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wlei\Desktop\"/>
    </mc:Choice>
  </mc:AlternateContent>
  <xr:revisionPtr revIDLastSave="0" documentId="13_ncr:1_{58C21596-B061-469E-8798-103F1C9AFC00}" xr6:coauthVersionLast="43" xr6:coauthVersionMax="43" xr10:uidLastSave="{00000000-0000-0000-0000-000000000000}"/>
  <bookViews>
    <workbookView xWindow="828" yWindow="-108" windowWidth="22320" windowHeight="13176" activeTab="4" xr2:uid="{00000000-000D-0000-FFFF-FFFF00000000}"/>
  </bookViews>
  <sheets>
    <sheet name="Data" sheetId="1" r:id="rId1"/>
    <sheet name="by Cat" sheetId="4" r:id="rId2"/>
    <sheet name="by SubCat" sheetId="5" r:id="rId3"/>
    <sheet name="by Date" sheetId="2" r:id="rId4"/>
    <sheet name="conclusions" sheetId="6" r:id="rId5"/>
    <sheet name="BONUS" sheetId="7" r:id="rId6"/>
    <sheet name="workbook" sheetId="3" r:id="rId7"/>
  </sheets>
  <calcPr calcId="191029"/>
  <pivotCaches>
    <pivotCache cacheId="0" r:id="rId8"/>
    <pivotCache cacheId="3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8" i="6" l="1"/>
  <c r="D36" i="6"/>
  <c r="D34" i="6"/>
  <c r="D30" i="6"/>
  <c r="B41" i="6"/>
  <c r="D41" i="6" s="1"/>
  <c r="B40" i="6"/>
  <c r="D40" i="6" s="1"/>
  <c r="B39" i="6"/>
  <c r="D39" i="6" s="1"/>
  <c r="B38" i="6"/>
  <c r="B37" i="6"/>
  <c r="D37" i="6" s="1"/>
  <c r="B36" i="6"/>
  <c r="B35" i="6"/>
  <c r="D35" i="6" s="1"/>
  <c r="B34" i="6"/>
  <c r="B33" i="6"/>
  <c r="D33" i="6" s="1"/>
  <c r="B32" i="6"/>
  <c r="D32" i="6" s="1"/>
  <c r="B31" i="6"/>
  <c r="D31" i="6" s="1"/>
  <c r="B30" i="6"/>
  <c r="B29" i="6"/>
  <c r="D29" i="6" s="1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F13" i="3"/>
  <c r="F12" i="3"/>
  <c r="F11" i="3"/>
  <c r="F10" i="3"/>
  <c r="F9" i="3"/>
  <c r="F8" i="3"/>
  <c r="F7" i="3"/>
  <c r="F6" i="3"/>
  <c r="F5" i="3"/>
  <c r="F4" i="3"/>
  <c r="F3" i="3"/>
  <c r="F2" i="3"/>
  <c r="E13" i="3"/>
  <c r="E12" i="3"/>
  <c r="E11" i="3"/>
  <c r="E10" i="3"/>
  <c r="E9" i="3"/>
  <c r="E8" i="3"/>
  <c r="E7" i="3"/>
  <c r="E6" i="3"/>
  <c r="E5" i="3"/>
  <c r="E4" i="3"/>
  <c r="E3" i="3"/>
  <c r="E2" i="3"/>
  <c r="X4111" i="1"/>
  <c r="X4103" i="1"/>
  <c r="X4102" i="1"/>
  <c r="X4100" i="1"/>
  <c r="X4099" i="1"/>
  <c r="X4089" i="1"/>
  <c r="X4082" i="1"/>
  <c r="X4080" i="1"/>
  <c r="X4078" i="1"/>
  <c r="X4073" i="1"/>
  <c r="X4063" i="1"/>
  <c r="X4056" i="1"/>
  <c r="X4053" i="1"/>
  <c r="X4045" i="1"/>
  <c r="X4033" i="1"/>
  <c r="X4031" i="1"/>
  <c r="X4028" i="1"/>
  <c r="X4025" i="1"/>
  <c r="X4016" i="1"/>
  <c r="X4014" i="1"/>
  <c r="X3999" i="1"/>
  <c r="X3991" i="1"/>
  <c r="X3977" i="1"/>
  <c r="X3965" i="1"/>
  <c r="X3958" i="1"/>
  <c r="X3956" i="1"/>
  <c r="X3955" i="1"/>
  <c r="X3950" i="1"/>
  <c r="X3946" i="1"/>
  <c r="X3944" i="1"/>
  <c r="X3938" i="1"/>
  <c r="X3933" i="1"/>
  <c r="X3932" i="1"/>
  <c r="X3923" i="1"/>
  <c r="X3918" i="1"/>
  <c r="X3905" i="1"/>
  <c r="X3894" i="1"/>
  <c r="X3888" i="1"/>
  <c r="X3887" i="1"/>
  <c r="X3886" i="1"/>
  <c r="X3885" i="1"/>
  <c r="X3884" i="1"/>
  <c r="X3881" i="1"/>
  <c r="X3877" i="1"/>
  <c r="X3876" i="1"/>
  <c r="X3875" i="1"/>
  <c r="X3874" i="1"/>
  <c r="X3865" i="1"/>
  <c r="X3806" i="1"/>
  <c r="X3804" i="1"/>
  <c r="X3793" i="1"/>
  <c r="X3792" i="1"/>
  <c r="X3746" i="1"/>
  <c r="X3745" i="1"/>
  <c r="X3743" i="1"/>
  <c r="X3735" i="1"/>
  <c r="X3645" i="1"/>
  <c r="X3643" i="1"/>
  <c r="X3638" i="1"/>
  <c r="X3630" i="1"/>
  <c r="X3208" i="1"/>
  <c r="X3206" i="1"/>
  <c r="X3196" i="1"/>
  <c r="X3192" i="1"/>
  <c r="X3147" i="1"/>
  <c r="X3145" i="1"/>
  <c r="X3140" i="1"/>
  <c r="X3129" i="1"/>
  <c r="X3127" i="1"/>
  <c r="X3116" i="1"/>
  <c r="X3084" i="1"/>
  <c r="X3063" i="1"/>
  <c r="X3059" i="1"/>
  <c r="X3058" i="1"/>
  <c r="X3056" i="1"/>
  <c r="X2962" i="1"/>
  <c r="X2961" i="1"/>
  <c r="X2960" i="1"/>
  <c r="X2956" i="1"/>
  <c r="X2952" i="1"/>
  <c r="X2947" i="1"/>
  <c r="X2945" i="1"/>
  <c r="X2901" i="1"/>
  <c r="X2896" i="1"/>
  <c r="X2890" i="1"/>
  <c r="X2883" i="1"/>
  <c r="X2878" i="1"/>
  <c r="X2874" i="1"/>
  <c r="X2867" i="1"/>
  <c r="X2860" i="1"/>
  <c r="X2855" i="1"/>
  <c r="X2853" i="1"/>
  <c r="X2849" i="1"/>
  <c r="X2848" i="1"/>
  <c r="X2845" i="1"/>
  <c r="X2844" i="1"/>
  <c r="X2782" i="1"/>
  <c r="X2774" i="1"/>
  <c r="X2773" i="1"/>
  <c r="X2767" i="1"/>
  <c r="X2762" i="1"/>
  <c r="X2756" i="1"/>
  <c r="X2753" i="1"/>
  <c r="X2752" i="1"/>
  <c r="X2745" i="1"/>
  <c r="X2701" i="1"/>
  <c r="X2689" i="1"/>
  <c r="X2688" i="1"/>
  <c r="X2644" i="1"/>
  <c r="X2595" i="1"/>
  <c r="X2592" i="1"/>
  <c r="X2586" i="1"/>
  <c r="X2580" i="1"/>
  <c r="X2579" i="1"/>
  <c r="X2578" i="1"/>
  <c r="X2577" i="1"/>
  <c r="X2576" i="1"/>
  <c r="X2575" i="1"/>
  <c r="X2574" i="1"/>
  <c r="X2568" i="1"/>
  <c r="X2566" i="1"/>
  <c r="X2565" i="1"/>
  <c r="X2563" i="1"/>
  <c r="X2522" i="1"/>
  <c r="X2520" i="1"/>
  <c r="X2518" i="1"/>
  <c r="X2515" i="1"/>
  <c r="X2514" i="1"/>
  <c r="X2513" i="1"/>
  <c r="X2510" i="1"/>
  <c r="X2509" i="1"/>
  <c r="X2507" i="1"/>
  <c r="X2506" i="1"/>
  <c r="X2505" i="1"/>
  <c r="X2441" i="1"/>
  <c r="X2439" i="1"/>
  <c r="X2435" i="1"/>
  <c r="X2428" i="1"/>
  <c r="X2421" i="1"/>
  <c r="X2419" i="1"/>
  <c r="X2414" i="1"/>
  <c r="X2412" i="1"/>
  <c r="X2406" i="1"/>
  <c r="X2402" i="1"/>
  <c r="X2401" i="1"/>
  <c r="X2400" i="1"/>
  <c r="X2399" i="1"/>
  <c r="X2397" i="1"/>
  <c r="X2394" i="1"/>
  <c r="X2392" i="1"/>
  <c r="X2388" i="1"/>
  <c r="X2381" i="1"/>
  <c r="X2380" i="1"/>
  <c r="X2379" i="1"/>
  <c r="X2377" i="1"/>
  <c r="X2373" i="1"/>
  <c r="X2371" i="1"/>
  <c r="X2367" i="1"/>
  <c r="X2366" i="1"/>
  <c r="X2365" i="1"/>
  <c r="X2363" i="1"/>
  <c r="X2360" i="1"/>
  <c r="X2359" i="1"/>
  <c r="X2358" i="1"/>
  <c r="X2355" i="1"/>
  <c r="X2354" i="1"/>
  <c r="X2352" i="1"/>
  <c r="X2351" i="1"/>
  <c r="X2347" i="1"/>
  <c r="X2344" i="1"/>
  <c r="X2343" i="1"/>
  <c r="X2151" i="1"/>
  <c r="X2143" i="1"/>
  <c r="X1999" i="1"/>
  <c r="X1998" i="1"/>
  <c r="X1996" i="1"/>
  <c r="X1995" i="1"/>
  <c r="X1984" i="1"/>
  <c r="X1880" i="1"/>
  <c r="X1879" i="1"/>
  <c r="X1878" i="1"/>
  <c r="X1871" i="1"/>
  <c r="X1863" i="1"/>
  <c r="X1820" i="1"/>
  <c r="X1817" i="1"/>
  <c r="X1815" i="1"/>
  <c r="X1768" i="1"/>
  <c r="X1742" i="1"/>
  <c r="X1735" i="1"/>
  <c r="X1734" i="1"/>
  <c r="X1733" i="1"/>
  <c r="X1732" i="1"/>
  <c r="X1731" i="1"/>
  <c r="X1723" i="1"/>
  <c r="X1714" i="1"/>
  <c r="X1710" i="1"/>
  <c r="X1708" i="1"/>
  <c r="X1707" i="1"/>
  <c r="X1700" i="1"/>
  <c r="X1698" i="1"/>
  <c r="X1684" i="1"/>
  <c r="X1601" i="1"/>
  <c r="X1599" i="1"/>
  <c r="X1594" i="1"/>
  <c r="X1591" i="1"/>
  <c r="X1590" i="1"/>
  <c r="X1588" i="1"/>
  <c r="X1586" i="1"/>
  <c r="X1582" i="1"/>
  <c r="X1571" i="1"/>
  <c r="X1564" i="1"/>
  <c r="X1557" i="1"/>
  <c r="X1556" i="1"/>
  <c r="X1555" i="1"/>
  <c r="X1553" i="1"/>
  <c r="X1549" i="1"/>
  <c r="X1546" i="1"/>
  <c r="X1498" i="1"/>
  <c r="X1497" i="1"/>
  <c r="X1495" i="1"/>
  <c r="X1491" i="1"/>
  <c r="X1489" i="1"/>
  <c r="X1486" i="1"/>
  <c r="X1462" i="1"/>
  <c r="X1461" i="1"/>
  <c r="X1460" i="1"/>
  <c r="X1459" i="1"/>
  <c r="X1455" i="1"/>
  <c r="X1454" i="1"/>
  <c r="X1451" i="1"/>
  <c r="X1450" i="1"/>
  <c r="X1448" i="1"/>
  <c r="X1447" i="1"/>
  <c r="X1446" i="1"/>
  <c r="X1445" i="1"/>
  <c r="X1444" i="1"/>
  <c r="X1434" i="1"/>
  <c r="X1431" i="1"/>
  <c r="X1428" i="1"/>
  <c r="X1427" i="1"/>
  <c r="X1418" i="1"/>
  <c r="X1411" i="1"/>
  <c r="X1342" i="1"/>
  <c r="X1335" i="1"/>
  <c r="X1334" i="1"/>
  <c r="X1241" i="1"/>
  <c r="X1239" i="1"/>
  <c r="X1238" i="1"/>
  <c r="X1236" i="1"/>
  <c r="X1233" i="1"/>
  <c r="X1232" i="1"/>
  <c r="X1229" i="1"/>
  <c r="X1179" i="1"/>
  <c r="X1174" i="1"/>
  <c r="X1166" i="1"/>
  <c r="X1165" i="1"/>
  <c r="X1163" i="1"/>
  <c r="X1161" i="1"/>
  <c r="X1158" i="1"/>
  <c r="X1153" i="1"/>
  <c r="X1149" i="1"/>
  <c r="X1146" i="1"/>
  <c r="X1144" i="1"/>
  <c r="X1143" i="1"/>
  <c r="X1142" i="1"/>
  <c r="X1133" i="1"/>
  <c r="X1127" i="1"/>
  <c r="X1124" i="1"/>
  <c r="X1122" i="1"/>
  <c r="X1109" i="1"/>
  <c r="X1089" i="1"/>
  <c r="X1086" i="1"/>
  <c r="X1073" i="1"/>
  <c r="X1065" i="1"/>
  <c r="X1063" i="1"/>
  <c r="X1061" i="1"/>
  <c r="X1060" i="1"/>
  <c r="X1059" i="1"/>
  <c r="X1058" i="1"/>
  <c r="X1057" i="1"/>
  <c r="X1056" i="1"/>
  <c r="X1054" i="1"/>
  <c r="X1053" i="1"/>
  <c r="X1052" i="1"/>
  <c r="X1051" i="1"/>
  <c r="X1048" i="1"/>
  <c r="X1043" i="1"/>
  <c r="X990" i="1"/>
  <c r="X949" i="1"/>
  <c r="X938" i="1"/>
  <c r="X931" i="1"/>
  <c r="X929" i="1"/>
  <c r="X928" i="1"/>
  <c r="X922" i="1"/>
  <c r="X918" i="1"/>
  <c r="X916" i="1"/>
  <c r="X913" i="1"/>
  <c r="X910" i="1"/>
  <c r="X909" i="1"/>
  <c r="X908" i="1"/>
  <c r="X903" i="1"/>
  <c r="X899" i="1"/>
  <c r="X889" i="1"/>
  <c r="X877" i="1"/>
  <c r="X772" i="1"/>
  <c r="X770" i="1"/>
  <c r="X768" i="1"/>
  <c r="X766" i="1"/>
  <c r="X764" i="1"/>
  <c r="X762" i="1"/>
  <c r="X712" i="1"/>
  <c r="X708" i="1"/>
  <c r="X688" i="1"/>
  <c r="X639" i="1"/>
  <c r="X634" i="1"/>
  <c r="X630" i="1"/>
  <c r="X627" i="1"/>
  <c r="X626" i="1"/>
  <c r="X625" i="1"/>
  <c r="X620" i="1"/>
  <c r="X618" i="1"/>
  <c r="X617" i="1"/>
  <c r="X616" i="1"/>
  <c r="X614" i="1"/>
  <c r="X613" i="1"/>
  <c r="X612" i="1"/>
  <c r="X609" i="1"/>
  <c r="X606" i="1"/>
  <c r="X604" i="1"/>
  <c r="X587" i="1"/>
  <c r="X584" i="1"/>
  <c r="X583" i="1"/>
  <c r="X574" i="1"/>
  <c r="X569" i="1"/>
  <c r="X567" i="1"/>
  <c r="X564" i="1"/>
  <c r="X560" i="1"/>
  <c r="X557" i="1"/>
  <c r="X554" i="1"/>
  <c r="X549" i="1"/>
  <c r="X520" i="1"/>
  <c r="X518" i="1"/>
  <c r="X512" i="1"/>
  <c r="X503" i="1"/>
  <c r="X497" i="1"/>
  <c r="X495" i="1"/>
  <c r="X494" i="1"/>
  <c r="X493" i="1"/>
  <c r="X492" i="1"/>
  <c r="X490" i="1"/>
  <c r="X489" i="1"/>
  <c r="X480" i="1"/>
  <c r="X479" i="1"/>
  <c r="X477" i="1"/>
  <c r="X471" i="1"/>
  <c r="X470" i="1"/>
  <c r="X464" i="1"/>
  <c r="X463" i="1"/>
  <c r="X459" i="1"/>
  <c r="X453" i="1"/>
  <c r="X443" i="1"/>
  <c r="X441" i="1"/>
  <c r="X439" i="1"/>
  <c r="X438" i="1"/>
  <c r="X435" i="1"/>
  <c r="X431" i="1"/>
  <c r="X429" i="1"/>
  <c r="X240" i="1"/>
  <c r="X238" i="1"/>
  <c r="X237" i="1"/>
  <c r="X235" i="1"/>
  <c r="X233" i="1"/>
  <c r="X231" i="1"/>
  <c r="X230" i="1"/>
  <c r="X229" i="1"/>
  <c r="X227" i="1"/>
  <c r="X226" i="1"/>
  <c r="X225" i="1"/>
  <c r="X223" i="1"/>
  <c r="X211" i="1"/>
  <c r="X210" i="1"/>
  <c r="X208" i="1"/>
  <c r="X204" i="1"/>
  <c r="X201" i="1"/>
  <c r="X197" i="1"/>
  <c r="X195" i="1"/>
  <c r="X190" i="1"/>
  <c r="X188" i="1"/>
  <c r="X184" i="1"/>
  <c r="X180" i="1"/>
  <c r="X178" i="1"/>
  <c r="X176" i="1"/>
  <c r="X175" i="1"/>
  <c r="X174" i="1"/>
  <c r="X167" i="1"/>
  <c r="X165" i="1"/>
  <c r="X162" i="1"/>
  <c r="X160" i="1"/>
  <c r="X149" i="1"/>
  <c r="X145" i="1"/>
  <c r="X142" i="1"/>
  <c r="X139" i="1"/>
  <c r="X138" i="1"/>
  <c r="X136" i="1"/>
  <c r="X135" i="1"/>
  <c r="X133" i="1"/>
  <c r="X132" i="1"/>
  <c r="X131" i="1"/>
  <c r="X126" i="1"/>
  <c r="X124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F14" i="3" s="1"/>
  <c r="W4115" i="1"/>
  <c r="X4115" i="1" s="1"/>
  <c r="V4115" i="1"/>
  <c r="W4114" i="1"/>
  <c r="X4114" i="1" s="1"/>
  <c r="V4114" i="1"/>
  <c r="W4113" i="1"/>
  <c r="X4113" i="1" s="1"/>
  <c r="V4113" i="1"/>
  <c r="W4112" i="1"/>
  <c r="X4112" i="1" s="1"/>
  <c r="V4112" i="1"/>
  <c r="W4111" i="1"/>
  <c r="V4111" i="1"/>
  <c r="W4110" i="1"/>
  <c r="X4110" i="1" s="1"/>
  <c r="V4110" i="1"/>
  <c r="W4109" i="1"/>
  <c r="X4109" i="1" s="1"/>
  <c r="V4109" i="1"/>
  <c r="W4108" i="1"/>
  <c r="X4108" i="1" s="1"/>
  <c r="V4108" i="1"/>
  <c r="W4107" i="1"/>
  <c r="X4107" i="1" s="1"/>
  <c r="V4107" i="1"/>
  <c r="W4106" i="1"/>
  <c r="X4106" i="1" s="1"/>
  <c r="V4106" i="1"/>
  <c r="W4105" i="1"/>
  <c r="X4105" i="1" s="1"/>
  <c r="V4105" i="1"/>
  <c r="W4104" i="1"/>
  <c r="X4104" i="1" s="1"/>
  <c r="V4104" i="1"/>
  <c r="W4103" i="1"/>
  <c r="V4103" i="1"/>
  <c r="W4102" i="1"/>
  <c r="V4102" i="1"/>
  <c r="W4101" i="1"/>
  <c r="X4101" i="1" s="1"/>
  <c r="V4101" i="1"/>
  <c r="W4100" i="1"/>
  <c r="V4100" i="1"/>
  <c r="W4099" i="1"/>
  <c r="V4099" i="1"/>
  <c r="W4098" i="1"/>
  <c r="X4098" i="1" s="1"/>
  <c r="V4098" i="1"/>
  <c r="W4097" i="1"/>
  <c r="X4097" i="1" s="1"/>
  <c r="V4097" i="1"/>
  <c r="W4096" i="1"/>
  <c r="X4096" i="1" s="1"/>
  <c r="V4096" i="1"/>
  <c r="W4095" i="1"/>
  <c r="X4095" i="1" s="1"/>
  <c r="V4095" i="1"/>
  <c r="W4094" i="1"/>
  <c r="X4094" i="1" s="1"/>
  <c r="V4094" i="1"/>
  <c r="W4093" i="1"/>
  <c r="X4093" i="1" s="1"/>
  <c r="V4093" i="1"/>
  <c r="W4092" i="1"/>
  <c r="X4092" i="1" s="1"/>
  <c r="V4092" i="1"/>
  <c r="W4091" i="1"/>
  <c r="X4091" i="1" s="1"/>
  <c r="V4091" i="1"/>
  <c r="W4090" i="1"/>
  <c r="X4090" i="1" s="1"/>
  <c r="V4090" i="1"/>
  <c r="W4089" i="1"/>
  <c r="V4089" i="1"/>
  <c r="W4088" i="1"/>
  <c r="X4088" i="1" s="1"/>
  <c r="V4088" i="1"/>
  <c r="W4087" i="1"/>
  <c r="X4087" i="1" s="1"/>
  <c r="V4087" i="1"/>
  <c r="W4086" i="1"/>
  <c r="X4086" i="1" s="1"/>
  <c r="V4086" i="1"/>
  <c r="W4085" i="1"/>
  <c r="X4085" i="1" s="1"/>
  <c r="V4085" i="1"/>
  <c r="W4084" i="1"/>
  <c r="X4084" i="1" s="1"/>
  <c r="V4084" i="1"/>
  <c r="W4083" i="1"/>
  <c r="X4083" i="1" s="1"/>
  <c r="V4083" i="1"/>
  <c r="W4082" i="1"/>
  <c r="V4082" i="1"/>
  <c r="W4081" i="1"/>
  <c r="X4081" i="1" s="1"/>
  <c r="V4081" i="1"/>
  <c r="W4080" i="1"/>
  <c r="V4080" i="1"/>
  <c r="W4079" i="1"/>
  <c r="X4079" i="1" s="1"/>
  <c r="V4079" i="1"/>
  <c r="W4078" i="1"/>
  <c r="V4078" i="1"/>
  <c r="W4077" i="1"/>
  <c r="X4077" i="1" s="1"/>
  <c r="V4077" i="1"/>
  <c r="W4076" i="1"/>
  <c r="X4076" i="1" s="1"/>
  <c r="V4076" i="1"/>
  <c r="W4075" i="1"/>
  <c r="X4075" i="1" s="1"/>
  <c r="V4075" i="1"/>
  <c r="W4074" i="1"/>
  <c r="X4074" i="1" s="1"/>
  <c r="V4074" i="1"/>
  <c r="W4073" i="1"/>
  <c r="V4073" i="1"/>
  <c r="W4072" i="1"/>
  <c r="X4072" i="1" s="1"/>
  <c r="V4072" i="1"/>
  <c r="W4071" i="1"/>
  <c r="X4071" i="1" s="1"/>
  <c r="V4071" i="1"/>
  <c r="W4070" i="1"/>
  <c r="X4070" i="1" s="1"/>
  <c r="V4070" i="1"/>
  <c r="W4069" i="1"/>
  <c r="X4069" i="1" s="1"/>
  <c r="V4069" i="1"/>
  <c r="W4068" i="1"/>
  <c r="X4068" i="1" s="1"/>
  <c r="V4068" i="1"/>
  <c r="W4067" i="1"/>
  <c r="X4067" i="1" s="1"/>
  <c r="V4067" i="1"/>
  <c r="W4066" i="1"/>
  <c r="X4066" i="1" s="1"/>
  <c r="V4066" i="1"/>
  <c r="W4065" i="1"/>
  <c r="X4065" i="1" s="1"/>
  <c r="V4065" i="1"/>
  <c r="W4064" i="1"/>
  <c r="X4064" i="1" s="1"/>
  <c r="V4064" i="1"/>
  <c r="W4063" i="1"/>
  <c r="V4063" i="1"/>
  <c r="W4062" i="1"/>
  <c r="X4062" i="1" s="1"/>
  <c r="V4062" i="1"/>
  <c r="W4061" i="1"/>
  <c r="X4061" i="1" s="1"/>
  <c r="V4061" i="1"/>
  <c r="W4060" i="1"/>
  <c r="X4060" i="1" s="1"/>
  <c r="V4060" i="1"/>
  <c r="W4059" i="1"/>
  <c r="X4059" i="1" s="1"/>
  <c r="V4059" i="1"/>
  <c r="W4058" i="1"/>
  <c r="X4058" i="1" s="1"/>
  <c r="V4058" i="1"/>
  <c r="W4057" i="1"/>
  <c r="X4057" i="1" s="1"/>
  <c r="V4057" i="1"/>
  <c r="W4056" i="1"/>
  <c r="V4056" i="1"/>
  <c r="W4055" i="1"/>
  <c r="X4055" i="1" s="1"/>
  <c r="V4055" i="1"/>
  <c r="W4054" i="1"/>
  <c r="X4054" i="1" s="1"/>
  <c r="V4054" i="1"/>
  <c r="W4053" i="1"/>
  <c r="V4053" i="1"/>
  <c r="W4052" i="1"/>
  <c r="X4052" i="1" s="1"/>
  <c r="V4052" i="1"/>
  <c r="W4051" i="1"/>
  <c r="X4051" i="1" s="1"/>
  <c r="V4051" i="1"/>
  <c r="W4050" i="1"/>
  <c r="X4050" i="1" s="1"/>
  <c r="V4050" i="1"/>
  <c r="W4049" i="1"/>
  <c r="X4049" i="1" s="1"/>
  <c r="V4049" i="1"/>
  <c r="W4048" i="1"/>
  <c r="X4048" i="1" s="1"/>
  <c r="V4048" i="1"/>
  <c r="W4047" i="1"/>
  <c r="X4047" i="1" s="1"/>
  <c r="V4047" i="1"/>
  <c r="W4046" i="1"/>
  <c r="X4046" i="1" s="1"/>
  <c r="V4046" i="1"/>
  <c r="W4045" i="1"/>
  <c r="V4045" i="1"/>
  <c r="W4044" i="1"/>
  <c r="X4044" i="1" s="1"/>
  <c r="V4044" i="1"/>
  <c r="W4043" i="1"/>
  <c r="X4043" i="1" s="1"/>
  <c r="V4043" i="1"/>
  <c r="W4042" i="1"/>
  <c r="X4042" i="1" s="1"/>
  <c r="V4042" i="1"/>
  <c r="W4041" i="1"/>
  <c r="X4041" i="1" s="1"/>
  <c r="V4041" i="1"/>
  <c r="W4040" i="1"/>
  <c r="X4040" i="1" s="1"/>
  <c r="V4040" i="1"/>
  <c r="W4039" i="1"/>
  <c r="X4039" i="1" s="1"/>
  <c r="V4039" i="1"/>
  <c r="W4038" i="1"/>
  <c r="X4038" i="1" s="1"/>
  <c r="V4038" i="1"/>
  <c r="W4037" i="1"/>
  <c r="X4037" i="1" s="1"/>
  <c r="V4037" i="1"/>
  <c r="W4036" i="1"/>
  <c r="X4036" i="1" s="1"/>
  <c r="V4036" i="1"/>
  <c r="W4035" i="1"/>
  <c r="X4035" i="1" s="1"/>
  <c r="V4035" i="1"/>
  <c r="W4034" i="1"/>
  <c r="X4034" i="1" s="1"/>
  <c r="V4034" i="1"/>
  <c r="W4033" i="1"/>
  <c r="V4033" i="1"/>
  <c r="W4032" i="1"/>
  <c r="X4032" i="1" s="1"/>
  <c r="V4032" i="1"/>
  <c r="W4031" i="1"/>
  <c r="V4031" i="1"/>
  <c r="W4030" i="1"/>
  <c r="X4030" i="1" s="1"/>
  <c r="V4030" i="1"/>
  <c r="W4029" i="1"/>
  <c r="X4029" i="1" s="1"/>
  <c r="V4029" i="1"/>
  <c r="W4028" i="1"/>
  <c r="V4028" i="1"/>
  <c r="W4027" i="1"/>
  <c r="X4027" i="1" s="1"/>
  <c r="V4027" i="1"/>
  <c r="W4026" i="1"/>
  <c r="X4026" i="1" s="1"/>
  <c r="V4026" i="1"/>
  <c r="W4025" i="1"/>
  <c r="V4025" i="1"/>
  <c r="W4024" i="1"/>
  <c r="X4024" i="1" s="1"/>
  <c r="V4024" i="1"/>
  <c r="W4023" i="1"/>
  <c r="X4023" i="1" s="1"/>
  <c r="V4023" i="1"/>
  <c r="W4022" i="1"/>
  <c r="X4022" i="1" s="1"/>
  <c r="V4022" i="1"/>
  <c r="W4021" i="1"/>
  <c r="X4021" i="1" s="1"/>
  <c r="V4021" i="1"/>
  <c r="W4020" i="1"/>
  <c r="X4020" i="1" s="1"/>
  <c r="V4020" i="1"/>
  <c r="W4019" i="1"/>
  <c r="X4019" i="1" s="1"/>
  <c r="V4019" i="1"/>
  <c r="W4018" i="1"/>
  <c r="X4018" i="1" s="1"/>
  <c r="V4018" i="1"/>
  <c r="W4017" i="1"/>
  <c r="X4017" i="1" s="1"/>
  <c r="V4017" i="1"/>
  <c r="W4016" i="1"/>
  <c r="V4016" i="1"/>
  <c r="W4015" i="1"/>
  <c r="X4015" i="1" s="1"/>
  <c r="V4015" i="1"/>
  <c r="W4014" i="1"/>
  <c r="V4014" i="1"/>
  <c r="W4013" i="1"/>
  <c r="X4013" i="1" s="1"/>
  <c r="V4013" i="1"/>
  <c r="W4012" i="1"/>
  <c r="X4012" i="1" s="1"/>
  <c r="V4012" i="1"/>
  <c r="W4011" i="1"/>
  <c r="X4011" i="1" s="1"/>
  <c r="V4011" i="1"/>
  <c r="W4010" i="1"/>
  <c r="X4010" i="1" s="1"/>
  <c r="V4010" i="1"/>
  <c r="W4009" i="1"/>
  <c r="X4009" i="1" s="1"/>
  <c r="V4009" i="1"/>
  <c r="W4008" i="1"/>
  <c r="X4008" i="1" s="1"/>
  <c r="V4008" i="1"/>
  <c r="W4007" i="1"/>
  <c r="X4007" i="1" s="1"/>
  <c r="V4007" i="1"/>
  <c r="W4006" i="1"/>
  <c r="X4006" i="1" s="1"/>
  <c r="V4006" i="1"/>
  <c r="W4005" i="1"/>
  <c r="X4005" i="1" s="1"/>
  <c r="V4005" i="1"/>
  <c r="W4004" i="1"/>
  <c r="X4004" i="1" s="1"/>
  <c r="V4004" i="1"/>
  <c r="W4003" i="1"/>
  <c r="X4003" i="1" s="1"/>
  <c r="V4003" i="1"/>
  <c r="W4002" i="1"/>
  <c r="X4002" i="1" s="1"/>
  <c r="V4002" i="1"/>
  <c r="W4001" i="1"/>
  <c r="X4001" i="1" s="1"/>
  <c r="V4001" i="1"/>
  <c r="W4000" i="1"/>
  <c r="X4000" i="1" s="1"/>
  <c r="V4000" i="1"/>
  <c r="W3999" i="1"/>
  <c r="V3999" i="1"/>
  <c r="W3998" i="1"/>
  <c r="X3998" i="1" s="1"/>
  <c r="V3998" i="1"/>
  <c r="W3997" i="1"/>
  <c r="X3997" i="1" s="1"/>
  <c r="V3997" i="1"/>
  <c r="W3996" i="1"/>
  <c r="X3996" i="1" s="1"/>
  <c r="V3996" i="1"/>
  <c r="W3995" i="1"/>
  <c r="X3995" i="1" s="1"/>
  <c r="V3995" i="1"/>
  <c r="W3994" i="1"/>
  <c r="X3994" i="1" s="1"/>
  <c r="V3994" i="1"/>
  <c r="W3993" i="1"/>
  <c r="X3993" i="1" s="1"/>
  <c r="V3993" i="1"/>
  <c r="W3992" i="1"/>
  <c r="X3992" i="1" s="1"/>
  <c r="V3992" i="1"/>
  <c r="W3991" i="1"/>
  <c r="V3991" i="1"/>
  <c r="W3990" i="1"/>
  <c r="X3990" i="1" s="1"/>
  <c r="V3990" i="1"/>
  <c r="W3989" i="1"/>
  <c r="X3989" i="1" s="1"/>
  <c r="V3989" i="1"/>
  <c r="W3988" i="1"/>
  <c r="X3988" i="1" s="1"/>
  <c r="V3988" i="1"/>
  <c r="W3987" i="1"/>
  <c r="X3987" i="1" s="1"/>
  <c r="V3987" i="1"/>
  <c r="W3986" i="1"/>
  <c r="X3986" i="1" s="1"/>
  <c r="V3986" i="1"/>
  <c r="W3985" i="1"/>
  <c r="X3985" i="1" s="1"/>
  <c r="V3985" i="1"/>
  <c r="W3984" i="1"/>
  <c r="X3984" i="1" s="1"/>
  <c r="V3984" i="1"/>
  <c r="W3983" i="1"/>
  <c r="X3983" i="1" s="1"/>
  <c r="V3983" i="1"/>
  <c r="W3982" i="1"/>
  <c r="X3982" i="1" s="1"/>
  <c r="V3982" i="1"/>
  <c r="W3981" i="1"/>
  <c r="X3981" i="1" s="1"/>
  <c r="V3981" i="1"/>
  <c r="W3980" i="1"/>
  <c r="X3980" i="1" s="1"/>
  <c r="V3980" i="1"/>
  <c r="W3979" i="1"/>
  <c r="X3979" i="1" s="1"/>
  <c r="V3979" i="1"/>
  <c r="W3978" i="1"/>
  <c r="X3978" i="1" s="1"/>
  <c r="V3978" i="1"/>
  <c r="W3977" i="1"/>
  <c r="V3977" i="1"/>
  <c r="W3976" i="1"/>
  <c r="X3976" i="1" s="1"/>
  <c r="V3976" i="1"/>
  <c r="W3975" i="1"/>
  <c r="X3975" i="1" s="1"/>
  <c r="V3975" i="1"/>
  <c r="W3974" i="1"/>
  <c r="X3974" i="1" s="1"/>
  <c r="V3974" i="1"/>
  <c r="W3973" i="1"/>
  <c r="X3973" i="1" s="1"/>
  <c r="V3973" i="1"/>
  <c r="W3972" i="1"/>
  <c r="X3972" i="1" s="1"/>
  <c r="V3972" i="1"/>
  <c r="W3971" i="1"/>
  <c r="X3971" i="1" s="1"/>
  <c r="V3971" i="1"/>
  <c r="W3970" i="1"/>
  <c r="X3970" i="1" s="1"/>
  <c r="V3970" i="1"/>
  <c r="W3969" i="1"/>
  <c r="X3969" i="1" s="1"/>
  <c r="V3969" i="1"/>
  <c r="W3968" i="1"/>
  <c r="X3968" i="1" s="1"/>
  <c r="V3968" i="1"/>
  <c r="W3967" i="1"/>
  <c r="X3967" i="1" s="1"/>
  <c r="V3967" i="1"/>
  <c r="W3966" i="1"/>
  <c r="X3966" i="1" s="1"/>
  <c r="V3966" i="1"/>
  <c r="W3965" i="1"/>
  <c r="V3965" i="1"/>
  <c r="W3964" i="1"/>
  <c r="X3964" i="1" s="1"/>
  <c r="V3964" i="1"/>
  <c r="W3963" i="1"/>
  <c r="X3963" i="1" s="1"/>
  <c r="V3963" i="1"/>
  <c r="W3962" i="1"/>
  <c r="X3962" i="1" s="1"/>
  <c r="V3962" i="1"/>
  <c r="W3961" i="1"/>
  <c r="X3961" i="1" s="1"/>
  <c r="V3961" i="1"/>
  <c r="W3960" i="1"/>
  <c r="X3960" i="1" s="1"/>
  <c r="V3960" i="1"/>
  <c r="W3959" i="1"/>
  <c r="X3959" i="1" s="1"/>
  <c r="V3959" i="1"/>
  <c r="W3958" i="1"/>
  <c r="V3958" i="1"/>
  <c r="W3957" i="1"/>
  <c r="X3957" i="1" s="1"/>
  <c r="V3957" i="1"/>
  <c r="W3956" i="1"/>
  <c r="V3956" i="1"/>
  <c r="W3955" i="1"/>
  <c r="V3955" i="1"/>
  <c r="W3954" i="1"/>
  <c r="X3954" i="1" s="1"/>
  <c r="V3954" i="1"/>
  <c r="W3953" i="1"/>
  <c r="X3953" i="1" s="1"/>
  <c r="V3953" i="1"/>
  <c r="W3952" i="1"/>
  <c r="X3952" i="1" s="1"/>
  <c r="V3952" i="1"/>
  <c r="W3951" i="1"/>
  <c r="X3951" i="1" s="1"/>
  <c r="V3951" i="1"/>
  <c r="W3950" i="1"/>
  <c r="V3950" i="1"/>
  <c r="W3949" i="1"/>
  <c r="X3949" i="1" s="1"/>
  <c r="V3949" i="1"/>
  <c r="W3948" i="1"/>
  <c r="X3948" i="1" s="1"/>
  <c r="V3948" i="1"/>
  <c r="W3947" i="1"/>
  <c r="X3947" i="1" s="1"/>
  <c r="V3947" i="1"/>
  <c r="W3946" i="1"/>
  <c r="V3946" i="1"/>
  <c r="W3945" i="1"/>
  <c r="X3945" i="1" s="1"/>
  <c r="V3945" i="1"/>
  <c r="W3944" i="1"/>
  <c r="V3944" i="1"/>
  <c r="W3943" i="1"/>
  <c r="X3943" i="1" s="1"/>
  <c r="V3943" i="1"/>
  <c r="W3942" i="1"/>
  <c r="X3942" i="1" s="1"/>
  <c r="V3942" i="1"/>
  <c r="W3941" i="1"/>
  <c r="X3941" i="1" s="1"/>
  <c r="V3941" i="1"/>
  <c r="W3940" i="1"/>
  <c r="X3940" i="1" s="1"/>
  <c r="V3940" i="1"/>
  <c r="W3939" i="1"/>
  <c r="X3939" i="1" s="1"/>
  <c r="V3939" i="1"/>
  <c r="W3938" i="1"/>
  <c r="V3938" i="1"/>
  <c r="W3937" i="1"/>
  <c r="X3937" i="1" s="1"/>
  <c r="V3937" i="1"/>
  <c r="W3936" i="1"/>
  <c r="X3936" i="1" s="1"/>
  <c r="V3936" i="1"/>
  <c r="W3935" i="1"/>
  <c r="X3935" i="1" s="1"/>
  <c r="V3935" i="1"/>
  <c r="W3934" i="1"/>
  <c r="X3934" i="1" s="1"/>
  <c r="V3934" i="1"/>
  <c r="W3933" i="1"/>
  <c r="V3933" i="1"/>
  <c r="W3932" i="1"/>
  <c r="V3932" i="1"/>
  <c r="W3931" i="1"/>
  <c r="X3931" i="1" s="1"/>
  <c r="V3931" i="1"/>
  <c r="W3930" i="1"/>
  <c r="X3930" i="1" s="1"/>
  <c r="V3930" i="1"/>
  <c r="W3929" i="1"/>
  <c r="X3929" i="1" s="1"/>
  <c r="V3929" i="1"/>
  <c r="W3928" i="1"/>
  <c r="X3928" i="1" s="1"/>
  <c r="V3928" i="1"/>
  <c r="W3927" i="1"/>
  <c r="X3927" i="1" s="1"/>
  <c r="V3927" i="1"/>
  <c r="W3926" i="1"/>
  <c r="X3926" i="1" s="1"/>
  <c r="V3926" i="1"/>
  <c r="W3925" i="1"/>
  <c r="X3925" i="1" s="1"/>
  <c r="V3925" i="1"/>
  <c r="W3924" i="1"/>
  <c r="X3924" i="1" s="1"/>
  <c r="V3924" i="1"/>
  <c r="W3923" i="1"/>
  <c r="V3923" i="1"/>
  <c r="W3922" i="1"/>
  <c r="X3922" i="1" s="1"/>
  <c r="V3922" i="1"/>
  <c r="W3921" i="1"/>
  <c r="X3921" i="1" s="1"/>
  <c r="V3921" i="1"/>
  <c r="W3920" i="1"/>
  <c r="X3920" i="1" s="1"/>
  <c r="V3920" i="1"/>
  <c r="W3919" i="1"/>
  <c r="X3919" i="1" s="1"/>
  <c r="V3919" i="1"/>
  <c r="W3918" i="1"/>
  <c r="V3918" i="1"/>
  <c r="W3917" i="1"/>
  <c r="X3917" i="1" s="1"/>
  <c r="V3917" i="1"/>
  <c r="W3916" i="1"/>
  <c r="X3916" i="1" s="1"/>
  <c r="V3916" i="1"/>
  <c r="W3915" i="1"/>
  <c r="X3915" i="1" s="1"/>
  <c r="V3915" i="1"/>
  <c r="W3914" i="1"/>
  <c r="X3914" i="1" s="1"/>
  <c r="V3914" i="1"/>
  <c r="W3913" i="1"/>
  <c r="X3913" i="1" s="1"/>
  <c r="V3913" i="1"/>
  <c r="W3912" i="1"/>
  <c r="X3912" i="1" s="1"/>
  <c r="V3912" i="1"/>
  <c r="W3911" i="1"/>
  <c r="X3911" i="1" s="1"/>
  <c r="V3911" i="1"/>
  <c r="W3910" i="1"/>
  <c r="X3910" i="1" s="1"/>
  <c r="V3910" i="1"/>
  <c r="W3909" i="1"/>
  <c r="X3909" i="1" s="1"/>
  <c r="V3909" i="1"/>
  <c r="W3908" i="1"/>
  <c r="X3908" i="1" s="1"/>
  <c r="V3908" i="1"/>
  <c r="W3907" i="1"/>
  <c r="X3907" i="1" s="1"/>
  <c r="V3907" i="1"/>
  <c r="W3906" i="1"/>
  <c r="X3906" i="1" s="1"/>
  <c r="V3906" i="1"/>
  <c r="W3905" i="1"/>
  <c r="V3905" i="1"/>
  <c r="W3904" i="1"/>
  <c r="X3904" i="1" s="1"/>
  <c r="V3904" i="1"/>
  <c r="W3903" i="1"/>
  <c r="X3903" i="1" s="1"/>
  <c r="V3903" i="1"/>
  <c r="W3902" i="1"/>
  <c r="X3902" i="1" s="1"/>
  <c r="V3902" i="1"/>
  <c r="W3901" i="1"/>
  <c r="X3901" i="1" s="1"/>
  <c r="V3901" i="1"/>
  <c r="W3900" i="1"/>
  <c r="X3900" i="1" s="1"/>
  <c r="V3900" i="1"/>
  <c r="W3899" i="1"/>
  <c r="X3899" i="1" s="1"/>
  <c r="V3899" i="1"/>
  <c r="W3898" i="1"/>
  <c r="X3898" i="1" s="1"/>
  <c r="V3898" i="1"/>
  <c r="W3897" i="1"/>
  <c r="X3897" i="1" s="1"/>
  <c r="V3897" i="1"/>
  <c r="W3896" i="1"/>
  <c r="X3896" i="1" s="1"/>
  <c r="V3896" i="1"/>
  <c r="W3895" i="1"/>
  <c r="X3895" i="1" s="1"/>
  <c r="V3895" i="1"/>
  <c r="W3894" i="1"/>
  <c r="V3894" i="1"/>
  <c r="W3893" i="1"/>
  <c r="X3893" i="1" s="1"/>
  <c r="V3893" i="1"/>
  <c r="W3892" i="1"/>
  <c r="X3892" i="1" s="1"/>
  <c r="V3892" i="1"/>
  <c r="W3891" i="1"/>
  <c r="X3891" i="1" s="1"/>
  <c r="V3891" i="1"/>
  <c r="W3890" i="1"/>
  <c r="X3890" i="1" s="1"/>
  <c r="V3890" i="1"/>
  <c r="W3889" i="1"/>
  <c r="X3889" i="1" s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X3883" i="1" s="1"/>
  <c r="V3883" i="1"/>
  <c r="W3882" i="1"/>
  <c r="X3882" i="1" s="1"/>
  <c r="V3882" i="1"/>
  <c r="W3881" i="1"/>
  <c r="V3881" i="1"/>
  <c r="W3880" i="1"/>
  <c r="X3880" i="1" s="1"/>
  <c r="V3880" i="1"/>
  <c r="W3879" i="1"/>
  <c r="X3879" i="1" s="1"/>
  <c r="V3879" i="1"/>
  <c r="W3878" i="1"/>
  <c r="X3878" i="1" s="1"/>
  <c r="V3878" i="1"/>
  <c r="W3877" i="1"/>
  <c r="V3877" i="1"/>
  <c r="W3876" i="1"/>
  <c r="V3876" i="1"/>
  <c r="W3875" i="1"/>
  <c r="V3875" i="1"/>
  <c r="W3874" i="1"/>
  <c r="V3874" i="1"/>
  <c r="W3873" i="1"/>
  <c r="X3873" i="1" s="1"/>
  <c r="V3873" i="1"/>
  <c r="W3872" i="1"/>
  <c r="X3872" i="1" s="1"/>
  <c r="V3872" i="1"/>
  <c r="W3871" i="1"/>
  <c r="X3871" i="1" s="1"/>
  <c r="V3871" i="1"/>
  <c r="W3870" i="1"/>
  <c r="X3870" i="1" s="1"/>
  <c r="V3870" i="1"/>
  <c r="W3869" i="1"/>
  <c r="X3869" i="1" s="1"/>
  <c r="V3869" i="1"/>
  <c r="W3868" i="1"/>
  <c r="X3868" i="1" s="1"/>
  <c r="V3868" i="1"/>
  <c r="W3867" i="1"/>
  <c r="X3867" i="1" s="1"/>
  <c r="V3867" i="1"/>
  <c r="W3866" i="1"/>
  <c r="X3866" i="1" s="1"/>
  <c r="V3866" i="1"/>
  <c r="W3865" i="1"/>
  <c r="V3865" i="1"/>
  <c r="W3864" i="1"/>
  <c r="X3864" i="1" s="1"/>
  <c r="V3864" i="1"/>
  <c r="W3863" i="1"/>
  <c r="X3863" i="1" s="1"/>
  <c r="V3863" i="1"/>
  <c r="W3862" i="1"/>
  <c r="X3862" i="1" s="1"/>
  <c r="V3862" i="1"/>
  <c r="W3861" i="1"/>
  <c r="X3861" i="1" s="1"/>
  <c r="V3861" i="1"/>
  <c r="W3860" i="1"/>
  <c r="X3860" i="1" s="1"/>
  <c r="V3860" i="1"/>
  <c r="W3859" i="1"/>
  <c r="X3859" i="1" s="1"/>
  <c r="V3859" i="1"/>
  <c r="W3858" i="1"/>
  <c r="X3858" i="1" s="1"/>
  <c r="V3858" i="1"/>
  <c r="W3857" i="1"/>
  <c r="X3857" i="1" s="1"/>
  <c r="V3857" i="1"/>
  <c r="W3856" i="1"/>
  <c r="X3856" i="1" s="1"/>
  <c r="V3856" i="1"/>
  <c r="W3855" i="1"/>
  <c r="X3855" i="1" s="1"/>
  <c r="V3855" i="1"/>
  <c r="W3854" i="1"/>
  <c r="X3854" i="1" s="1"/>
  <c r="V3854" i="1"/>
  <c r="W3853" i="1"/>
  <c r="X3853" i="1" s="1"/>
  <c r="V3853" i="1"/>
  <c r="W3852" i="1"/>
  <c r="X3852" i="1" s="1"/>
  <c r="V3852" i="1"/>
  <c r="W3851" i="1"/>
  <c r="X3851" i="1" s="1"/>
  <c r="V3851" i="1"/>
  <c r="W3850" i="1"/>
  <c r="X3850" i="1" s="1"/>
  <c r="V3850" i="1"/>
  <c r="W3849" i="1"/>
  <c r="X3849" i="1" s="1"/>
  <c r="V3849" i="1"/>
  <c r="W3848" i="1"/>
  <c r="X3848" i="1" s="1"/>
  <c r="V3848" i="1"/>
  <c r="W3847" i="1"/>
  <c r="X3847" i="1" s="1"/>
  <c r="V3847" i="1"/>
  <c r="W3846" i="1"/>
  <c r="X3846" i="1" s="1"/>
  <c r="V3846" i="1"/>
  <c r="W3845" i="1"/>
  <c r="X3845" i="1" s="1"/>
  <c r="V3845" i="1"/>
  <c r="W3844" i="1"/>
  <c r="X3844" i="1" s="1"/>
  <c r="V3844" i="1"/>
  <c r="W3843" i="1"/>
  <c r="X3843" i="1" s="1"/>
  <c r="V3843" i="1"/>
  <c r="W3842" i="1"/>
  <c r="X3842" i="1" s="1"/>
  <c r="V3842" i="1"/>
  <c r="W3841" i="1"/>
  <c r="X3841" i="1" s="1"/>
  <c r="V3841" i="1"/>
  <c r="W3840" i="1"/>
  <c r="X3840" i="1" s="1"/>
  <c r="V3840" i="1"/>
  <c r="W3839" i="1"/>
  <c r="X3839" i="1" s="1"/>
  <c r="V3839" i="1"/>
  <c r="W3838" i="1"/>
  <c r="X3838" i="1" s="1"/>
  <c r="V3838" i="1"/>
  <c r="W3837" i="1"/>
  <c r="X3837" i="1" s="1"/>
  <c r="V3837" i="1"/>
  <c r="W3836" i="1"/>
  <c r="X3836" i="1" s="1"/>
  <c r="V3836" i="1"/>
  <c r="W3835" i="1"/>
  <c r="X3835" i="1" s="1"/>
  <c r="V3835" i="1"/>
  <c r="W3834" i="1"/>
  <c r="X3834" i="1" s="1"/>
  <c r="V3834" i="1"/>
  <c r="W3833" i="1"/>
  <c r="X3833" i="1" s="1"/>
  <c r="V3833" i="1"/>
  <c r="W3832" i="1"/>
  <c r="X3832" i="1" s="1"/>
  <c r="V3832" i="1"/>
  <c r="W3831" i="1"/>
  <c r="X3831" i="1" s="1"/>
  <c r="V3831" i="1"/>
  <c r="W3830" i="1"/>
  <c r="X3830" i="1" s="1"/>
  <c r="V3830" i="1"/>
  <c r="W3829" i="1"/>
  <c r="X3829" i="1" s="1"/>
  <c r="V3829" i="1"/>
  <c r="W3828" i="1"/>
  <c r="X3828" i="1" s="1"/>
  <c r="V3828" i="1"/>
  <c r="W3827" i="1"/>
  <c r="X3827" i="1" s="1"/>
  <c r="V3827" i="1"/>
  <c r="W3826" i="1"/>
  <c r="X3826" i="1" s="1"/>
  <c r="V3826" i="1"/>
  <c r="W3825" i="1"/>
  <c r="X3825" i="1" s="1"/>
  <c r="V3825" i="1"/>
  <c r="W3824" i="1"/>
  <c r="X3824" i="1" s="1"/>
  <c r="V3824" i="1"/>
  <c r="W3823" i="1"/>
  <c r="X3823" i="1" s="1"/>
  <c r="V3823" i="1"/>
  <c r="W3822" i="1"/>
  <c r="X3822" i="1" s="1"/>
  <c r="V3822" i="1"/>
  <c r="W3821" i="1"/>
  <c r="X3821" i="1" s="1"/>
  <c r="V3821" i="1"/>
  <c r="W3820" i="1"/>
  <c r="X3820" i="1" s="1"/>
  <c r="V3820" i="1"/>
  <c r="W3819" i="1"/>
  <c r="X3819" i="1" s="1"/>
  <c r="V3819" i="1"/>
  <c r="W3818" i="1"/>
  <c r="X3818" i="1" s="1"/>
  <c r="V3818" i="1"/>
  <c r="W3817" i="1"/>
  <c r="X3817" i="1" s="1"/>
  <c r="V3817" i="1"/>
  <c r="W3816" i="1"/>
  <c r="X3816" i="1" s="1"/>
  <c r="V3816" i="1"/>
  <c r="W3815" i="1"/>
  <c r="X3815" i="1" s="1"/>
  <c r="V3815" i="1"/>
  <c r="W3814" i="1"/>
  <c r="X3814" i="1" s="1"/>
  <c r="V3814" i="1"/>
  <c r="W3813" i="1"/>
  <c r="X3813" i="1" s="1"/>
  <c r="V3813" i="1"/>
  <c r="W3812" i="1"/>
  <c r="X3812" i="1" s="1"/>
  <c r="V3812" i="1"/>
  <c r="W3811" i="1"/>
  <c r="X3811" i="1" s="1"/>
  <c r="V3811" i="1"/>
  <c r="W3810" i="1"/>
  <c r="X3810" i="1" s="1"/>
  <c r="V3810" i="1"/>
  <c r="W3809" i="1"/>
  <c r="X3809" i="1" s="1"/>
  <c r="V3809" i="1"/>
  <c r="W3808" i="1"/>
  <c r="X3808" i="1" s="1"/>
  <c r="V3808" i="1"/>
  <c r="W3807" i="1"/>
  <c r="X3807" i="1" s="1"/>
  <c r="V3807" i="1"/>
  <c r="W3806" i="1"/>
  <c r="V3806" i="1"/>
  <c r="W3805" i="1"/>
  <c r="X3805" i="1" s="1"/>
  <c r="V3805" i="1"/>
  <c r="W3804" i="1"/>
  <c r="V3804" i="1"/>
  <c r="W3803" i="1"/>
  <c r="X3803" i="1" s="1"/>
  <c r="V3803" i="1"/>
  <c r="W3802" i="1"/>
  <c r="X3802" i="1" s="1"/>
  <c r="V3802" i="1"/>
  <c r="W3801" i="1"/>
  <c r="X3801" i="1" s="1"/>
  <c r="V3801" i="1"/>
  <c r="W3800" i="1"/>
  <c r="X3800" i="1" s="1"/>
  <c r="V3800" i="1"/>
  <c r="W3799" i="1"/>
  <c r="X3799" i="1" s="1"/>
  <c r="V3799" i="1"/>
  <c r="W3798" i="1"/>
  <c r="X3798" i="1" s="1"/>
  <c r="V3798" i="1"/>
  <c r="W3797" i="1"/>
  <c r="X3797" i="1" s="1"/>
  <c r="V3797" i="1"/>
  <c r="W3796" i="1"/>
  <c r="X3796" i="1" s="1"/>
  <c r="V3796" i="1"/>
  <c r="W3795" i="1"/>
  <c r="X3795" i="1" s="1"/>
  <c r="V3795" i="1"/>
  <c r="W3794" i="1"/>
  <c r="X3794" i="1" s="1"/>
  <c r="V3794" i="1"/>
  <c r="W3793" i="1"/>
  <c r="V3793" i="1"/>
  <c r="W3792" i="1"/>
  <c r="V3792" i="1"/>
  <c r="W3791" i="1"/>
  <c r="X3791" i="1" s="1"/>
  <c r="V3791" i="1"/>
  <c r="W3790" i="1"/>
  <c r="X3790" i="1" s="1"/>
  <c r="V3790" i="1"/>
  <c r="W3789" i="1"/>
  <c r="X3789" i="1" s="1"/>
  <c r="V3789" i="1"/>
  <c r="W3788" i="1"/>
  <c r="X3788" i="1" s="1"/>
  <c r="V3788" i="1"/>
  <c r="W3787" i="1"/>
  <c r="X3787" i="1" s="1"/>
  <c r="V3787" i="1"/>
  <c r="W3786" i="1"/>
  <c r="X3786" i="1" s="1"/>
  <c r="V3786" i="1"/>
  <c r="W3785" i="1"/>
  <c r="X3785" i="1" s="1"/>
  <c r="V3785" i="1"/>
  <c r="W3784" i="1"/>
  <c r="X3784" i="1" s="1"/>
  <c r="V3784" i="1"/>
  <c r="W3783" i="1"/>
  <c r="X3783" i="1" s="1"/>
  <c r="V3783" i="1"/>
  <c r="W3782" i="1"/>
  <c r="X3782" i="1" s="1"/>
  <c r="V3782" i="1"/>
  <c r="W3781" i="1"/>
  <c r="X3781" i="1" s="1"/>
  <c r="V3781" i="1"/>
  <c r="W3780" i="1"/>
  <c r="X3780" i="1" s="1"/>
  <c r="V3780" i="1"/>
  <c r="W3779" i="1"/>
  <c r="X3779" i="1" s="1"/>
  <c r="V3779" i="1"/>
  <c r="W3778" i="1"/>
  <c r="X3778" i="1" s="1"/>
  <c r="V3778" i="1"/>
  <c r="W3777" i="1"/>
  <c r="X3777" i="1" s="1"/>
  <c r="V3777" i="1"/>
  <c r="W3776" i="1"/>
  <c r="X3776" i="1" s="1"/>
  <c r="V3776" i="1"/>
  <c r="W3775" i="1"/>
  <c r="X3775" i="1" s="1"/>
  <c r="V3775" i="1"/>
  <c r="W3774" i="1"/>
  <c r="X3774" i="1" s="1"/>
  <c r="V3774" i="1"/>
  <c r="W3773" i="1"/>
  <c r="X3773" i="1" s="1"/>
  <c r="V3773" i="1"/>
  <c r="W3772" i="1"/>
  <c r="X3772" i="1" s="1"/>
  <c r="V3772" i="1"/>
  <c r="W3771" i="1"/>
  <c r="X3771" i="1" s="1"/>
  <c r="V3771" i="1"/>
  <c r="W3770" i="1"/>
  <c r="X3770" i="1" s="1"/>
  <c r="V3770" i="1"/>
  <c r="W3769" i="1"/>
  <c r="X3769" i="1" s="1"/>
  <c r="V3769" i="1"/>
  <c r="W3768" i="1"/>
  <c r="X3768" i="1" s="1"/>
  <c r="V3768" i="1"/>
  <c r="W3767" i="1"/>
  <c r="X3767" i="1" s="1"/>
  <c r="V3767" i="1"/>
  <c r="W3766" i="1"/>
  <c r="X3766" i="1" s="1"/>
  <c r="V3766" i="1"/>
  <c r="W3765" i="1"/>
  <c r="X3765" i="1" s="1"/>
  <c r="V3765" i="1"/>
  <c r="W3764" i="1"/>
  <c r="X3764" i="1" s="1"/>
  <c r="V3764" i="1"/>
  <c r="W3763" i="1"/>
  <c r="X3763" i="1" s="1"/>
  <c r="V3763" i="1"/>
  <c r="W3762" i="1"/>
  <c r="X3762" i="1" s="1"/>
  <c r="V3762" i="1"/>
  <c r="W3761" i="1"/>
  <c r="X3761" i="1" s="1"/>
  <c r="V3761" i="1"/>
  <c r="W3760" i="1"/>
  <c r="X3760" i="1" s="1"/>
  <c r="V3760" i="1"/>
  <c r="W3759" i="1"/>
  <c r="X3759" i="1" s="1"/>
  <c r="V3759" i="1"/>
  <c r="W3758" i="1"/>
  <c r="X3758" i="1" s="1"/>
  <c r="V3758" i="1"/>
  <c r="W3757" i="1"/>
  <c r="X3757" i="1" s="1"/>
  <c r="V3757" i="1"/>
  <c r="W3756" i="1"/>
  <c r="X3756" i="1" s="1"/>
  <c r="V3756" i="1"/>
  <c r="W3755" i="1"/>
  <c r="X3755" i="1" s="1"/>
  <c r="V3755" i="1"/>
  <c r="W3754" i="1"/>
  <c r="X3754" i="1" s="1"/>
  <c r="V3754" i="1"/>
  <c r="W3753" i="1"/>
  <c r="X3753" i="1" s="1"/>
  <c r="V3753" i="1"/>
  <c r="W3752" i="1"/>
  <c r="X3752" i="1" s="1"/>
  <c r="V3752" i="1"/>
  <c r="W3751" i="1"/>
  <c r="X3751" i="1" s="1"/>
  <c r="V3751" i="1"/>
  <c r="W3750" i="1"/>
  <c r="X3750" i="1" s="1"/>
  <c r="V3750" i="1"/>
  <c r="W3749" i="1"/>
  <c r="X3749" i="1" s="1"/>
  <c r="V3749" i="1"/>
  <c r="W3748" i="1"/>
  <c r="X3748" i="1" s="1"/>
  <c r="V3748" i="1"/>
  <c r="W3747" i="1"/>
  <c r="X3747" i="1" s="1"/>
  <c r="V3747" i="1"/>
  <c r="W3746" i="1"/>
  <c r="V3746" i="1"/>
  <c r="W3745" i="1"/>
  <c r="V3745" i="1"/>
  <c r="W3744" i="1"/>
  <c r="X3744" i="1" s="1"/>
  <c r="V3744" i="1"/>
  <c r="W3743" i="1"/>
  <c r="V3743" i="1"/>
  <c r="W3742" i="1"/>
  <c r="X3742" i="1" s="1"/>
  <c r="V3742" i="1"/>
  <c r="W3741" i="1"/>
  <c r="X3741" i="1" s="1"/>
  <c r="V3741" i="1"/>
  <c r="W3740" i="1"/>
  <c r="X3740" i="1" s="1"/>
  <c r="V3740" i="1"/>
  <c r="W3739" i="1"/>
  <c r="X3739" i="1" s="1"/>
  <c r="V3739" i="1"/>
  <c r="W3738" i="1"/>
  <c r="X3738" i="1" s="1"/>
  <c r="V3738" i="1"/>
  <c r="W3737" i="1"/>
  <c r="X3737" i="1" s="1"/>
  <c r="V3737" i="1"/>
  <c r="W3736" i="1"/>
  <c r="X3736" i="1" s="1"/>
  <c r="V3736" i="1"/>
  <c r="W3735" i="1"/>
  <c r="V3735" i="1"/>
  <c r="W3734" i="1"/>
  <c r="X3734" i="1" s="1"/>
  <c r="V3734" i="1"/>
  <c r="W3733" i="1"/>
  <c r="X3733" i="1" s="1"/>
  <c r="V3733" i="1"/>
  <c r="W3732" i="1"/>
  <c r="X3732" i="1" s="1"/>
  <c r="V3732" i="1"/>
  <c r="W3731" i="1"/>
  <c r="X3731" i="1" s="1"/>
  <c r="V3731" i="1"/>
  <c r="W3730" i="1"/>
  <c r="X3730" i="1" s="1"/>
  <c r="V3730" i="1"/>
  <c r="W3729" i="1"/>
  <c r="X3729" i="1" s="1"/>
  <c r="V3729" i="1"/>
  <c r="W3728" i="1"/>
  <c r="X3728" i="1" s="1"/>
  <c r="V3728" i="1"/>
  <c r="W3727" i="1"/>
  <c r="X3727" i="1" s="1"/>
  <c r="V3727" i="1"/>
  <c r="W3726" i="1"/>
  <c r="X3726" i="1" s="1"/>
  <c r="V3726" i="1"/>
  <c r="W3725" i="1"/>
  <c r="X3725" i="1" s="1"/>
  <c r="V3725" i="1"/>
  <c r="W3724" i="1"/>
  <c r="X3724" i="1" s="1"/>
  <c r="V3724" i="1"/>
  <c r="W3723" i="1"/>
  <c r="X3723" i="1" s="1"/>
  <c r="V3723" i="1"/>
  <c r="W3722" i="1"/>
  <c r="X3722" i="1" s="1"/>
  <c r="V3722" i="1"/>
  <c r="W3721" i="1"/>
  <c r="X3721" i="1" s="1"/>
  <c r="V3721" i="1"/>
  <c r="W3720" i="1"/>
  <c r="X3720" i="1" s="1"/>
  <c r="V3720" i="1"/>
  <c r="W3719" i="1"/>
  <c r="X3719" i="1" s="1"/>
  <c r="V3719" i="1"/>
  <c r="W3718" i="1"/>
  <c r="X3718" i="1" s="1"/>
  <c r="V3718" i="1"/>
  <c r="W3717" i="1"/>
  <c r="X3717" i="1" s="1"/>
  <c r="V3717" i="1"/>
  <c r="W3716" i="1"/>
  <c r="X3716" i="1" s="1"/>
  <c r="V3716" i="1"/>
  <c r="W3715" i="1"/>
  <c r="X3715" i="1" s="1"/>
  <c r="V3715" i="1"/>
  <c r="W3714" i="1"/>
  <c r="X3714" i="1" s="1"/>
  <c r="V3714" i="1"/>
  <c r="W3713" i="1"/>
  <c r="X3713" i="1" s="1"/>
  <c r="V3713" i="1"/>
  <c r="W3712" i="1"/>
  <c r="X3712" i="1" s="1"/>
  <c r="V3712" i="1"/>
  <c r="W3711" i="1"/>
  <c r="X3711" i="1" s="1"/>
  <c r="V3711" i="1"/>
  <c r="W3710" i="1"/>
  <c r="X3710" i="1" s="1"/>
  <c r="V3710" i="1"/>
  <c r="W3709" i="1"/>
  <c r="X3709" i="1" s="1"/>
  <c r="V3709" i="1"/>
  <c r="W3708" i="1"/>
  <c r="X3708" i="1" s="1"/>
  <c r="V3708" i="1"/>
  <c r="W3707" i="1"/>
  <c r="X3707" i="1" s="1"/>
  <c r="V3707" i="1"/>
  <c r="W3706" i="1"/>
  <c r="X3706" i="1" s="1"/>
  <c r="V3706" i="1"/>
  <c r="W3705" i="1"/>
  <c r="X3705" i="1" s="1"/>
  <c r="V3705" i="1"/>
  <c r="W3704" i="1"/>
  <c r="X3704" i="1" s="1"/>
  <c r="V3704" i="1"/>
  <c r="W3703" i="1"/>
  <c r="X3703" i="1" s="1"/>
  <c r="V3703" i="1"/>
  <c r="W3702" i="1"/>
  <c r="X3702" i="1" s="1"/>
  <c r="V3702" i="1"/>
  <c r="W3701" i="1"/>
  <c r="X3701" i="1" s="1"/>
  <c r="V3701" i="1"/>
  <c r="W3700" i="1"/>
  <c r="X3700" i="1" s="1"/>
  <c r="V3700" i="1"/>
  <c r="W3699" i="1"/>
  <c r="X3699" i="1" s="1"/>
  <c r="V3699" i="1"/>
  <c r="W3698" i="1"/>
  <c r="X3698" i="1" s="1"/>
  <c r="V3698" i="1"/>
  <c r="W3697" i="1"/>
  <c r="X3697" i="1" s="1"/>
  <c r="V3697" i="1"/>
  <c r="W3696" i="1"/>
  <c r="X3696" i="1" s="1"/>
  <c r="V3696" i="1"/>
  <c r="W3695" i="1"/>
  <c r="X3695" i="1" s="1"/>
  <c r="V3695" i="1"/>
  <c r="W3694" i="1"/>
  <c r="X3694" i="1" s="1"/>
  <c r="V3694" i="1"/>
  <c r="W3693" i="1"/>
  <c r="X3693" i="1" s="1"/>
  <c r="V3693" i="1"/>
  <c r="W3692" i="1"/>
  <c r="X3692" i="1" s="1"/>
  <c r="V3692" i="1"/>
  <c r="W3691" i="1"/>
  <c r="X3691" i="1" s="1"/>
  <c r="V3691" i="1"/>
  <c r="W3690" i="1"/>
  <c r="X3690" i="1" s="1"/>
  <c r="V3690" i="1"/>
  <c r="W3689" i="1"/>
  <c r="X3689" i="1" s="1"/>
  <c r="V3689" i="1"/>
  <c r="W3688" i="1"/>
  <c r="X3688" i="1" s="1"/>
  <c r="V3688" i="1"/>
  <c r="W3687" i="1"/>
  <c r="X3687" i="1" s="1"/>
  <c r="V3687" i="1"/>
  <c r="W3686" i="1"/>
  <c r="X3686" i="1" s="1"/>
  <c r="V3686" i="1"/>
  <c r="W3685" i="1"/>
  <c r="X3685" i="1" s="1"/>
  <c r="V3685" i="1"/>
  <c r="W3684" i="1"/>
  <c r="X3684" i="1" s="1"/>
  <c r="V3684" i="1"/>
  <c r="W3683" i="1"/>
  <c r="X3683" i="1" s="1"/>
  <c r="V3683" i="1"/>
  <c r="W3682" i="1"/>
  <c r="X3682" i="1" s="1"/>
  <c r="V3682" i="1"/>
  <c r="W3681" i="1"/>
  <c r="X3681" i="1" s="1"/>
  <c r="V3681" i="1"/>
  <c r="W3680" i="1"/>
  <c r="X3680" i="1" s="1"/>
  <c r="V3680" i="1"/>
  <c r="W3679" i="1"/>
  <c r="X3679" i="1" s="1"/>
  <c r="V3679" i="1"/>
  <c r="W3678" i="1"/>
  <c r="X3678" i="1" s="1"/>
  <c r="V3678" i="1"/>
  <c r="W3677" i="1"/>
  <c r="X3677" i="1" s="1"/>
  <c r="V3677" i="1"/>
  <c r="W3676" i="1"/>
  <c r="X3676" i="1" s="1"/>
  <c r="V3676" i="1"/>
  <c r="W3675" i="1"/>
  <c r="X3675" i="1" s="1"/>
  <c r="V3675" i="1"/>
  <c r="W3674" i="1"/>
  <c r="X3674" i="1" s="1"/>
  <c r="V3674" i="1"/>
  <c r="W3673" i="1"/>
  <c r="X3673" i="1" s="1"/>
  <c r="V3673" i="1"/>
  <c r="W3672" i="1"/>
  <c r="X3672" i="1" s="1"/>
  <c r="V3672" i="1"/>
  <c r="W3671" i="1"/>
  <c r="X3671" i="1" s="1"/>
  <c r="V3671" i="1"/>
  <c r="W3670" i="1"/>
  <c r="X3670" i="1" s="1"/>
  <c r="V3670" i="1"/>
  <c r="W3669" i="1"/>
  <c r="X3669" i="1" s="1"/>
  <c r="V3669" i="1"/>
  <c r="W3668" i="1"/>
  <c r="X3668" i="1" s="1"/>
  <c r="V3668" i="1"/>
  <c r="W3667" i="1"/>
  <c r="X3667" i="1" s="1"/>
  <c r="V3667" i="1"/>
  <c r="W3666" i="1"/>
  <c r="X3666" i="1" s="1"/>
  <c r="V3666" i="1"/>
  <c r="W3665" i="1"/>
  <c r="X3665" i="1" s="1"/>
  <c r="V3665" i="1"/>
  <c r="W3664" i="1"/>
  <c r="X3664" i="1" s="1"/>
  <c r="V3664" i="1"/>
  <c r="W3663" i="1"/>
  <c r="X3663" i="1" s="1"/>
  <c r="V3663" i="1"/>
  <c r="W3662" i="1"/>
  <c r="X3662" i="1" s="1"/>
  <c r="V3662" i="1"/>
  <c r="W3661" i="1"/>
  <c r="X3661" i="1" s="1"/>
  <c r="V3661" i="1"/>
  <c r="W3660" i="1"/>
  <c r="X3660" i="1" s="1"/>
  <c r="V3660" i="1"/>
  <c r="W3659" i="1"/>
  <c r="X3659" i="1" s="1"/>
  <c r="V3659" i="1"/>
  <c r="W3658" i="1"/>
  <c r="X3658" i="1" s="1"/>
  <c r="V3658" i="1"/>
  <c r="W3657" i="1"/>
  <c r="X3657" i="1" s="1"/>
  <c r="V3657" i="1"/>
  <c r="W3656" i="1"/>
  <c r="X3656" i="1" s="1"/>
  <c r="V3656" i="1"/>
  <c r="W3655" i="1"/>
  <c r="X3655" i="1" s="1"/>
  <c r="V3655" i="1"/>
  <c r="W3654" i="1"/>
  <c r="X3654" i="1" s="1"/>
  <c r="V3654" i="1"/>
  <c r="W3653" i="1"/>
  <c r="X3653" i="1" s="1"/>
  <c r="V3653" i="1"/>
  <c r="W3652" i="1"/>
  <c r="X3652" i="1" s="1"/>
  <c r="V3652" i="1"/>
  <c r="W3651" i="1"/>
  <c r="X3651" i="1" s="1"/>
  <c r="V3651" i="1"/>
  <c r="W3650" i="1"/>
  <c r="X3650" i="1" s="1"/>
  <c r="V3650" i="1"/>
  <c r="W3649" i="1"/>
  <c r="X3649" i="1" s="1"/>
  <c r="V3649" i="1"/>
  <c r="W3648" i="1"/>
  <c r="X3648" i="1" s="1"/>
  <c r="V3648" i="1"/>
  <c r="W3647" i="1"/>
  <c r="X3647" i="1" s="1"/>
  <c r="V3647" i="1"/>
  <c r="W3646" i="1"/>
  <c r="X3646" i="1" s="1"/>
  <c r="V3646" i="1"/>
  <c r="W3645" i="1"/>
  <c r="V3645" i="1"/>
  <c r="W3644" i="1"/>
  <c r="X3644" i="1" s="1"/>
  <c r="V3644" i="1"/>
  <c r="W3643" i="1"/>
  <c r="V3643" i="1"/>
  <c r="W3642" i="1"/>
  <c r="X3642" i="1" s="1"/>
  <c r="V3642" i="1"/>
  <c r="W3641" i="1"/>
  <c r="X3641" i="1" s="1"/>
  <c r="V3641" i="1"/>
  <c r="W3640" i="1"/>
  <c r="X3640" i="1" s="1"/>
  <c r="V3640" i="1"/>
  <c r="W3639" i="1"/>
  <c r="X3639" i="1" s="1"/>
  <c r="V3639" i="1"/>
  <c r="W3638" i="1"/>
  <c r="V3638" i="1"/>
  <c r="W3637" i="1"/>
  <c r="X3637" i="1" s="1"/>
  <c r="V3637" i="1"/>
  <c r="W3636" i="1"/>
  <c r="X3636" i="1" s="1"/>
  <c r="V3636" i="1"/>
  <c r="W3635" i="1"/>
  <c r="X3635" i="1" s="1"/>
  <c r="V3635" i="1"/>
  <c r="W3634" i="1"/>
  <c r="X3634" i="1" s="1"/>
  <c r="V3634" i="1"/>
  <c r="W3633" i="1"/>
  <c r="X3633" i="1" s="1"/>
  <c r="V3633" i="1"/>
  <c r="W3632" i="1"/>
  <c r="X3632" i="1" s="1"/>
  <c r="V3632" i="1"/>
  <c r="W3631" i="1"/>
  <c r="X3631" i="1" s="1"/>
  <c r="V3631" i="1"/>
  <c r="W3630" i="1"/>
  <c r="V3630" i="1"/>
  <c r="W3629" i="1"/>
  <c r="X3629" i="1" s="1"/>
  <c r="V3629" i="1"/>
  <c r="W3628" i="1"/>
  <c r="X3628" i="1" s="1"/>
  <c r="V3628" i="1"/>
  <c r="W3627" i="1"/>
  <c r="X3627" i="1" s="1"/>
  <c r="V3627" i="1"/>
  <c r="W3626" i="1"/>
  <c r="X3626" i="1" s="1"/>
  <c r="V3626" i="1"/>
  <c r="W3625" i="1"/>
  <c r="X3625" i="1" s="1"/>
  <c r="V3625" i="1"/>
  <c r="W3624" i="1"/>
  <c r="X3624" i="1" s="1"/>
  <c r="V3624" i="1"/>
  <c r="W3623" i="1"/>
  <c r="X3623" i="1" s="1"/>
  <c r="V3623" i="1"/>
  <c r="W3622" i="1"/>
  <c r="X3622" i="1" s="1"/>
  <c r="V3622" i="1"/>
  <c r="W3621" i="1"/>
  <c r="X3621" i="1" s="1"/>
  <c r="V3621" i="1"/>
  <c r="W3620" i="1"/>
  <c r="X3620" i="1" s="1"/>
  <c r="V3620" i="1"/>
  <c r="W3619" i="1"/>
  <c r="X3619" i="1" s="1"/>
  <c r="V3619" i="1"/>
  <c r="W3618" i="1"/>
  <c r="X3618" i="1" s="1"/>
  <c r="V3618" i="1"/>
  <c r="W3617" i="1"/>
  <c r="X3617" i="1" s="1"/>
  <c r="V3617" i="1"/>
  <c r="W3616" i="1"/>
  <c r="X3616" i="1" s="1"/>
  <c r="V3616" i="1"/>
  <c r="W3615" i="1"/>
  <c r="X3615" i="1" s="1"/>
  <c r="V3615" i="1"/>
  <c r="W3614" i="1"/>
  <c r="X3614" i="1" s="1"/>
  <c r="V3614" i="1"/>
  <c r="W3613" i="1"/>
  <c r="X3613" i="1" s="1"/>
  <c r="V3613" i="1"/>
  <c r="W3612" i="1"/>
  <c r="X3612" i="1" s="1"/>
  <c r="V3612" i="1"/>
  <c r="W3611" i="1"/>
  <c r="X3611" i="1" s="1"/>
  <c r="V3611" i="1"/>
  <c r="W3610" i="1"/>
  <c r="X3610" i="1" s="1"/>
  <c r="V3610" i="1"/>
  <c r="W3609" i="1"/>
  <c r="X3609" i="1" s="1"/>
  <c r="V3609" i="1"/>
  <c r="W3608" i="1"/>
  <c r="X3608" i="1" s="1"/>
  <c r="V3608" i="1"/>
  <c r="W3607" i="1"/>
  <c r="X3607" i="1" s="1"/>
  <c r="V3607" i="1"/>
  <c r="W3606" i="1"/>
  <c r="X3606" i="1" s="1"/>
  <c r="V3606" i="1"/>
  <c r="W3605" i="1"/>
  <c r="X3605" i="1" s="1"/>
  <c r="V3605" i="1"/>
  <c r="W3604" i="1"/>
  <c r="X3604" i="1" s="1"/>
  <c r="V3604" i="1"/>
  <c r="W3603" i="1"/>
  <c r="X3603" i="1" s="1"/>
  <c r="V3603" i="1"/>
  <c r="W3602" i="1"/>
  <c r="X3602" i="1" s="1"/>
  <c r="V3602" i="1"/>
  <c r="W3601" i="1"/>
  <c r="X3601" i="1" s="1"/>
  <c r="V3601" i="1"/>
  <c r="W3600" i="1"/>
  <c r="X3600" i="1" s="1"/>
  <c r="V3600" i="1"/>
  <c r="W3599" i="1"/>
  <c r="X3599" i="1" s="1"/>
  <c r="V3599" i="1"/>
  <c r="W3598" i="1"/>
  <c r="X3598" i="1" s="1"/>
  <c r="V3598" i="1"/>
  <c r="W3597" i="1"/>
  <c r="X3597" i="1" s="1"/>
  <c r="V3597" i="1"/>
  <c r="W3596" i="1"/>
  <c r="X3596" i="1" s="1"/>
  <c r="V3596" i="1"/>
  <c r="W3595" i="1"/>
  <c r="X3595" i="1" s="1"/>
  <c r="V3595" i="1"/>
  <c r="W3594" i="1"/>
  <c r="X3594" i="1" s="1"/>
  <c r="V3594" i="1"/>
  <c r="W3593" i="1"/>
  <c r="X3593" i="1" s="1"/>
  <c r="V3593" i="1"/>
  <c r="W3592" i="1"/>
  <c r="X3592" i="1" s="1"/>
  <c r="V3592" i="1"/>
  <c r="W3591" i="1"/>
  <c r="X3591" i="1" s="1"/>
  <c r="V3591" i="1"/>
  <c r="W3590" i="1"/>
  <c r="X3590" i="1" s="1"/>
  <c r="V3590" i="1"/>
  <c r="W3589" i="1"/>
  <c r="X3589" i="1" s="1"/>
  <c r="V3589" i="1"/>
  <c r="W3588" i="1"/>
  <c r="X3588" i="1" s="1"/>
  <c r="V3588" i="1"/>
  <c r="W3587" i="1"/>
  <c r="X3587" i="1" s="1"/>
  <c r="V3587" i="1"/>
  <c r="W3586" i="1"/>
  <c r="X3586" i="1" s="1"/>
  <c r="V3586" i="1"/>
  <c r="W3585" i="1"/>
  <c r="X3585" i="1" s="1"/>
  <c r="V3585" i="1"/>
  <c r="W3584" i="1"/>
  <c r="X3584" i="1" s="1"/>
  <c r="V3584" i="1"/>
  <c r="W3583" i="1"/>
  <c r="X3583" i="1" s="1"/>
  <c r="V3583" i="1"/>
  <c r="W3582" i="1"/>
  <c r="X3582" i="1" s="1"/>
  <c r="V3582" i="1"/>
  <c r="W3581" i="1"/>
  <c r="X3581" i="1" s="1"/>
  <c r="V3581" i="1"/>
  <c r="W3580" i="1"/>
  <c r="X3580" i="1" s="1"/>
  <c r="V3580" i="1"/>
  <c r="W3579" i="1"/>
  <c r="X3579" i="1" s="1"/>
  <c r="V3579" i="1"/>
  <c r="W3578" i="1"/>
  <c r="X3578" i="1" s="1"/>
  <c r="V3578" i="1"/>
  <c r="W3577" i="1"/>
  <c r="X3577" i="1" s="1"/>
  <c r="V3577" i="1"/>
  <c r="W3576" i="1"/>
  <c r="X3576" i="1" s="1"/>
  <c r="V3576" i="1"/>
  <c r="W3575" i="1"/>
  <c r="X3575" i="1" s="1"/>
  <c r="V3575" i="1"/>
  <c r="W3574" i="1"/>
  <c r="X3574" i="1" s="1"/>
  <c r="V3574" i="1"/>
  <c r="W3573" i="1"/>
  <c r="X3573" i="1" s="1"/>
  <c r="V3573" i="1"/>
  <c r="W3572" i="1"/>
  <c r="X3572" i="1" s="1"/>
  <c r="V3572" i="1"/>
  <c r="W3571" i="1"/>
  <c r="X3571" i="1" s="1"/>
  <c r="V3571" i="1"/>
  <c r="W3570" i="1"/>
  <c r="X3570" i="1" s="1"/>
  <c r="V3570" i="1"/>
  <c r="W3569" i="1"/>
  <c r="X3569" i="1" s="1"/>
  <c r="V3569" i="1"/>
  <c r="W3568" i="1"/>
  <c r="X3568" i="1" s="1"/>
  <c r="V3568" i="1"/>
  <c r="W3567" i="1"/>
  <c r="X3567" i="1" s="1"/>
  <c r="V3567" i="1"/>
  <c r="W3566" i="1"/>
  <c r="X3566" i="1" s="1"/>
  <c r="V3566" i="1"/>
  <c r="W3565" i="1"/>
  <c r="X3565" i="1" s="1"/>
  <c r="V3565" i="1"/>
  <c r="W3564" i="1"/>
  <c r="X3564" i="1" s="1"/>
  <c r="V3564" i="1"/>
  <c r="W3563" i="1"/>
  <c r="X3563" i="1" s="1"/>
  <c r="V3563" i="1"/>
  <c r="W3562" i="1"/>
  <c r="X3562" i="1" s="1"/>
  <c r="V3562" i="1"/>
  <c r="W3561" i="1"/>
  <c r="X3561" i="1" s="1"/>
  <c r="V3561" i="1"/>
  <c r="W3560" i="1"/>
  <c r="X3560" i="1" s="1"/>
  <c r="V3560" i="1"/>
  <c r="W3559" i="1"/>
  <c r="X3559" i="1" s="1"/>
  <c r="V3559" i="1"/>
  <c r="W3558" i="1"/>
  <c r="X3558" i="1" s="1"/>
  <c r="V3558" i="1"/>
  <c r="W3557" i="1"/>
  <c r="X3557" i="1" s="1"/>
  <c r="V3557" i="1"/>
  <c r="W3556" i="1"/>
  <c r="X3556" i="1" s="1"/>
  <c r="V3556" i="1"/>
  <c r="W3555" i="1"/>
  <c r="X3555" i="1" s="1"/>
  <c r="V3555" i="1"/>
  <c r="W3554" i="1"/>
  <c r="X3554" i="1" s="1"/>
  <c r="V3554" i="1"/>
  <c r="W3553" i="1"/>
  <c r="X3553" i="1" s="1"/>
  <c r="V3553" i="1"/>
  <c r="W3552" i="1"/>
  <c r="X3552" i="1" s="1"/>
  <c r="V3552" i="1"/>
  <c r="W3551" i="1"/>
  <c r="X3551" i="1" s="1"/>
  <c r="V3551" i="1"/>
  <c r="W3550" i="1"/>
  <c r="X3550" i="1" s="1"/>
  <c r="V3550" i="1"/>
  <c r="W3549" i="1"/>
  <c r="X3549" i="1" s="1"/>
  <c r="V3549" i="1"/>
  <c r="W3548" i="1"/>
  <c r="X3548" i="1" s="1"/>
  <c r="V3548" i="1"/>
  <c r="W3547" i="1"/>
  <c r="X3547" i="1" s="1"/>
  <c r="V3547" i="1"/>
  <c r="W3546" i="1"/>
  <c r="X3546" i="1" s="1"/>
  <c r="V3546" i="1"/>
  <c r="W3545" i="1"/>
  <c r="X3545" i="1" s="1"/>
  <c r="V3545" i="1"/>
  <c r="W3544" i="1"/>
  <c r="X3544" i="1" s="1"/>
  <c r="V3544" i="1"/>
  <c r="W3543" i="1"/>
  <c r="X3543" i="1" s="1"/>
  <c r="V3543" i="1"/>
  <c r="W3542" i="1"/>
  <c r="X3542" i="1" s="1"/>
  <c r="V3542" i="1"/>
  <c r="W3541" i="1"/>
  <c r="X3541" i="1" s="1"/>
  <c r="V3541" i="1"/>
  <c r="W3540" i="1"/>
  <c r="X3540" i="1" s="1"/>
  <c r="V3540" i="1"/>
  <c r="W3539" i="1"/>
  <c r="X3539" i="1" s="1"/>
  <c r="V3539" i="1"/>
  <c r="W3538" i="1"/>
  <c r="X3538" i="1" s="1"/>
  <c r="V3538" i="1"/>
  <c r="W3537" i="1"/>
  <c r="X3537" i="1" s="1"/>
  <c r="V3537" i="1"/>
  <c r="W3536" i="1"/>
  <c r="X3536" i="1" s="1"/>
  <c r="V3536" i="1"/>
  <c r="W3535" i="1"/>
  <c r="X3535" i="1" s="1"/>
  <c r="V3535" i="1"/>
  <c r="W3534" i="1"/>
  <c r="X3534" i="1" s="1"/>
  <c r="V3534" i="1"/>
  <c r="W3533" i="1"/>
  <c r="X3533" i="1" s="1"/>
  <c r="V3533" i="1"/>
  <c r="W3532" i="1"/>
  <c r="X3532" i="1" s="1"/>
  <c r="V3532" i="1"/>
  <c r="W3531" i="1"/>
  <c r="X3531" i="1" s="1"/>
  <c r="V3531" i="1"/>
  <c r="W3530" i="1"/>
  <c r="X3530" i="1" s="1"/>
  <c r="V3530" i="1"/>
  <c r="W3529" i="1"/>
  <c r="X3529" i="1" s="1"/>
  <c r="V3529" i="1"/>
  <c r="W3528" i="1"/>
  <c r="X3528" i="1" s="1"/>
  <c r="V3528" i="1"/>
  <c r="W3527" i="1"/>
  <c r="X3527" i="1" s="1"/>
  <c r="V3527" i="1"/>
  <c r="W3526" i="1"/>
  <c r="X3526" i="1" s="1"/>
  <c r="V3526" i="1"/>
  <c r="W3525" i="1"/>
  <c r="X3525" i="1" s="1"/>
  <c r="V3525" i="1"/>
  <c r="W3524" i="1"/>
  <c r="X3524" i="1" s="1"/>
  <c r="V3524" i="1"/>
  <c r="W3523" i="1"/>
  <c r="X3523" i="1" s="1"/>
  <c r="V3523" i="1"/>
  <c r="W3522" i="1"/>
  <c r="X3522" i="1" s="1"/>
  <c r="V3522" i="1"/>
  <c r="W3521" i="1"/>
  <c r="X3521" i="1" s="1"/>
  <c r="V3521" i="1"/>
  <c r="W3520" i="1"/>
  <c r="X3520" i="1" s="1"/>
  <c r="V3520" i="1"/>
  <c r="W3519" i="1"/>
  <c r="X3519" i="1" s="1"/>
  <c r="V3519" i="1"/>
  <c r="W3518" i="1"/>
  <c r="X3518" i="1" s="1"/>
  <c r="V3518" i="1"/>
  <c r="W3517" i="1"/>
  <c r="X3517" i="1" s="1"/>
  <c r="V3517" i="1"/>
  <c r="W3516" i="1"/>
  <c r="X3516" i="1" s="1"/>
  <c r="V3516" i="1"/>
  <c r="W3515" i="1"/>
  <c r="X3515" i="1" s="1"/>
  <c r="V3515" i="1"/>
  <c r="W3514" i="1"/>
  <c r="X3514" i="1" s="1"/>
  <c r="V3514" i="1"/>
  <c r="W3513" i="1"/>
  <c r="X3513" i="1" s="1"/>
  <c r="V3513" i="1"/>
  <c r="W3512" i="1"/>
  <c r="X3512" i="1" s="1"/>
  <c r="V3512" i="1"/>
  <c r="W3511" i="1"/>
  <c r="X3511" i="1" s="1"/>
  <c r="V3511" i="1"/>
  <c r="W3510" i="1"/>
  <c r="X3510" i="1" s="1"/>
  <c r="V3510" i="1"/>
  <c r="W3509" i="1"/>
  <c r="X3509" i="1" s="1"/>
  <c r="V3509" i="1"/>
  <c r="W3508" i="1"/>
  <c r="X3508" i="1" s="1"/>
  <c r="V3508" i="1"/>
  <c r="W3507" i="1"/>
  <c r="X3507" i="1" s="1"/>
  <c r="V3507" i="1"/>
  <c r="W3506" i="1"/>
  <c r="X3506" i="1" s="1"/>
  <c r="V3506" i="1"/>
  <c r="W3505" i="1"/>
  <c r="X3505" i="1" s="1"/>
  <c r="V3505" i="1"/>
  <c r="W3504" i="1"/>
  <c r="X3504" i="1" s="1"/>
  <c r="V3504" i="1"/>
  <c r="W3503" i="1"/>
  <c r="X3503" i="1" s="1"/>
  <c r="V3503" i="1"/>
  <c r="W3502" i="1"/>
  <c r="X3502" i="1" s="1"/>
  <c r="V3502" i="1"/>
  <c r="W3501" i="1"/>
  <c r="X3501" i="1" s="1"/>
  <c r="V3501" i="1"/>
  <c r="W3500" i="1"/>
  <c r="X3500" i="1" s="1"/>
  <c r="V3500" i="1"/>
  <c r="W3499" i="1"/>
  <c r="X3499" i="1" s="1"/>
  <c r="V3499" i="1"/>
  <c r="W3498" i="1"/>
  <c r="X3498" i="1" s="1"/>
  <c r="V3498" i="1"/>
  <c r="W3497" i="1"/>
  <c r="X3497" i="1" s="1"/>
  <c r="V3497" i="1"/>
  <c r="W3496" i="1"/>
  <c r="X3496" i="1" s="1"/>
  <c r="V3496" i="1"/>
  <c r="W3495" i="1"/>
  <c r="X3495" i="1" s="1"/>
  <c r="V3495" i="1"/>
  <c r="W3494" i="1"/>
  <c r="X3494" i="1" s="1"/>
  <c r="V3494" i="1"/>
  <c r="W3493" i="1"/>
  <c r="X3493" i="1" s="1"/>
  <c r="V3493" i="1"/>
  <c r="W3492" i="1"/>
  <c r="X3492" i="1" s="1"/>
  <c r="V3492" i="1"/>
  <c r="W3491" i="1"/>
  <c r="X3491" i="1" s="1"/>
  <c r="V3491" i="1"/>
  <c r="W3490" i="1"/>
  <c r="X3490" i="1" s="1"/>
  <c r="V3490" i="1"/>
  <c r="W3489" i="1"/>
  <c r="X3489" i="1" s="1"/>
  <c r="V3489" i="1"/>
  <c r="W3488" i="1"/>
  <c r="X3488" i="1" s="1"/>
  <c r="V3488" i="1"/>
  <c r="W3487" i="1"/>
  <c r="X3487" i="1" s="1"/>
  <c r="V3487" i="1"/>
  <c r="W3486" i="1"/>
  <c r="X3486" i="1" s="1"/>
  <c r="V3486" i="1"/>
  <c r="W3485" i="1"/>
  <c r="X3485" i="1" s="1"/>
  <c r="V3485" i="1"/>
  <c r="W3484" i="1"/>
  <c r="X3484" i="1" s="1"/>
  <c r="V3484" i="1"/>
  <c r="W3483" i="1"/>
  <c r="X3483" i="1" s="1"/>
  <c r="V3483" i="1"/>
  <c r="W3482" i="1"/>
  <c r="X3482" i="1" s="1"/>
  <c r="V3482" i="1"/>
  <c r="W3481" i="1"/>
  <c r="X3481" i="1" s="1"/>
  <c r="V3481" i="1"/>
  <c r="W3480" i="1"/>
  <c r="X3480" i="1" s="1"/>
  <c r="V3480" i="1"/>
  <c r="W3479" i="1"/>
  <c r="X3479" i="1" s="1"/>
  <c r="V3479" i="1"/>
  <c r="W3478" i="1"/>
  <c r="X3478" i="1" s="1"/>
  <c r="V3478" i="1"/>
  <c r="W3477" i="1"/>
  <c r="X3477" i="1" s="1"/>
  <c r="V3477" i="1"/>
  <c r="W3476" i="1"/>
  <c r="X3476" i="1" s="1"/>
  <c r="V3476" i="1"/>
  <c r="W3475" i="1"/>
  <c r="X3475" i="1" s="1"/>
  <c r="V3475" i="1"/>
  <c r="W3474" i="1"/>
  <c r="X3474" i="1" s="1"/>
  <c r="V3474" i="1"/>
  <c r="W3473" i="1"/>
  <c r="X3473" i="1" s="1"/>
  <c r="V3473" i="1"/>
  <c r="W3472" i="1"/>
  <c r="X3472" i="1" s="1"/>
  <c r="V3472" i="1"/>
  <c r="W3471" i="1"/>
  <c r="X3471" i="1" s="1"/>
  <c r="V3471" i="1"/>
  <c r="W3470" i="1"/>
  <c r="X3470" i="1" s="1"/>
  <c r="V3470" i="1"/>
  <c r="W3469" i="1"/>
  <c r="X3469" i="1" s="1"/>
  <c r="V3469" i="1"/>
  <c r="W3468" i="1"/>
  <c r="X3468" i="1" s="1"/>
  <c r="V3468" i="1"/>
  <c r="W3467" i="1"/>
  <c r="X3467" i="1" s="1"/>
  <c r="V3467" i="1"/>
  <c r="W3466" i="1"/>
  <c r="X3466" i="1" s="1"/>
  <c r="V3466" i="1"/>
  <c r="W3465" i="1"/>
  <c r="X3465" i="1" s="1"/>
  <c r="V3465" i="1"/>
  <c r="W3464" i="1"/>
  <c r="X3464" i="1" s="1"/>
  <c r="V3464" i="1"/>
  <c r="W3463" i="1"/>
  <c r="X3463" i="1" s="1"/>
  <c r="V3463" i="1"/>
  <c r="W3462" i="1"/>
  <c r="X3462" i="1" s="1"/>
  <c r="V3462" i="1"/>
  <c r="W3461" i="1"/>
  <c r="X3461" i="1" s="1"/>
  <c r="V3461" i="1"/>
  <c r="W3460" i="1"/>
  <c r="X3460" i="1" s="1"/>
  <c r="V3460" i="1"/>
  <c r="W3459" i="1"/>
  <c r="X3459" i="1" s="1"/>
  <c r="V3459" i="1"/>
  <c r="W3458" i="1"/>
  <c r="X3458" i="1" s="1"/>
  <c r="V3458" i="1"/>
  <c r="W3457" i="1"/>
  <c r="X3457" i="1" s="1"/>
  <c r="V3457" i="1"/>
  <c r="W3456" i="1"/>
  <c r="X3456" i="1" s="1"/>
  <c r="V3456" i="1"/>
  <c r="W3455" i="1"/>
  <c r="X3455" i="1" s="1"/>
  <c r="V3455" i="1"/>
  <c r="W3454" i="1"/>
  <c r="X3454" i="1" s="1"/>
  <c r="V3454" i="1"/>
  <c r="W3453" i="1"/>
  <c r="X3453" i="1" s="1"/>
  <c r="V3453" i="1"/>
  <c r="W3452" i="1"/>
  <c r="X3452" i="1" s="1"/>
  <c r="V3452" i="1"/>
  <c r="W3451" i="1"/>
  <c r="X3451" i="1" s="1"/>
  <c r="V3451" i="1"/>
  <c r="W3450" i="1"/>
  <c r="X3450" i="1" s="1"/>
  <c r="V3450" i="1"/>
  <c r="W3449" i="1"/>
  <c r="X3449" i="1" s="1"/>
  <c r="V3449" i="1"/>
  <c r="W3448" i="1"/>
  <c r="X3448" i="1" s="1"/>
  <c r="V3448" i="1"/>
  <c r="W3447" i="1"/>
  <c r="X3447" i="1" s="1"/>
  <c r="V3447" i="1"/>
  <c r="W3446" i="1"/>
  <c r="X3446" i="1" s="1"/>
  <c r="V3446" i="1"/>
  <c r="W3445" i="1"/>
  <c r="X3445" i="1" s="1"/>
  <c r="V3445" i="1"/>
  <c r="W3444" i="1"/>
  <c r="X3444" i="1" s="1"/>
  <c r="V3444" i="1"/>
  <c r="W3443" i="1"/>
  <c r="X3443" i="1" s="1"/>
  <c r="V3443" i="1"/>
  <c r="W3442" i="1"/>
  <c r="X3442" i="1" s="1"/>
  <c r="V3442" i="1"/>
  <c r="W3441" i="1"/>
  <c r="X3441" i="1" s="1"/>
  <c r="V3441" i="1"/>
  <c r="W3440" i="1"/>
  <c r="X3440" i="1" s="1"/>
  <c r="V3440" i="1"/>
  <c r="W3439" i="1"/>
  <c r="X3439" i="1" s="1"/>
  <c r="V3439" i="1"/>
  <c r="W3438" i="1"/>
  <c r="X3438" i="1" s="1"/>
  <c r="V3438" i="1"/>
  <c r="W3437" i="1"/>
  <c r="X3437" i="1" s="1"/>
  <c r="V3437" i="1"/>
  <c r="W3436" i="1"/>
  <c r="X3436" i="1" s="1"/>
  <c r="V3436" i="1"/>
  <c r="W3435" i="1"/>
  <c r="X3435" i="1" s="1"/>
  <c r="V3435" i="1"/>
  <c r="W3434" i="1"/>
  <c r="X3434" i="1" s="1"/>
  <c r="V3434" i="1"/>
  <c r="W3433" i="1"/>
  <c r="X3433" i="1" s="1"/>
  <c r="V3433" i="1"/>
  <c r="W3432" i="1"/>
  <c r="X3432" i="1" s="1"/>
  <c r="V3432" i="1"/>
  <c r="W3431" i="1"/>
  <c r="X3431" i="1" s="1"/>
  <c r="V3431" i="1"/>
  <c r="W3430" i="1"/>
  <c r="X3430" i="1" s="1"/>
  <c r="V3430" i="1"/>
  <c r="W3429" i="1"/>
  <c r="X3429" i="1" s="1"/>
  <c r="V3429" i="1"/>
  <c r="W3428" i="1"/>
  <c r="X3428" i="1" s="1"/>
  <c r="V3428" i="1"/>
  <c r="W3427" i="1"/>
  <c r="X3427" i="1" s="1"/>
  <c r="V3427" i="1"/>
  <c r="W3426" i="1"/>
  <c r="X3426" i="1" s="1"/>
  <c r="V3426" i="1"/>
  <c r="W3425" i="1"/>
  <c r="X3425" i="1" s="1"/>
  <c r="V3425" i="1"/>
  <c r="W3424" i="1"/>
  <c r="X3424" i="1" s="1"/>
  <c r="V3424" i="1"/>
  <c r="W3423" i="1"/>
  <c r="X3423" i="1" s="1"/>
  <c r="V3423" i="1"/>
  <c r="W3422" i="1"/>
  <c r="X3422" i="1" s="1"/>
  <c r="V3422" i="1"/>
  <c r="W3421" i="1"/>
  <c r="X3421" i="1" s="1"/>
  <c r="V3421" i="1"/>
  <c r="W3420" i="1"/>
  <c r="X3420" i="1" s="1"/>
  <c r="V3420" i="1"/>
  <c r="W3419" i="1"/>
  <c r="X3419" i="1" s="1"/>
  <c r="V3419" i="1"/>
  <c r="W3418" i="1"/>
  <c r="X3418" i="1" s="1"/>
  <c r="V3418" i="1"/>
  <c r="W3417" i="1"/>
  <c r="X3417" i="1" s="1"/>
  <c r="V3417" i="1"/>
  <c r="W3416" i="1"/>
  <c r="X3416" i="1" s="1"/>
  <c r="V3416" i="1"/>
  <c r="W3415" i="1"/>
  <c r="X3415" i="1" s="1"/>
  <c r="V3415" i="1"/>
  <c r="W3414" i="1"/>
  <c r="X3414" i="1" s="1"/>
  <c r="V3414" i="1"/>
  <c r="W3413" i="1"/>
  <c r="X3413" i="1" s="1"/>
  <c r="V3413" i="1"/>
  <c r="W3412" i="1"/>
  <c r="X3412" i="1" s="1"/>
  <c r="V3412" i="1"/>
  <c r="W3411" i="1"/>
  <c r="X3411" i="1" s="1"/>
  <c r="V3411" i="1"/>
  <c r="W3410" i="1"/>
  <c r="X3410" i="1" s="1"/>
  <c r="V3410" i="1"/>
  <c r="W3409" i="1"/>
  <c r="X3409" i="1" s="1"/>
  <c r="V3409" i="1"/>
  <c r="W3408" i="1"/>
  <c r="X3408" i="1" s="1"/>
  <c r="V3408" i="1"/>
  <c r="W3407" i="1"/>
  <c r="X3407" i="1" s="1"/>
  <c r="V3407" i="1"/>
  <c r="W3406" i="1"/>
  <c r="X3406" i="1" s="1"/>
  <c r="V3406" i="1"/>
  <c r="W3405" i="1"/>
  <c r="X3405" i="1" s="1"/>
  <c r="V3405" i="1"/>
  <c r="W3404" i="1"/>
  <c r="X3404" i="1" s="1"/>
  <c r="V3404" i="1"/>
  <c r="W3403" i="1"/>
  <c r="X3403" i="1" s="1"/>
  <c r="V3403" i="1"/>
  <c r="W3402" i="1"/>
  <c r="X3402" i="1" s="1"/>
  <c r="V3402" i="1"/>
  <c r="W3401" i="1"/>
  <c r="X3401" i="1" s="1"/>
  <c r="V3401" i="1"/>
  <c r="W3400" i="1"/>
  <c r="X3400" i="1" s="1"/>
  <c r="V3400" i="1"/>
  <c r="W3399" i="1"/>
  <c r="X3399" i="1" s="1"/>
  <c r="V3399" i="1"/>
  <c r="W3398" i="1"/>
  <c r="X3398" i="1" s="1"/>
  <c r="V3398" i="1"/>
  <c r="W3397" i="1"/>
  <c r="X3397" i="1" s="1"/>
  <c r="V3397" i="1"/>
  <c r="W3396" i="1"/>
  <c r="X3396" i="1" s="1"/>
  <c r="V3396" i="1"/>
  <c r="W3395" i="1"/>
  <c r="X3395" i="1" s="1"/>
  <c r="V3395" i="1"/>
  <c r="W3394" i="1"/>
  <c r="X3394" i="1" s="1"/>
  <c r="V3394" i="1"/>
  <c r="W3393" i="1"/>
  <c r="X3393" i="1" s="1"/>
  <c r="V3393" i="1"/>
  <c r="W3392" i="1"/>
  <c r="X3392" i="1" s="1"/>
  <c r="V3392" i="1"/>
  <c r="W3391" i="1"/>
  <c r="X3391" i="1" s="1"/>
  <c r="V3391" i="1"/>
  <c r="W3390" i="1"/>
  <c r="X3390" i="1" s="1"/>
  <c r="V3390" i="1"/>
  <c r="W3389" i="1"/>
  <c r="X3389" i="1" s="1"/>
  <c r="V3389" i="1"/>
  <c r="W3388" i="1"/>
  <c r="X3388" i="1" s="1"/>
  <c r="V3388" i="1"/>
  <c r="W3387" i="1"/>
  <c r="X3387" i="1" s="1"/>
  <c r="V3387" i="1"/>
  <c r="W3386" i="1"/>
  <c r="X3386" i="1" s="1"/>
  <c r="V3386" i="1"/>
  <c r="W3385" i="1"/>
  <c r="X3385" i="1" s="1"/>
  <c r="V3385" i="1"/>
  <c r="W3384" i="1"/>
  <c r="X3384" i="1" s="1"/>
  <c r="V3384" i="1"/>
  <c r="W3383" i="1"/>
  <c r="X3383" i="1" s="1"/>
  <c r="V3383" i="1"/>
  <c r="W3382" i="1"/>
  <c r="X3382" i="1" s="1"/>
  <c r="V3382" i="1"/>
  <c r="W3381" i="1"/>
  <c r="X3381" i="1" s="1"/>
  <c r="V3381" i="1"/>
  <c r="W3380" i="1"/>
  <c r="X3380" i="1" s="1"/>
  <c r="V3380" i="1"/>
  <c r="W3379" i="1"/>
  <c r="X3379" i="1" s="1"/>
  <c r="V3379" i="1"/>
  <c r="W3378" i="1"/>
  <c r="X3378" i="1" s="1"/>
  <c r="V3378" i="1"/>
  <c r="W3377" i="1"/>
  <c r="X3377" i="1" s="1"/>
  <c r="V3377" i="1"/>
  <c r="W3376" i="1"/>
  <c r="X3376" i="1" s="1"/>
  <c r="V3376" i="1"/>
  <c r="W3375" i="1"/>
  <c r="X3375" i="1" s="1"/>
  <c r="V3375" i="1"/>
  <c r="W3374" i="1"/>
  <c r="X3374" i="1" s="1"/>
  <c r="V3374" i="1"/>
  <c r="W3373" i="1"/>
  <c r="X3373" i="1" s="1"/>
  <c r="V3373" i="1"/>
  <c r="W3372" i="1"/>
  <c r="X3372" i="1" s="1"/>
  <c r="V3372" i="1"/>
  <c r="W3371" i="1"/>
  <c r="X3371" i="1" s="1"/>
  <c r="V3371" i="1"/>
  <c r="W3370" i="1"/>
  <c r="X3370" i="1" s="1"/>
  <c r="V3370" i="1"/>
  <c r="W3369" i="1"/>
  <c r="X3369" i="1" s="1"/>
  <c r="V3369" i="1"/>
  <c r="W3368" i="1"/>
  <c r="X3368" i="1" s="1"/>
  <c r="V3368" i="1"/>
  <c r="W3367" i="1"/>
  <c r="X3367" i="1" s="1"/>
  <c r="V3367" i="1"/>
  <c r="W3366" i="1"/>
  <c r="X3366" i="1" s="1"/>
  <c r="V3366" i="1"/>
  <c r="W3365" i="1"/>
  <c r="X3365" i="1" s="1"/>
  <c r="V3365" i="1"/>
  <c r="W3364" i="1"/>
  <c r="X3364" i="1" s="1"/>
  <c r="V3364" i="1"/>
  <c r="W3363" i="1"/>
  <c r="X3363" i="1" s="1"/>
  <c r="V3363" i="1"/>
  <c r="W3362" i="1"/>
  <c r="X3362" i="1" s="1"/>
  <c r="V3362" i="1"/>
  <c r="W3361" i="1"/>
  <c r="X3361" i="1" s="1"/>
  <c r="V3361" i="1"/>
  <c r="W3360" i="1"/>
  <c r="X3360" i="1" s="1"/>
  <c r="V3360" i="1"/>
  <c r="W3359" i="1"/>
  <c r="X3359" i="1" s="1"/>
  <c r="V3359" i="1"/>
  <c r="W3358" i="1"/>
  <c r="X3358" i="1" s="1"/>
  <c r="V3358" i="1"/>
  <c r="W3357" i="1"/>
  <c r="X3357" i="1" s="1"/>
  <c r="V3357" i="1"/>
  <c r="W3356" i="1"/>
  <c r="X3356" i="1" s="1"/>
  <c r="V3356" i="1"/>
  <c r="W3355" i="1"/>
  <c r="X3355" i="1" s="1"/>
  <c r="V3355" i="1"/>
  <c r="W3354" i="1"/>
  <c r="X3354" i="1" s="1"/>
  <c r="V3354" i="1"/>
  <c r="W3353" i="1"/>
  <c r="X3353" i="1" s="1"/>
  <c r="V3353" i="1"/>
  <c r="W3352" i="1"/>
  <c r="X3352" i="1" s="1"/>
  <c r="V3352" i="1"/>
  <c r="W3351" i="1"/>
  <c r="X3351" i="1" s="1"/>
  <c r="V3351" i="1"/>
  <c r="W3350" i="1"/>
  <c r="X3350" i="1" s="1"/>
  <c r="V3350" i="1"/>
  <c r="W3349" i="1"/>
  <c r="X3349" i="1" s="1"/>
  <c r="V3349" i="1"/>
  <c r="W3348" i="1"/>
  <c r="X3348" i="1" s="1"/>
  <c r="V3348" i="1"/>
  <c r="W3347" i="1"/>
  <c r="X3347" i="1" s="1"/>
  <c r="V3347" i="1"/>
  <c r="W3346" i="1"/>
  <c r="X3346" i="1" s="1"/>
  <c r="V3346" i="1"/>
  <c r="W3345" i="1"/>
  <c r="X3345" i="1" s="1"/>
  <c r="V3345" i="1"/>
  <c r="W3344" i="1"/>
  <c r="X3344" i="1" s="1"/>
  <c r="V3344" i="1"/>
  <c r="W3343" i="1"/>
  <c r="X3343" i="1" s="1"/>
  <c r="V3343" i="1"/>
  <c r="W3342" i="1"/>
  <c r="X3342" i="1" s="1"/>
  <c r="V3342" i="1"/>
  <c r="W3341" i="1"/>
  <c r="X3341" i="1" s="1"/>
  <c r="V3341" i="1"/>
  <c r="W3340" i="1"/>
  <c r="X3340" i="1" s="1"/>
  <c r="V3340" i="1"/>
  <c r="W3339" i="1"/>
  <c r="X3339" i="1" s="1"/>
  <c r="V3339" i="1"/>
  <c r="W3338" i="1"/>
  <c r="X3338" i="1" s="1"/>
  <c r="V3338" i="1"/>
  <c r="W3337" i="1"/>
  <c r="X3337" i="1" s="1"/>
  <c r="V3337" i="1"/>
  <c r="W3336" i="1"/>
  <c r="X3336" i="1" s="1"/>
  <c r="V3336" i="1"/>
  <c r="W3335" i="1"/>
  <c r="X3335" i="1" s="1"/>
  <c r="V3335" i="1"/>
  <c r="W3334" i="1"/>
  <c r="X3334" i="1" s="1"/>
  <c r="V3334" i="1"/>
  <c r="W3333" i="1"/>
  <c r="X3333" i="1" s="1"/>
  <c r="V3333" i="1"/>
  <c r="W3332" i="1"/>
  <c r="X3332" i="1" s="1"/>
  <c r="V3332" i="1"/>
  <c r="W3331" i="1"/>
  <c r="X3331" i="1" s="1"/>
  <c r="V3331" i="1"/>
  <c r="W3330" i="1"/>
  <c r="X3330" i="1" s="1"/>
  <c r="V3330" i="1"/>
  <c r="W3329" i="1"/>
  <c r="X3329" i="1" s="1"/>
  <c r="V3329" i="1"/>
  <c r="W3328" i="1"/>
  <c r="X3328" i="1" s="1"/>
  <c r="V3328" i="1"/>
  <c r="W3327" i="1"/>
  <c r="X3327" i="1" s="1"/>
  <c r="V3327" i="1"/>
  <c r="W3326" i="1"/>
  <c r="X3326" i="1" s="1"/>
  <c r="V3326" i="1"/>
  <c r="W3325" i="1"/>
  <c r="X3325" i="1" s="1"/>
  <c r="V3325" i="1"/>
  <c r="W3324" i="1"/>
  <c r="X3324" i="1" s="1"/>
  <c r="V3324" i="1"/>
  <c r="W3323" i="1"/>
  <c r="X3323" i="1" s="1"/>
  <c r="V3323" i="1"/>
  <c r="W3322" i="1"/>
  <c r="X3322" i="1" s="1"/>
  <c r="V3322" i="1"/>
  <c r="W3321" i="1"/>
  <c r="X3321" i="1" s="1"/>
  <c r="V3321" i="1"/>
  <c r="W3320" i="1"/>
  <c r="X3320" i="1" s="1"/>
  <c r="V3320" i="1"/>
  <c r="W3319" i="1"/>
  <c r="X3319" i="1" s="1"/>
  <c r="V3319" i="1"/>
  <c r="W3318" i="1"/>
  <c r="X3318" i="1" s="1"/>
  <c r="V3318" i="1"/>
  <c r="W3317" i="1"/>
  <c r="X3317" i="1" s="1"/>
  <c r="V3317" i="1"/>
  <c r="W3316" i="1"/>
  <c r="X3316" i="1" s="1"/>
  <c r="V3316" i="1"/>
  <c r="W3315" i="1"/>
  <c r="X3315" i="1" s="1"/>
  <c r="V3315" i="1"/>
  <c r="W3314" i="1"/>
  <c r="X3314" i="1" s="1"/>
  <c r="V3314" i="1"/>
  <c r="W3313" i="1"/>
  <c r="X3313" i="1" s="1"/>
  <c r="V3313" i="1"/>
  <c r="W3312" i="1"/>
  <c r="X3312" i="1" s="1"/>
  <c r="V3312" i="1"/>
  <c r="W3311" i="1"/>
  <c r="X3311" i="1" s="1"/>
  <c r="V3311" i="1"/>
  <c r="W3310" i="1"/>
  <c r="X3310" i="1" s="1"/>
  <c r="V3310" i="1"/>
  <c r="W3309" i="1"/>
  <c r="X3309" i="1" s="1"/>
  <c r="V3309" i="1"/>
  <c r="W3308" i="1"/>
  <c r="X3308" i="1" s="1"/>
  <c r="V3308" i="1"/>
  <c r="W3307" i="1"/>
  <c r="X3307" i="1" s="1"/>
  <c r="V3307" i="1"/>
  <c r="W3306" i="1"/>
  <c r="X3306" i="1" s="1"/>
  <c r="V3306" i="1"/>
  <c r="W3305" i="1"/>
  <c r="X3305" i="1" s="1"/>
  <c r="V3305" i="1"/>
  <c r="W3304" i="1"/>
  <c r="X3304" i="1" s="1"/>
  <c r="V3304" i="1"/>
  <c r="W3303" i="1"/>
  <c r="X3303" i="1" s="1"/>
  <c r="V3303" i="1"/>
  <c r="W3302" i="1"/>
  <c r="X3302" i="1" s="1"/>
  <c r="V3302" i="1"/>
  <c r="W3301" i="1"/>
  <c r="X3301" i="1" s="1"/>
  <c r="V3301" i="1"/>
  <c r="W3300" i="1"/>
  <c r="X3300" i="1" s="1"/>
  <c r="V3300" i="1"/>
  <c r="W3299" i="1"/>
  <c r="X3299" i="1" s="1"/>
  <c r="V3299" i="1"/>
  <c r="W3298" i="1"/>
  <c r="X3298" i="1" s="1"/>
  <c r="V3298" i="1"/>
  <c r="W3297" i="1"/>
  <c r="X3297" i="1" s="1"/>
  <c r="V3297" i="1"/>
  <c r="W3296" i="1"/>
  <c r="X3296" i="1" s="1"/>
  <c r="V3296" i="1"/>
  <c r="W3295" i="1"/>
  <c r="X3295" i="1" s="1"/>
  <c r="V3295" i="1"/>
  <c r="W3294" i="1"/>
  <c r="X3294" i="1" s="1"/>
  <c r="V3294" i="1"/>
  <c r="W3293" i="1"/>
  <c r="X3293" i="1" s="1"/>
  <c r="V3293" i="1"/>
  <c r="W3292" i="1"/>
  <c r="X3292" i="1" s="1"/>
  <c r="V3292" i="1"/>
  <c r="W3291" i="1"/>
  <c r="X3291" i="1" s="1"/>
  <c r="V3291" i="1"/>
  <c r="W3290" i="1"/>
  <c r="X3290" i="1" s="1"/>
  <c r="V3290" i="1"/>
  <c r="W3289" i="1"/>
  <c r="X3289" i="1" s="1"/>
  <c r="V3289" i="1"/>
  <c r="W3288" i="1"/>
  <c r="X3288" i="1" s="1"/>
  <c r="V3288" i="1"/>
  <c r="W3287" i="1"/>
  <c r="X3287" i="1" s="1"/>
  <c r="V3287" i="1"/>
  <c r="W3286" i="1"/>
  <c r="X3286" i="1" s="1"/>
  <c r="V3286" i="1"/>
  <c r="W3285" i="1"/>
  <c r="X3285" i="1" s="1"/>
  <c r="V3285" i="1"/>
  <c r="W3284" i="1"/>
  <c r="X3284" i="1" s="1"/>
  <c r="V3284" i="1"/>
  <c r="W3283" i="1"/>
  <c r="X3283" i="1" s="1"/>
  <c r="V3283" i="1"/>
  <c r="W3282" i="1"/>
  <c r="X3282" i="1" s="1"/>
  <c r="V3282" i="1"/>
  <c r="W3281" i="1"/>
  <c r="X3281" i="1" s="1"/>
  <c r="V3281" i="1"/>
  <c r="W3280" i="1"/>
  <c r="X3280" i="1" s="1"/>
  <c r="V3280" i="1"/>
  <c r="W3279" i="1"/>
  <c r="X3279" i="1" s="1"/>
  <c r="V3279" i="1"/>
  <c r="W3278" i="1"/>
  <c r="X3278" i="1" s="1"/>
  <c r="V3278" i="1"/>
  <c r="W3277" i="1"/>
  <c r="X3277" i="1" s="1"/>
  <c r="V3277" i="1"/>
  <c r="W3276" i="1"/>
  <c r="X3276" i="1" s="1"/>
  <c r="V3276" i="1"/>
  <c r="W3275" i="1"/>
  <c r="X3275" i="1" s="1"/>
  <c r="V3275" i="1"/>
  <c r="W3274" i="1"/>
  <c r="X3274" i="1" s="1"/>
  <c r="V3274" i="1"/>
  <c r="W3273" i="1"/>
  <c r="X3273" i="1" s="1"/>
  <c r="V3273" i="1"/>
  <c r="W3272" i="1"/>
  <c r="X3272" i="1" s="1"/>
  <c r="V3272" i="1"/>
  <c r="W3271" i="1"/>
  <c r="X3271" i="1" s="1"/>
  <c r="V3271" i="1"/>
  <c r="W3270" i="1"/>
  <c r="X3270" i="1" s="1"/>
  <c r="V3270" i="1"/>
  <c r="W3269" i="1"/>
  <c r="X3269" i="1" s="1"/>
  <c r="V3269" i="1"/>
  <c r="W3268" i="1"/>
  <c r="X3268" i="1" s="1"/>
  <c r="V3268" i="1"/>
  <c r="W3267" i="1"/>
  <c r="X3267" i="1" s="1"/>
  <c r="V3267" i="1"/>
  <c r="W3266" i="1"/>
  <c r="X3266" i="1" s="1"/>
  <c r="V3266" i="1"/>
  <c r="W3265" i="1"/>
  <c r="X3265" i="1" s="1"/>
  <c r="V3265" i="1"/>
  <c r="W3264" i="1"/>
  <c r="X3264" i="1" s="1"/>
  <c r="V3264" i="1"/>
  <c r="W3263" i="1"/>
  <c r="X3263" i="1" s="1"/>
  <c r="V3263" i="1"/>
  <c r="W3262" i="1"/>
  <c r="X3262" i="1" s="1"/>
  <c r="V3262" i="1"/>
  <c r="W3261" i="1"/>
  <c r="X3261" i="1" s="1"/>
  <c r="V3261" i="1"/>
  <c r="W3260" i="1"/>
  <c r="X3260" i="1" s="1"/>
  <c r="V3260" i="1"/>
  <c r="W3259" i="1"/>
  <c r="X3259" i="1" s="1"/>
  <c r="V3259" i="1"/>
  <c r="W3258" i="1"/>
  <c r="X3258" i="1" s="1"/>
  <c r="V3258" i="1"/>
  <c r="W3257" i="1"/>
  <c r="X3257" i="1" s="1"/>
  <c r="V3257" i="1"/>
  <c r="W3256" i="1"/>
  <c r="X3256" i="1" s="1"/>
  <c r="V3256" i="1"/>
  <c r="W3255" i="1"/>
  <c r="X3255" i="1" s="1"/>
  <c r="V3255" i="1"/>
  <c r="W3254" i="1"/>
  <c r="X3254" i="1" s="1"/>
  <c r="V3254" i="1"/>
  <c r="W3253" i="1"/>
  <c r="X3253" i="1" s="1"/>
  <c r="V3253" i="1"/>
  <c r="W3252" i="1"/>
  <c r="X3252" i="1" s="1"/>
  <c r="V3252" i="1"/>
  <c r="W3251" i="1"/>
  <c r="X3251" i="1" s="1"/>
  <c r="V3251" i="1"/>
  <c r="W3250" i="1"/>
  <c r="X3250" i="1" s="1"/>
  <c r="V3250" i="1"/>
  <c r="W3249" i="1"/>
  <c r="X3249" i="1" s="1"/>
  <c r="V3249" i="1"/>
  <c r="W3248" i="1"/>
  <c r="X3248" i="1" s="1"/>
  <c r="V3248" i="1"/>
  <c r="W3247" i="1"/>
  <c r="X3247" i="1" s="1"/>
  <c r="V3247" i="1"/>
  <c r="W3246" i="1"/>
  <c r="X3246" i="1" s="1"/>
  <c r="V3246" i="1"/>
  <c r="W3245" i="1"/>
  <c r="X3245" i="1" s="1"/>
  <c r="V3245" i="1"/>
  <c r="W3244" i="1"/>
  <c r="X3244" i="1" s="1"/>
  <c r="V3244" i="1"/>
  <c r="W3243" i="1"/>
  <c r="X3243" i="1" s="1"/>
  <c r="V3243" i="1"/>
  <c r="W3242" i="1"/>
  <c r="X3242" i="1" s="1"/>
  <c r="V3242" i="1"/>
  <c r="W3241" i="1"/>
  <c r="X3241" i="1" s="1"/>
  <c r="V3241" i="1"/>
  <c r="W3240" i="1"/>
  <c r="X3240" i="1" s="1"/>
  <c r="V3240" i="1"/>
  <c r="W3239" i="1"/>
  <c r="X3239" i="1" s="1"/>
  <c r="V3239" i="1"/>
  <c r="W3238" i="1"/>
  <c r="X3238" i="1" s="1"/>
  <c r="V3238" i="1"/>
  <c r="W3237" i="1"/>
  <c r="X3237" i="1" s="1"/>
  <c r="V3237" i="1"/>
  <c r="W3236" i="1"/>
  <c r="X3236" i="1" s="1"/>
  <c r="V3236" i="1"/>
  <c r="W3235" i="1"/>
  <c r="X3235" i="1" s="1"/>
  <c r="V3235" i="1"/>
  <c r="W3234" i="1"/>
  <c r="X3234" i="1" s="1"/>
  <c r="V3234" i="1"/>
  <c r="W3233" i="1"/>
  <c r="X3233" i="1" s="1"/>
  <c r="V3233" i="1"/>
  <c r="W3232" i="1"/>
  <c r="X3232" i="1" s="1"/>
  <c r="V3232" i="1"/>
  <c r="W3231" i="1"/>
  <c r="X3231" i="1" s="1"/>
  <c r="V3231" i="1"/>
  <c r="W3230" i="1"/>
  <c r="X3230" i="1" s="1"/>
  <c r="V3230" i="1"/>
  <c r="W3229" i="1"/>
  <c r="X3229" i="1" s="1"/>
  <c r="V3229" i="1"/>
  <c r="W3228" i="1"/>
  <c r="X3228" i="1" s="1"/>
  <c r="V3228" i="1"/>
  <c r="W3227" i="1"/>
  <c r="X3227" i="1" s="1"/>
  <c r="V3227" i="1"/>
  <c r="W3226" i="1"/>
  <c r="X3226" i="1" s="1"/>
  <c r="V3226" i="1"/>
  <c r="W3225" i="1"/>
  <c r="X3225" i="1" s="1"/>
  <c r="V3225" i="1"/>
  <c r="W3224" i="1"/>
  <c r="X3224" i="1" s="1"/>
  <c r="V3224" i="1"/>
  <c r="W3223" i="1"/>
  <c r="X3223" i="1" s="1"/>
  <c r="V3223" i="1"/>
  <c r="W3222" i="1"/>
  <c r="X3222" i="1" s="1"/>
  <c r="V3222" i="1"/>
  <c r="W3221" i="1"/>
  <c r="X3221" i="1" s="1"/>
  <c r="V3221" i="1"/>
  <c r="W3220" i="1"/>
  <c r="X3220" i="1" s="1"/>
  <c r="V3220" i="1"/>
  <c r="W3219" i="1"/>
  <c r="X3219" i="1" s="1"/>
  <c r="V3219" i="1"/>
  <c r="W3218" i="1"/>
  <c r="X3218" i="1" s="1"/>
  <c r="V3218" i="1"/>
  <c r="W3217" i="1"/>
  <c r="X3217" i="1" s="1"/>
  <c r="V3217" i="1"/>
  <c r="W3216" i="1"/>
  <c r="X3216" i="1" s="1"/>
  <c r="V3216" i="1"/>
  <c r="W3215" i="1"/>
  <c r="X3215" i="1" s="1"/>
  <c r="V3215" i="1"/>
  <c r="W3214" i="1"/>
  <c r="X3214" i="1" s="1"/>
  <c r="V3214" i="1"/>
  <c r="W3213" i="1"/>
  <c r="X3213" i="1" s="1"/>
  <c r="V3213" i="1"/>
  <c r="W3212" i="1"/>
  <c r="X3212" i="1" s="1"/>
  <c r="V3212" i="1"/>
  <c r="W3211" i="1"/>
  <c r="X3211" i="1" s="1"/>
  <c r="V3211" i="1"/>
  <c r="W3210" i="1"/>
  <c r="X3210" i="1" s="1"/>
  <c r="V3210" i="1"/>
  <c r="W3209" i="1"/>
  <c r="X3209" i="1" s="1"/>
  <c r="V3209" i="1"/>
  <c r="W3208" i="1"/>
  <c r="V3208" i="1"/>
  <c r="W3207" i="1"/>
  <c r="X3207" i="1" s="1"/>
  <c r="V3207" i="1"/>
  <c r="W3206" i="1"/>
  <c r="V3206" i="1"/>
  <c r="W3205" i="1"/>
  <c r="X3205" i="1" s="1"/>
  <c r="V3205" i="1"/>
  <c r="W3204" i="1"/>
  <c r="X3204" i="1" s="1"/>
  <c r="V3204" i="1"/>
  <c r="W3203" i="1"/>
  <c r="X3203" i="1" s="1"/>
  <c r="V3203" i="1"/>
  <c r="W3202" i="1"/>
  <c r="X3202" i="1" s="1"/>
  <c r="V3202" i="1"/>
  <c r="W3201" i="1"/>
  <c r="X3201" i="1" s="1"/>
  <c r="V3201" i="1"/>
  <c r="W3200" i="1"/>
  <c r="X3200" i="1" s="1"/>
  <c r="V3200" i="1"/>
  <c r="W3199" i="1"/>
  <c r="X3199" i="1" s="1"/>
  <c r="V3199" i="1"/>
  <c r="W3198" i="1"/>
  <c r="X3198" i="1" s="1"/>
  <c r="V3198" i="1"/>
  <c r="W3197" i="1"/>
  <c r="X3197" i="1" s="1"/>
  <c r="V3197" i="1"/>
  <c r="W3196" i="1"/>
  <c r="V3196" i="1"/>
  <c r="W3195" i="1"/>
  <c r="X3195" i="1" s="1"/>
  <c r="V3195" i="1"/>
  <c r="W3194" i="1"/>
  <c r="X3194" i="1" s="1"/>
  <c r="V3194" i="1"/>
  <c r="W3193" i="1"/>
  <c r="X3193" i="1" s="1"/>
  <c r="V3193" i="1"/>
  <c r="W3192" i="1"/>
  <c r="V3192" i="1"/>
  <c r="W3191" i="1"/>
  <c r="X3191" i="1" s="1"/>
  <c r="V3191" i="1"/>
  <c r="W3190" i="1"/>
  <c r="X3190" i="1" s="1"/>
  <c r="V3190" i="1"/>
  <c r="W3189" i="1"/>
  <c r="X3189" i="1" s="1"/>
  <c r="V3189" i="1"/>
  <c r="W3188" i="1"/>
  <c r="X3188" i="1" s="1"/>
  <c r="V3188" i="1"/>
  <c r="W3187" i="1"/>
  <c r="X3187" i="1" s="1"/>
  <c r="V3187" i="1"/>
  <c r="W3186" i="1"/>
  <c r="X3186" i="1" s="1"/>
  <c r="V3186" i="1"/>
  <c r="W3185" i="1"/>
  <c r="X3185" i="1" s="1"/>
  <c r="V3185" i="1"/>
  <c r="W3184" i="1"/>
  <c r="X3184" i="1" s="1"/>
  <c r="V3184" i="1"/>
  <c r="W3183" i="1"/>
  <c r="X3183" i="1" s="1"/>
  <c r="V3183" i="1"/>
  <c r="W3182" i="1"/>
  <c r="X3182" i="1" s="1"/>
  <c r="V3182" i="1"/>
  <c r="W3181" i="1"/>
  <c r="X3181" i="1" s="1"/>
  <c r="V3181" i="1"/>
  <c r="W3180" i="1"/>
  <c r="X3180" i="1" s="1"/>
  <c r="V3180" i="1"/>
  <c r="W3179" i="1"/>
  <c r="X3179" i="1" s="1"/>
  <c r="V3179" i="1"/>
  <c r="W3178" i="1"/>
  <c r="X3178" i="1" s="1"/>
  <c r="V3178" i="1"/>
  <c r="W3177" i="1"/>
  <c r="X3177" i="1" s="1"/>
  <c r="V3177" i="1"/>
  <c r="W3176" i="1"/>
  <c r="X3176" i="1" s="1"/>
  <c r="V3176" i="1"/>
  <c r="W3175" i="1"/>
  <c r="X3175" i="1" s="1"/>
  <c r="V3175" i="1"/>
  <c r="W3174" i="1"/>
  <c r="X3174" i="1" s="1"/>
  <c r="V3174" i="1"/>
  <c r="W3173" i="1"/>
  <c r="X3173" i="1" s="1"/>
  <c r="V3173" i="1"/>
  <c r="W3172" i="1"/>
  <c r="X3172" i="1" s="1"/>
  <c r="V3172" i="1"/>
  <c r="W3171" i="1"/>
  <c r="X3171" i="1" s="1"/>
  <c r="V3171" i="1"/>
  <c r="W3170" i="1"/>
  <c r="X3170" i="1" s="1"/>
  <c r="V3170" i="1"/>
  <c r="W3169" i="1"/>
  <c r="X3169" i="1" s="1"/>
  <c r="V3169" i="1"/>
  <c r="W3168" i="1"/>
  <c r="X3168" i="1" s="1"/>
  <c r="V3168" i="1"/>
  <c r="W3167" i="1"/>
  <c r="X3167" i="1" s="1"/>
  <c r="V3167" i="1"/>
  <c r="W3166" i="1"/>
  <c r="X3166" i="1" s="1"/>
  <c r="V3166" i="1"/>
  <c r="W3165" i="1"/>
  <c r="X3165" i="1" s="1"/>
  <c r="V3165" i="1"/>
  <c r="W3164" i="1"/>
  <c r="X3164" i="1" s="1"/>
  <c r="V3164" i="1"/>
  <c r="W3163" i="1"/>
  <c r="X3163" i="1" s="1"/>
  <c r="V3163" i="1"/>
  <c r="W3162" i="1"/>
  <c r="X3162" i="1" s="1"/>
  <c r="V3162" i="1"/>
  <c r="W3161" i="1"/>
  <c r="X3161" i="1" s="1"/>
  <c r="V3161" i="1"/>
  <c r="W3160" i="1"/>
  <c r="X3160" i="1" s="1"/>
  <c r="V3160" i="1"/>
  <c r="W3159" i="1"/>
  <c r="X3159" i="1" s="1"/>
  <c r="V3159" i="1"/>
  <c r="W3158" i="1"/>
  <c r="X3158" i="1" s="1"/>
  <c r="V3158" i="1"/>
  <c r="W3157" i="1"/>
  <c r="X3157" i="1" s="1"/>
  <c r="V3157" i="1"/>
  <c r="W3156" i="1"/>
  <c r="X3156" i="1" s="1"/>
  <c r="V3156" i="1"/>
  <c r="W3155" i="1"/>
  <c r="X3155" i="1" s="1"/>
  <c r="V3155" i="1"/>
  <c r="W3154" i="1"/>
  <c r="X3154" i="1" s="1"/>
  <c r="V3154" i="1"/>
  <c r="W3153" i="1"/>
  <c r="X3153" i="1" s="1"/>
  <c r="V3153" i="1"/>
  <c r="W3152" i="1"/>
  <c r="X3152" i="1" s="1"/>
  <c r="V3152" i="1"/>
  <c r="W3151" i="1"/>
  <c r="X3151" i="1" s="1"/>
  <c r="V3151" i="1"/>
  <c r="W3150" i="1"/>
  <c r="X3150" i="1" s="1"/>
  <c r="V3150" i="1"/>
  <c r="W3149" i="1"/>
  <c r="X3149" i="1" s="1"/>
  <c r="V3149" i="1"/>
  <c r="W3148" i="1"/>
  <c r="X3148" i="1" s="1"/>
  <c r="V3148" i="1"/>
  <c r="W3147" i="1"/>
  <c r="V3147" i="1"/>
  <c r="W3146" i="1"/>
  <c r="X3146" i="1" s="1"/>
  <c r="V3146" i="1"/>
  <c r="W3145" i="1"/>
  <c r="V3145" i="1"/>
  <c r="W3144" i="1"/>
  <c r="X3144" i="1" s="1"/>
  <c r="V3144" i="1"/>
  <c r="W3143" i="1"/>
  <c r="X3143" i="1" s="1"/>
  <c r="V3143" i="1"/>
  <c r="W3142" i="1"/>
  <c r="X3142" i="1" s="1"/>
  <c r="V3142" i="1"/>
  <c r="W3141" i="1"/>
  <c r="X3141" i="1" s="1"/>
  <c r="V3141" i="1"/>
  <c r="W3140" i="1"/>
  <c r="V3140" i="1"/>
  <c r="W3139" i="1"/>
  <c r="X3139" i="1" s="1"/>
  <c r="V3139" i="1"/>
  <c r="W3138" i="1"/>
  <c r="X3138" i="1" s="1"/>
  <c r="V3138" i="1"/>
  <c r="W3137" i="1"/>
  <c r="X3137" i="1" s="1"/>
  <c r="V3137" i="1"/>
  <c r="W3136" i="1"/>
  <c r="X3136" i="1" s="1"/>
  <c r="V3136" i="1"/>
  <c r="W3135" i="1"/>
  <c r="X3135" i="1" s="1"/>
  <c r="V3135" i="1"/>
  <c r="W3134" i="1"/>
  <c r="X3134" i="1" s="1"/>
  <c r="V3134" i="1"/>
  <c r="W3133" i="1"/>
  <c r="X3133" i="1" s="1"/>
  <c r="V3133" i="1"/>
  <c r="W3132" i="1"/>
  <c r="X3132" i="1" s="1"/>
  <c r="V3132" i="1"/>
  <c r="W3131" i="1"/>
  <c r="X3131" i="1" s="1"/>
  <c r="V3131" i="1"/>
  <c r="W3130" i="1"/>
  <c r="X3130" i="1" s="1"/>
  <c r="V3130" i="1"/>
  <c r="W3129" i="1"/>
  <c r="V3129" i="1"/>
  <c r="W3128" i="1"/>
  <c r="X3128" i="1" s="1"/>
  <c r="V3128" i="1"/>
  <c r="W3127" i="1"/>
  <c r="V3127" i="1"/>
  <c r="W3126" i="1"/>
  <c r="X3126" i="1" s="1"/>
  <c r="V3126" i="1"/>
  <c r="W3125" i="1"/>
  <c r="X3125" i="1" s="1"/>
  <c r="V3125" i="1"/>
  <c r="W3124" i="1"/>
  <c r="X3124" i="1" s="1"/>
  <c r="V3124" i="1"/>
  <c r="W3123" i="1"/>
  <c r="X3123" i="1" s="1"/>
  <c r="V3123" i="1"/>
  <c r="W3122" i="1"/>
  <c r="X3122" i="1" s="1"/>
  <c r="V3122" i="1"/>
  <c r="W3121" i="1"/>
  <c r="X3121" i="1" s="1"/>
  <c r="V3121" i="1"/>
  <c r="W3120" i="1"/>
  <c r="X3120" i="1" s="1"/>
  <c r="V3120" i="1"/>
  <c r="W3119" i="1"/>
  <c r="X3119" i="1" s="1"/>
  <c r="V3119" i="1"/>
  <c r="W3118" i="1"/>
  <c r="X3118" i="1" s="1"/>
  <c r="V3118" i="1"/>
  <c r="W3117" i="1"/>
  <c r="X3117" i="1" s="1"/>
  <c r="V3117" i="1"/>
  <c r="W3116" i="1"/>
  <c r="V3116" i="1"/>
  <c r="W3115" i="1"/>
  <c r="X3115" i="1" s="1"/>
  <c r="V3115" i="1"/>
  <c r="W3114" i="1"/>
  <c r="X3114" i="1" s="1"/>
  <c r="V3114" i="1"/>
  <c r="W3113" i="1"/>
  <c r="X3113" i="1" s="1"/>
  <c r="V3113" i="1"/>
  <c r="W3112" i="1"/>
  <c r="X3112" i="1" s="1"/>
  <c r="V3112" i="1"/>
  <c r="W3111" i="1"/>
  <c r="X3111" i="1" s="1"/>
  <c r="V3111" i="1"/>
  <c r="W3110" i="1"/>
  <c r="X3110" i="1" s="1"/>
  <c r="V3110" i="1"/>
  <c r="W3109" i="1"/>
  <c r="X3109" i="1" s="1"/>
  <c r="V3109" i="1"/>
  <c r="W3108" i="1"/>
  <c r="X3108" i="1" s="1"/>
  <c r="V3108" i="1"/>
  <c r="W3107" i="1"/>
  <c r="X3107" i="1" s="1"/>
  <c r="V3107" i="1"/>
  <c r="W3106" i="1"/>
  <c r="X3106" i="1" s="1"/>
  <c r="V3106" i="1"/>
  <c r="W3105" i="1"/>
  <c r="X3105" i="1" s="1"/>
  <c r="V3105" i="1"/>
  <c r="W3104" i="1"/>
  <c r="X3104" i="1" s="1"/>
  <c r="V3104" i="1"/>
  <c r="W3103" i="1"/>
  <c r="X3103" i="1" s="1"/>
  <c r="V3103" i="1"/>
  <c r="W3102" i="1"/>
  <c r="X3102" i="1" s="1"/>
  <c r="V3102" i="1"/>
  <c r="W3101" i="1"/>
  <c r="X3101" i="1" s="1"/>
  <c r="V3101" i="1"/>
  <c r="W3100" i="1"/>
  <c r="X3100" i="1" s="1"/>
  <c r="V3100" i="1"/>
  <c r="W3099" i="1"/>
  <c r="X3099" i="1" s="1"/>
  <c r="V3099" i="1"/>
  <c r="W3098" i="1"/>
  <c r="X3098" i="1" s="1"/>
  <c r="V3098" i="1"/>
  <c r="W3097" i="1"/>
  <c r="X3097" i="1" s="1"/>
  <c r="V3097" i="1"/>
  <c r="W3096" i="1"/>
  <c r="X3096" i="1" s="1"/>
  <c r="V3096" i="1"/>
  <c r="W3095" i="1"/>
  <c r="X3095" i="1" s="1"/>
  <c r="V3095" i="1"/>
  <c r="W3094" i="1"/>
  <c r="X3094" i="1" s="1"/>
  <c r="V3094" i="1"/>
  <c r="W3093" i="1"/>
  <c r="X3093" i="1" s="1"/>
  <c r="V3093" i="1"/>
  <c r="W3092" i="1"/>
  <c r="X3092" i="1" s="1"/>
  <c r="V3092" i="1"/>
  <c r="W3091" i="1"/>
  <c r="X3091" i="1" s="1"/>
  <c r="V3091" i="1"/>
  <c r="W3090" i="1"/>
  <c r="X3090" i="1" s="1"/>
  <c r="V3090" i="1"/>
  <c r="W3089" i="1"/>
  <c r="X3089" i="1" s="1"/>
  <c r="V3089" i="1"/>
  <c r="W3088" i="1"/>
  <c r="X3088" i="1" s="1"/>
  <c r="V3088" i="1"/>
  <c r="W3087" i="1"/>
  <c r="X3087" i="1" s="1"/>
  <c r="V3087" i="1"/>
  <c r="W3086" i="1"/>
  <c r="X3086" i="1" s="1"/>
  <c r="V3086" i="1"/>
  <c r="W3085" i="1"/>
  <c r="X3085" i="1" s="1"/>
  <c r="V3085" i="1"/>
  <c r="W3084" i="1"/>
  <c r="V3084" i="1"/>
  <c r="W3083" i="1"/>
  <c r="X3083" i="1" s="1"/>
  <c r="V3083" i="1"/>
  <c r="W3082" i="1"/>
  <c r="X3082" i="1" s="1"/>
  <c r="V3082" i="1"/>
  <c r="W3081" i="1"/>
  <c r="X3081" i="1" s="1"/>
  <c r="V3081" i="1"/>
  <c r="W3080" i="1"/>
  <c r="X3080" i="1" s="1"/>
  <c r="V3080" i="1"/>
  <c r="W3079" i="1"/>
  <c r="X3079" i="1" s="1"/>
  <c r="V3079" i="1"/>
  <c r="W3078" i="1"/>
  <c r="X3078" i="1" s="1"/>
  <c r="V3078" i="1"/>
  <c r="W3077" i="1"/>
  <c r="X3077" i="1" s="1"/>
  <c r="V3077" i="1"/>
  <c r="W3076" i="1"/>
  <c r="X3076" i="1" s="1"/>
  <c r="V3076" i="1"/>
  <c r="W3075" i="1"/>
  <c r="X3075" i="1" s="1"/>
  <c r="V3075" i="1"/>
  <c r="W3074" i="1"/>
  <c r="X3074" i="1" s="1"/>
  <c r="V3074" i="1"/>
  <c r="W3073" i="1"/>
  <c r="X3073" i="1" s="1"/>
  <c r="V3073" i="1"/>
  <c r="W3072" i="1"/>
  <c r="X3072" i="1" s="1"/>
  <c r="V3072" i="1"/>
  <c r="W3071" i="1"/>
  <c r="X3071" i="1" s="1"/>
  <c r="V3071" i="1"/>
  <c r="W3070" i="1"/>
  <c r="X3070" i="1" s="1"/>
  <c r="V3070" i="1"/>
  <c r="W3069" i="1"/>
  <c r="X3069" i="1" s="1"/>
  <c r="V3069" i="1"/>
  <c r="W3068" i="1"/>
  <c r="X3068" i="1" s="1"/>
  <c r="V3068" i="1"/>
  <c r="W3067" i="1"/>
  <c r="X3067" i="1" s="1"/>
  <c r="V3067" i="1"/>
  <c r="W3066" i="1"/>
  <c r="X3066" i="1" s="1"/>
  <c r="V3066" i="1"/>
  <c r="W3065" i="1"/>
  <c r="X3065" i="1" s="1"/>
  <c r="V3065" i="1"/>
  <c r="W3064" i="1"/>
  <c r="X3064" i="1" s="1"/>
  <c r="V3064" i="1"/>
  <c r="W3063" i="1"/>
  <c r="V3063" i="1"/>
  <c r="W3062" i="1"/>
  <c r="X3062" i="1" s="1"/>
  <c r="V3062" i="1"/>
  <c r="W3061" i="1"/>
  <c r="X3061" i="1" s="1"/>
  <c r="V3061" i="1"/>
  <c r="W3060" i="1"/>
  <c r="X3060" i="1" s="1"/>
  <c r="V3060" i="1"/>
  <c r="W3059" i="1"/>
  <c r="V3059" i="1"/>
  <c r="W3058" i="1"/>
  <c r="V3058" i="1"/>
  <c r="W3057" i="1"/>
  <c r="X3057" i="1" s="1"/>
  <c r="V3057" i="1"/>
  <c r="W3056" i="1"/>
  <c r="V3056" i="1"/>
  <c r="W3055" i="1"/>
  <c r="X3055" i="1" s="1"/>
  <c r="V3055" i="1"/>
  <c r="W3054" i="1"/>
  <c r="X3054" i="1" s="1"/>
  <c r="V3054" i="1"/>
  <c r="W3053" i="1"/>
  <c r="X3053" i="1" s="1"/>
  <c r="V3053" i="1"/>
  <c r="W3052" i="1"/>
  <c r="X3052" i="1" s="1"/>
  <c r="V3052" i="1"/>
  <c r="W3051" i="1"/>
  <c r="X3051" i="1" s="1"/>
  <c r="V3051" i="1"/>
  <c r="W3050" i="1"/>
  <c r="X3050" i="1" s="1"/>
  <c r="V3050" i="1"/>
  <c r="W3049" i="1"/>
  <c r="X3049" i="1" s="1"/>
  <c r="V3049" i="1"/>
  <c r="W3048" i="1"/>
  <c r="X3048" i="1" s="1"/>
  <c r="V3048" i="1"/>
  <c r="W3047" i="1"/>
  <c r="X3047" i="1" s="1"/>
  <c r="V3047" i="1"/>
  <c r="W3046" i="1"/>
  <c r="X3046" i="1" s="1"/>
  <c r="V3046" i="1"/>
  <c r="W3045" i="1"/>
  <c r="X3045" i="1" s="1"/>
  <c r="V3045" i="1"/>
  <c r="W3044" i="1"/>
  <c r="X3044" i="1" s="1"/>
  <c r="V3044" i="1"/>
  <c r="W3043" i="1"/>
  <c r="X3043" i="1" s="1"/>
  <c r="V3043" i="1"/>
  <c r="W3042" i="1"/>
  <c r="X3042" i="1" s="1"/>
  <c r="V3042" i="1"/>
  <c r="W3041" i="1"/>
  <c r="X3041" i="1" s="1"/>
  <c r="V3041" i="1"/>
  <c r="W3040" i="1"/>
  <c r="X3040" i="1" s="1"/>
  <c r="V3040" i="1"/>
  <c r="W3039" i="1"/>
  <c r="X3039" i="1" s="1"/>
  <c r="V3039" i="1"/>
  <c r="W3038" i="1"/>
  <c r="X3038" i="1" s="1"/>
  <c r="V3038" i="1"/>
  <c r="W3037" i="1"/>
  <c r="X3037" i="1" s="1"/>
  <c r="V3037" i="1"/>
  <c r="W3036" i="1"/>
  <c r="X3036" i="1" s="1"/>
  <c r="V3036" i="1"/>
  <c r="W3035" i="1"/>
  <c r="X3035" i="1" s="1"/>
  <c r="V3035" i="1"/>
  <c r="W3034" i="1"/>
  <c r="X3034" i="1" s="1"/>
  <c r="V3034" i="1"/>
  <c r="W3033" i="1"/>
  <c r="X3033" i="1" s="1"/>
  <c r="V3033" i="1"/>
  <c r="W3032" i="1"/>
  <c r="X3032" i="1" s="1"/>
  <c r="V3032" i="1"/>
  <c r="W3031" i="1"/>
  <c r="X3031" i="1" s="1"/>
  <c r="V3031" i="1"/>
  <c r="W3030" i="1"/>
  <c r="X3030" i="1" s="1"/>
  <c r="V3030" i="1"/>
  <c r="W3029" i="1"/>
  <c r="X3029" i="1" s="1"/>
  <c r="V3029" i="1"/>
  <c r="W3028" i="1"/>
  <c r="X3028" i="1" s="1"/>
  <c r="V3028" i="1"/>
  <c r="W3027" i="1"/>
  <c r="X3027" i="1" s="1"/>
  <c r="V3027" i="1"/>
  <c r="W3026" i="1"/>
  <c r="X3026" i="1" s="1"/>
  <c r="V3026" i="1"/>
  <c r="W3025" i="1"/>
  <c r="X3025" i="1" s="1"/>
  <c r="V3025" i="1"/>
  <c r="W3024" i="1"/>
  <c r="X3024" i="1" s="1"/>
  <c r="V3024" i="1"/>
  <c r="W3023" i="1"/>
  <c r="X3023" i="1" s="1"/>
  <c r="V3023" i="1"/>
  <c r="W3022" i="1"/>
  <c r="X3022" i="1" s="1"/>
  <c r="V3022" i="1"/>
  <c r="W3021" i="1"/>
  <c r="X3021" i="1" s="1"/>
  <c r="V3021" i="1"/>
  <c r="W3020" i="1"/>
  <c r="X3020" i="1" s="1"/>
  <c r="V3020" i="1"/>
  <c r="W3019" i="1"/>
  <c r="X3019" i="1" s="1"/>
  <c r="V3019" i="1"/>
  <c r="W3018" i="1"/>
  <c r="X3018" i="1" s="1"/>
  <c r="V3018" i="1"/>
  <c r="W3017" i="1"/>
  <c r="X3017" i="1" s="1"/>
  <c r="V3017" i="1"/>
  <c r="W3016" i="1"/>
  <c r="X3016" i="1" s="1"/>
  <c r="V3016" i="1"/>
  <c r="W3015" i="1"/>
  <c r="X3015" i="1" s="1"/>
  <c r="V3015" i="1"/>
  <c r="W3014" i="1"/>
  <c r="X3014" i="1" s="1"/>
  <c r="V3014" i="1"/>
  <c r="W3013" i="1"/>
  <c r="X3013" i="1" s="1"/>
  <c r="V3013" i="1"/>
  <c r="W3012" i="1"/>
  <c r="X3012" i="1" s="1"/>
  <c r="V3012" i="1"/>
  <c r="W3011" i="1"/>
  <c r="X3011" i="1" s="1"/>
  <c r="V3011" i="1"/>
  <c r="W3010" i="1"/>
  <c r="X3010" i="1" s="1"/>
  <c r="V3010" i="1"/>
  <c r="W3009" i="1"/>
  <c r="X3009" i="1" s="1"/>
  <c r="V3009" i="1"/>
  <c r="W3008" i="1"/>
  <c r="X3008" i="1" s="1"/>
  <c r="V3008" i="1"/>
  <c r="W3007" i="1"/>
  <c r="X3007" i="1" s="1"/>
  <c r="V3007" i="1"/>
  <c r="W3006" i="1"/>
  <c r="X3006" i="1" s="1"/>
  <c r="V3006" i="1"/>
  <c r="W3005" i="1"/>
  <c r="X3005" i="1" s="1"/>
  <c r="V3005" i="1"/>
  <c r="W3004" i="1"/>
  <c r="X3004" i="1" s="1"/>
  <c r="V3004" i="1"/>
  <c r="W3003" i="1"/>
  <c r="X3003" i="1" s="1"/>
  <c r="V3003" i="1"/>
  <c r="W3002" i="1"/>
  <c r="X3002" i="1" s="1"/>
  <c r="V3002" i="1"/>
  <c r="W3001" i="1"/>
  <c r="X3001" i="1" s="1"/>
  <c r="V3001" i="1"/>
  <c r="W3000" i="1"/>
  <c r="X3000" i="1" s="1"/>
  <c r="V3000" i="1"/>
  <c r="W2999" i="1"/>
  <c r="X2999" i="1" s="1"/>
  <c r="V2999" i="1"/>
  <c r="W2998" i="1"/>
  <c r="X2998" i="1" s="1"/>
  <c r="V2998" i="1"/>
  <c r="W2997" i="1"/>
  <c r="X2997" i="1" s="1"/>
  <c r="V2997" i="1"/>
  <c r="W2996" i="1"/>
  <c r="X2996" i="1" s="1"/>
  <c r="V2996" i="1"/>
  <c r="W2995" i="1"/>
  <c r="X2995" i="1" s="1"/>
  <c r="V2995" i="1"/>
  <c r="W2994" i="1"/>
  <c r="X2994" i="1" s="1"/>
  <c r="V2994" i="1"/>
  <c r="W2993" i="1"/>
  <c r="X2993" i="1" s="1"/>
  <c r="V2993" i="1"/>
  <c r="W2992" i="1"/>
  <c r="X2992" i="1" s="1"/>
  <c r="V2992" i="1"/>
  <c r="W2991" i="1"/>
  <c r="X2991" i="1" s="1"/>
  <c r="V2991" i="1"/>
  <c r="W2990" i="1"/>
  <c r="X2990" i="1" s="1"/>
  <c r="V2990" i="1"/>
  <c r="W2989" i="1"/>
  <c r="X2989" i="1" s="1"/>
  <c r="V2989" i="1"/>
  <c r="W2988" i="1"/>
  <c r="X2988" i="1" s="1"/>
  <c r="V2988" i="1"/>
  <c r="W2987" i="1"/>
  <c r="X2987" i="1" s="1"/>
  <c r="V2987" i="1"/>
  <c r="W2986" i="1"/>
  <c r="X2986" i="1" s="1"/>
  <c r="V2986" i="1"/>
  <c r="W2985" i="1"/>
  <c r="X2985" i="1" s="1"/>
  <c r="V2985" i="1"/>
  <c r="W2984" i="1"/>
  <c r="X2984" i="1" s="1"/>
  <c r="V2984" i="1"/>
  <c r="W2983" i="1"/>
  <c r="X2983" i="1" s="1"/>
  <c r="V2983" i="1"/>
  <c r="W2982" i="1"/>
  <c r="X2982" i="1" s="1"/>
  <c r="V2982" i="1"/>
  <c r="W2981" i="1"/>
  <c r="X2981" i="1" s="1"/>
  <c r="V2981" i="1"/>
  <c r="W2980" i="1"/>
  <c r="X2980" i="1" s="1"/>
  <c r="V2980" i="1"/>
  <c r="W2979" i="1"/>
  <c r="X2979" i="1" s="1"/>
  <c r="V2979" i="1"/>
  <c r="W2978" i="1"/>
  <c r="X2978" i="1" s="1"/>
  <c r="V2978" i="1"/>
  <c r="W2977" i="1"/>
  <c r="X2977" i="1" s="1"/>
  <c r="V2977" i="1"/>
  <c r="W2976" i="1"/>
  <c r="X2976" i="1" s="1"/>
  <c r="V2976" i="1"/>
  <c r="W2975" i="1"/>
  <c r="X2975" i="1" s="1"/>
  <c r="V2975" i="1"/>
  <c r="W2974" i="1"/>
  <c r="X2974" i="1" s="1"/>
  <c r="V2974" i="1"/>
  <c r="W2973" i="1"/>
  <c r="X2973" i="1" s="1"/>
  <c r="V2973" i="1"/>
  <c r="W2972" i="1"/>
  <c r="X2972" i="1" s="1"/>
  <c r="V2972" i="1"/>
  <c r="W2971" i="1"/>
  <c r="X2971" i="1" s="1"/>
  <c r="V2971" i="1"/>
  <c r="W2970" i="1"/>
  <c r="X2970" i="1" s="1"/>
  <c r="V2970" i="1"/>
  <c r="W2969" i="1"/>
  <c r="X2969" i="1" s="1"/>
  <c r="V2969" i="1"/>
  <c r="W2968" i="1"/>
  <c r="X2968" i="1" s="1"/>
  <c r="V2968" i="1"/>
  <c r="W2967" i="1"/>
  <c r="X2967" i="1" s="1"/>
  <c r="V2967" i="1"/>
  <c r="W2966" i="1"/>
  <c r="X2966" i="1" s="1"/>
  <c r="V2966" i="1"/>
  <c r="W2965" i="1"/>
  <c r="X2965" i="1" s="1"/>
  <c r="V2965" i="1"/>
  <c r="W2964" i="1"/>
  <c r="X2964" i="1" s="1"/>
  <c r="V2964" i="1"/>
  <c r="W2963" i="1"/>
  <c r="X2963" i="1" s="1"/>
  <c r="V2963" i="1"/>
  <c r="W2962" i="1"/>
  <c r="V2962" i="1"/>
  <c r="W2961" i="1"/>
  <c r="V2961" i="1"/>
  <c r="W2960" i="1"/>
  <c r="V2960" i="1"/>
  <c r="W2959" i="1"/>
  <c r="X2959" i="1" s="1"/>
  <c r="V2959" i="1"/>
  <c r="W2958" i="1"/>
  <c r="X2958" i="1" s="1"/>
  <c r="V2958" i="1"/>
  <c r="W2957" i="1"/>
  <c r="X2957" i="1" s="1"/>
  <c r="V2957" i="1"/>
  <c r="W2956" i="1"/>
  <c r="V2956" i="1"/>
  <c r="W2955" i="1"/>
  <c r="X2955" i="1" s="1"/>
  <c r="V2955" i="1"/>
  <c r="W2954" i="1"/>
  <c r="X2954" i="1" s="1"/>
  <c r="V2954" i="1"/>
  <c r="W2953" i="1"/>
  <c r="X2953" i="1" s="1"/>
  <c r="V2953" i="1"/>
  <c r="W2952" i="1"/>
  <c r="V2952" i="1"/>
  <c r="W2951" i="1"/>
  <c r="X2951" i="1" s="1"/>
  <c r="V2951" i="1"/>
  <c r="W2950" i="1"/>
  <c r="X2950" i="1" s="1"/>
  <c r="V2950" i="1"/>
  <c r="W2949" i="1"/>
  <c r="X2949" i="1" s="1"/>
  <c r="V2949" i="1"/>
  <c r="W2948" i="1"/>
  <c r="X2948" i="1" s="1"/>
  <c r="V2948" i="1"/>
  <c r="W2947" i="1"/>
  <c r="V2947" i="1"/>
  <c r="W2946" i="1"/>
  <c r="X2946" i="1" s="1"/>
  <c r="V2946" i="1"/>
  <c r="W2945" i="1"/>
  <c r="V2945" i="1"/>
  <c r="W2944" i="1"/>
  <c r="X2944" i="1" s="1"/>
  <c r="V2944" i="1"/>
  <c r="W2943" i="1"/>
  <c r="X2943" i="1" s="1"/>
  <c r="V2943" i="1"/>
  <c r="W2942" i="1"/>
  <c r="X2942" i="1" s="1"/>
  <c r="V2942" i="1"/>
  <c r="W2941" i="1"/>
  <c r="X2941" i="1" s="1"/>
  <c r="V2941" i="1"/>
  <c r="W2940" i="1"/>
  <c r="X2940" i="1" s="1"/>
  <c r="V2940" i="1"/>
  <c r="W2939" i="1"/>
  <c r="X2939" i="1" s="1"/>
  <c r="V2939" i="1"/>
  <c r="W2938" i="1"/>
  <c r="X2938" i="1" s="1"/>
  <c r="V2938" i="1"/>
  <c r="W2937" i="1"/>
  <c r="X2937" i="1" s="1"/>
  <c r="V2937" i="1"/>
  <c r="W2936" i="1"/>
  <c r="X2936" i="1" s="1"/>
  <c r="V2936" i="1"/>
  <c r="W2935" i="1"/>
  <c r="X2935" i="1" s="1"/>
  <c r="V2935" i="1"/>
  <c r="W2934" i="1"/>
  <c r="X2934" i="1" s="1"/>
  <c r="V2934" i="1"/>
  <c r="W2933" i="1"/>
  <c r="X2933" i="1" s="1"/>
  <c r="V2933" i="1"/>
  <c r="W2932" i="1"/>
  <c r="X2932" i="1" s="1"/>
  <c r="V2932" i="1"/>
  <c r="W2931" i="1"/>
  <c r="X2931" i="1" s="1"/>
  <c r="V2931" i="1"/>
  <c r="W2930" i="1"/>
  <c r="X2930" i="1" s="1"/>
  <c r="V2930" i="1"/>
  <c r="W2929" i="1"/>
  <c r="X2929" i="1" s="1"/>
  <c r="V2929" i="1"/>
  <c r="W2928" i="1"/>
  <c r="X2928" i="1" s="1"/>
  <c r="V2928" i="1"/>
  <c r="W2927" i="1"/>
  <c r="X2927" i="1" s="1"/>
  <c r="V2927" i="1"/>
  <c r="W2926" i="1"/>
  <c r="X2926" i="1" s="1"/>
  <c r="V2926" i="1"/>
  <c r="W2925" i="1"/>
  <c r="X2925" i="1" s="1"/>
  <c r="V2925" i="1"/>
  <c r="W2924" i="1"/>
  <c r="X2924" i="1" s="1"/>
  <c r="V2924" i="1"/>
  <c r="W2923" i="1"/>
  <c r="X2923" i="1" s="1"/>
  <c r="V2923" i="1"/>
  <c r="W2922" i="1"/>
  <c r="X2922" i="1" s="1"/>
  <c r="V2922" i="1"/>
  <c r="W2921" i="1"/>
  <c r="X2921" i="1" s="1"/>
  <c r="V2921" i="1"/>
  <c r="W2920" i="1"/>
  <c r="X2920" i="1" s="1"/>
  <c r="V2920" i="1"/>
  <c r="W2919" i="1"/>
  <c r="X2919" i="1" s="1"/>
  <c r="V2919" i="1"/>
  <c r="W2918" i="1"/>
  <c r="X2918" i="1" s="1"/>
  <c r="V2918" i="1"/>
  <c r="W2917" i="1"/>
  <c r="X2917" i="1" s="1"/>
  <c r="V2917" i="1"/>
  <c r="W2916" i="1"/>
  <c r="X2916" i="1" s="1"/>
  <c r="V2916" i="1"/>
  <c r="W2915" i="1"/>
  <c r="X2915" i="1" s="1"/>
  <c r="V2915" i="1"/>
  <c r="W2914" i="1"/>
  <c r="X2914" i="1" s="1"/>
  <c r="V2914" i="1"/>
  <c r="W2913" i="1"/>
  <c r="X2913" i="1" s="1"/>
  <c r="V2913" i="1"/>
  <c r="W2912" i="1"/>
  <c r="X2912" i="1" s="1"/>
  <c r="V2912" i="1"/>
  <c r="W2911" i="1"/>
  <c r="X2911" i="1" s="1"/>
  <c r="V2911" i="1"/>
  <c r="W2910" i="1"/>
  <c r="X2910" i="1" s="1"/>
  <c r="V2910" i="1"/>
  <c r="W2909" i="1"/>
  <c r="X2909" i="1" s="1"/>
  <c r="V2909" i="1"/>
  <c r="W2908" i="1"/>
  <c r="X2908" i="1" s="1"/>
  <c r="V2908" i="1"/>
  <c r="W2907" i="1"/>
  <c r="X2907" i="1" s="1"/>
  <c r="V2907" i="1"/>
  <c r="W2906" i="1"/>
  <c r="X2906" i="1" s="1"/>
  <c r="V2906" i="1"/>
  <c r="W2905" i="1"/>
  <c r="X2905" i="1" s="1"/>
  <c r="V2905" i="1"/>
  <c r="W2904" i="1"/>
  <c r="X2904" i="1" s="1"/>
  <c r="V2904" i="1"/>
  <c r="W2903" i="1"/>
  <c r="X2903" i="1" s="1"/>
  <c r="V2903" i="1"/>
  <c r="W2902" i="1"/>
  <c r="X2902" i="1" s="1"/>
  <c r="V2902" i="1"/>
  <c r="W2901" i="1"/>
  <c r="V2901" i="1"/>
  <c r="W2900" i="1"/>
  <c r="X2900" i="1" s="1"/>
  <c r="V2900" i="1"/>
  <c r="W2899" i="1"/>
  <c r="X2899" i="1" s="1"/>
  <c r="V2899" i="1"/>
  <c r="W2898" i="1"/>
  <c r="X2898" i="1" s="1"/>
  <c r="V2898" i="1"/>
  <c r="W2897" i="1"/>
  <c r="X2897" i="1" s="1"/>
  <c r="V2897" i="1"/>
  <c r="W2896" i="1"/>
  <c r="V2896" i="1"/>
  <c r="W2895" i="1"/>
  <c r="X2895" i="1" s="1"/>
  <c r="V2895" i="1"/>
  <c r="W2894" i="1"/>
  <c r="X2894" i="1" s="1"/>
  <c r="V2894" i="1"/>
  <c r="W2893" i="1"/>
  <c r="X2893" i="1" s="1"/>
  <c r="V2893" i="1"/>
  <c r="W2892" i="1"/>
  <c r="X2892" i="1" s="1"/>
  <c r="V2892" i="1"/>
  <c r="W2891" i="1"/>
  <c r="X2891" i="1" s="1"/>
  <c r="V2891" i="1"/>
  <c r="W2890" i="1"/>
  <c r="V2890" i="1"/>
  <c r="W2889" i="1"/>
  <c r="X2889" i="1" s="1"/>
  <c r="V2889" i="1"/>
  <c r="W2888" i="1"/>
  <c r="X2888" i="1" s="1"/>
  <c r="V2888" i="1"/>
  <c r="W2887" i="1"/>
  <c r="X2887" i="1" s="1"/>
  <c r="V2887" i="1"/>
  <c r="W2886" i="1"/>
  <c r="X2886" i="1" s="1"/>
  <c r="V2886" i="1"/>
  <c r="W2885" i="1"/>
  <c r="X2885" i="1" s="1"/>
  <c r="V2885" i="1"/>
  <c r="W2884" i="1"/>
  <c r="X2884" i="1" s="1"/>
  <c r="V2884" i="1"/>
  <c r="W2883" i="1"/>
  <c r="V2883" i="1"/>
  <c r="W2882" i="1"/>
  <c r="X2882" i="1" s="1"/>
  <c r="V2882" i="1"/>
  <c r="W2881" i="1"/>
  <c r="X2881" i="1" s="1"/>
  <c r="V2881" i="1"/>
  <c r="W2880" i="1"/>
  <c r="X2880" i="1" s="1"/>
  <c r="V2880" i="1"/>
  <c r="W2879" i="1"/>
  <c r="X2879" i="1" s="1"/>
  <c r="V2879" i="1"/>
  <c r="W2878" i="1"/>
  <c r="V2878" i="1"/>
  <c r="W2877" i="1"/>
  <c r="X2877" i="1" s="1"/>
  <c r="V2877" i="1"/>
  <c r="W2876" i="1"/>
  <c r="X2876" i="1" s="1"/>
  <c r="V2876" i="1"/>
  <c r="W2875" i="1"/>
  <c r="X2875" i="1" s="1"/>
  <c r="V2875" i="1"/>
  <c r="W2874" i="1"/>
  <c r="V2874" i="1"/>
  <c r="W2873" i="1"/>
  <c r="X2873" i="1" s="1"/>
  <c r="V2873" i="1"/>
  <c r="W2872" i="1"/>
  <c r="X2872" i="1" s="1"/>
  <c r="V2872" i="1"/>
  <c r="W2871" i="1"/>
  <c r="X2871" i="1" s="1"/>
  <c r="V2871" i="1"/>
  <c r="W2870" i="1"/>
  <c r="X2870" i="1" s="1"/>
  <c r="V2870" i="1"/>
  <c r="W2869" i="1"/>
  <c r="X2869" i="1" s="1"/>
  <c r="V2869" i="1"/>
  <c r="W2868" i="1"/>
  <c r="X2868" i="1" s="1"/>
  <c r="V2868" i="1"/>
  <c r="W2867" i="1"/>
  <c r="V2867" i="1"/>
  <c r="W2866" i="1"/>
  <c r="X2866" i="1" s="1"/>
  <c r="V2866" i="1"/>
  <c r="W2865" i="1"/>
  <c r="X2865" i="1" s="1"/>
  <c r="V2865" i="1"/>
  <c r="W2864" i="1"/>
  <c r="X2864" i="1" s="1"/>
  <c r="V2864" i="1"/>
  <c r="W2863" i="1"/>
  <c r="X2863" i="1" s="1"/>
  <c r="V2863" i="1"/>
  <c r="W2862" i="1"/>
  <c r="X2862" i="1" s="1"/>
  <c r="V2862" i="1"/>
  <c r="W2861" i="1"/>
  <c r="X2861" i="1" s="1"/>
  <c r="V2861" i="1"/>
  <c r="W2860" i="1"/>
  <c r="V2860" i="1"/>
  <c r="W2859" i="1"/>
  <c r="X2859" i="1" s="1"/>
  <c r="V2859" i="1"/>
  <c r="W2858" i="1"/>
  <c r="X2858" i="1" s="1"/>
  <c r="V2858" i="1"/>
  <c r="W2857" i="1"/>
  <c r="X2857" i="1" s="1"/>
  <c r="V2857" i="1"/>
  <c r="W2856" i="1"/>
  <c r="X2856" i="1" s="1"/>
  <c r="V2856" i="1"/>
  <c r="W2855" i="1"/>
  <c r="V2855" i="1"/>
  <c r="W2854" i="1"/>
  <c r="X2854" i="1" s="1"/>
  <c r="V2854" i="1"/>
  <c r="W2853" i="1"/>
  <c r="V2853" i="1"/>
  <c r="W2852" i="1"/>
  <c r="X2852" i="1" s="1"/>
  <c r="V2852" i="1"/>
  <c r="W2851" i="1"/>
  <c r="X2851" i="1" s="1"/>
  <c r="V2851" i="1"/>
  <c r="W2850" i="1"/>
  <c r="X2850" i="1" s="1"/>
  <c r="V2850" i="1"/>
  <c r="W2849" i="1"/>
  <c r="V2849" i="1"/>
  <c r="W2848" i="1"/>
  <c r="V2848" i="1"/>
  <c r="W2847" i="1"/>
  <c r="X2847" i="1" s="1"/>
  <c r="V2847" i="1"/>
  <c r="W2846" i="1"/>
  <c r="X2846" i="1" s="1"/>
  <c r="V2846" i="1"/>
  <c r="W2845" i="1"/>
  <c r="V2845" i="1"/>
  <c r="W2844" i="1"/>
  <c r="V2844" i="1"/>
  <c r="W2843" i="1"/>
  <c r="X2843" i="1" s="1"/>
  <c r="V2843" i="1"/>
  <c r="W2842" i="1"/>
  <c r="X2842" i="1" s="1"/>
  <c r="V2842" i="1"/>
  <c r="W2841" i="1"/>
  <c r="X2841" i="1" s="1"/>
  <c r="V2841" i="1"/>
  <c r="W2840" i="1"/>
  <c r="X2840" i="1" s="1"/>
  <c r="V2840" i="1"/>
  <c r="W2839" i="1"/>
  <c r="X2839" i="1" s="1"/>
  <c r="V2839" i="1"/>
  <c r="W2838" i="1"/>
  <c r="X2838" i="1" s="1"/>
  <c r="V2838" i="1"/>
  <c r="W2837" i="1"/>
  <c r="X2837" i="1" s="1"/>
  <c r="V2837" i="1"/>
  <c r="W2836" i="1"/>
  <c r="X2836" i="1" s="1"/>
  <c r="V2836" i="1"/>
  <c r="W2835" i="1"/>
  <c r="X2835" i="1" s="1"/>
  <c r="V2835" i="1"/>
  <c r="W2834" i="1"/>
  <c r="X2834" i="1" s="1"/>
  <c r="V2834" i="1"/>
  <c r="W2833" i="1"/>
  <c r="X2833" i="1" s="1"/>
  <c r="V2833" i="1"/>
  <c r="W2832" i="1"/>
  <c r="X2832" i="1" s="1"/>
  <c r="V2832" i="1"/>
  <c r="W2831" i="1"/>
  <c r="X2831" i="1" s="1"/>
  <c r="V2831" i="1"/>
  <c r="W2830" i="1"/>
  <c r="X2830" i="1" s="1"/>
  <c r="V2830" i="1"/>
  <c r="W2829" i="1"/>
  <c r="X2829" i="1" s="1"/>
  <c r="V2829" i="1"/>
  <c r="W2828" i="1"/>
  <c r="X2828" i="1" s="1"/>
  <c r="V2828" i="1"/>
  <c r="W2827" i="1"/>
  <c r="X2827" i="1" s="1"/>
  <c r="V2827" i="1"/>
  <c r="W2826" i="1"/>
  <c r="X2826" i="1" s="1"/>
  <c r="V2826" i="1"/>
  <c r="W2825" i="1"/>
  <c r="X2825" i="1" s="1"/>
  <c r="V2825" i="1"/>
  <c r="W2824" i="1"/>
  <c r="X2824" i="1" s="1"/>
  <c r="V2824" i="1"/>
  <c r="W2823" i="1"/>
  <c r="X2823" i="1" s="1"/>
  <c r="V2823" i="1"/>
  <c r="W2822" i="1"/>
  <c r="X2822" i="1" s="1"/>
  <c r="V2822" i="1"/>
  <c r="W2821" i="1"/>
  <c r="X2821" i="1" s="1"/>
  <c r="V2821" i="1"/>
  <c r="W2820" i="1"/>
  <c r="X2820" i="1" s="1"/>
  <c r="V2820" i="1"/>
  <c r="W2819" i="1"/>
  <c r="X2819" i="1" s="1"/>
  <c r="V2819" i="1"/>
  <c r="W2818" i="1"/>
  <c r="X2818" i="1" s="1"/>
  <c r="V2818" i="1"/>
  <c r="W2817" i="1"/>
  <c r="X2817" i="1" s="1"/>
  <c r="V2817" i="1"/>
  <c r="W2816" i="1"/>
  <c r="X2816" i="1" s="1"/>
  <c r="V2816" i="1"/>
  <c r="W2815" i="1"/>
  <c r="X2815" i="1" s="1"/>
  <c r="V2815" i="1"/>
  <c r="W2814" i="1"/>
  <c r="X2814" i="1" s="1"/>
  <c r="V2814" i="1"/>
  <c r="W2813" i="1"/>
  <c r="X2813" i="1" s="1"/>
  <c r="V2813" i="1"/>
  <c r="W2812" i="1"/>
  <c r="X2812" i="1" s="1"/>
  <c r="V2812" i="1"/>
  <c r="W2811" i="1"/>
  <c r="X2811" i="1" s="1"/>
  <c r="V2811" i="1"/>
  <c r="W2810" i="1"/>
  <c r="X2810" i="1" s="1"/>
  <c r="V2810" i="1"/>
  <c r="W2809" i="1"/>
  <c r="X2809" i="1" s="1"/>
  <c r="V2809" i="1"/>
  <c r="W2808" i="1"/>
  <c r="X2808" i="1" s="1"/>
  <c r="V2808" i="1"/>
  <c r="W2807" i="1"/>
  <c r="X2807" i="1" s="1"/>
  <c r="V2807" i="1"/>
  <c r="W2806" i="1"/>
  <c r="X2806" i="1" s="1"/>
  <c r="V2806" i="1"/>
  <c r="W2805" i="1"/>
  <c r="X2805" i="1" s="1"/>
  <c r="V2805" i="1"/>
  <c r="W2804" i="1"/>
  <c r="X2804" i="1" s="1"/>
  <c r="V2804" i="1"/>
  <c r="W2803" i="1"/>
  <c r="X2803" i="1" s="1"/>
  <c r="V2803" i="1"/>
  <c r="W2802" i="1"/>
  <c r="X2802" i="1" s="1"/>
  <c r="V2802" i="1"/>
  <c r="W2801" i="1"/>
  <c r="X2801" i="1" s="1"/>
  <c r="V2801" i="1"/>
  <c r="W2800" i="1"/>
  <c r="X2800" i="1" s="1"/>
  <c r="V2800" i="1"/>
  <c r="W2799" i="1"/>
  <c r="X2799" i="1" s="1"/>
  <c r="V2799" i="1"/>
  <c r="W2798" i="1"/>
  <c r="X2798" i="1" s="1"/>
  <c r="V2798" i="1"/>
  <c r="W2797" i="1"/>
  <c r="X2797" i="1" s="1"/>
  <c r="V2797" i="1"/>
  <c r="W2796" i="1"/>
  <c r="X2796" i="1" s="1"/>
  <c r="V2796" i="1"/>
  <c r="W2795" i="1"/>
  <c r="X2795" i="1" s="1"/>
  <c r="V2795" i="1"/>
  <c r="W2794" i="1"/>
  <c r="X2794" i="1" s="1"/>
  <c r="V2794" i="1"/>
  <c r="W2793" i="1"/>
  <c r="X2793" i="1" s="1"/>
  <c r="V2793" i="1"/>
  <c r="W2792" i="1"/>
  <c r="X2792" i="1" s="1"/>
  <c r="V2792" i="1"/>
  <c r="W2791" i="1"/>
  <c r="X2791" i="1" s="1"/>
  <c r="V2791" i="1"/>
  <c r="W2790" i="1"/>
  <c r="X2790" i="1" s="1"/>
  <c r="V2790" i="1"/>
  <c r="W2789" i="1"/>
  <c r="X2789" i="1" s="1"/>
  <c r="V2789" i="1"/>
  <c r="W2788" i="1"/>
  <c r="X2788" i="1" s="1"/>
  <c r="V2788" i="1"/>
  <c r="W2787" i="1"/>
  <c r="X2787" i="1" s="1"/>
  <c r="V2787" i="1"/>
  <c r="W2786" i="1"/>
  <c r="X2786" i="1" s="1"/>
  <c r="V2786" i="1"/>
  <c r="W2785" i="1"/>
  <c r="X2785" i="1" s="1"/>
  <c r="V2785" i="1"/>
  <c r="W2784" i="1"/>
  <c r="X2784" i="1" s="1"/>
  <c r="V2784" i="1"/>
  <c r="W2783" i="1"/>
  <c r="X2783" i="1" s="1"/>
  <c r="V2783" i="1"/>
  <c r="W2782" i="1"/>
  <c r="V2782" i="1"/>
  <c r="W2781" i="1"/>
  <c r="X2781" i="1" s="1"/>
  <c r="V2781" i="1"/>
  <c r="W2780" i="1"/>
  <c r="X2780" i="1" s="1"/>
  <c r="V2780" i="1"/>
  <c r="W2779" i="1"/>
  <c r="X2779" i="1" s="1"/>
  <c r="V2779" i="1"/>
  <c r="W2778" i="1"/>
  <c r="X2778" i="1" s="1"/>
  <c r="V2778" i="1"/>
  <c r="W2777" i="1"/>
  <c r="X2777" i="1" s="1"/>
  <c r="V2777" i="1"/>
  <c r="W2776" i="1"/>
  <c r="X2776" i="1" s="1"/>
  <c r="V2776" i="1"/>
  <c r="W2775" i="1"/>
  <c r="X2775" i="1" s="1"/>
  <c r="V2775" i="1"/>
  <c r="W2774" i="1"/>
  <c r="V2774" i="1"/>
  <c r="W2773" i="1"/>
  <c r="V2773" i="1"/>
  <c r="W2772" i="1"/>
  <c r="X2772" i="1" s="1"/>
  <c r="V2772" i="1"/>
  <c r="W2771" i="1"/>
  <c r="X2771" i="1" s="1"/>
  <c r="V2771" i="1"/>
  <c r="W2770" i="1"/>
  <c r="X2770" i="1" s="1"/>
  <c r="V2770" i="1"/>
  <c r="W2769" i="1"/>
  <c r="X2769" i="1" s="1"/>
  <c r="V2769" i="1"/>
  <c r="W2768" i="1"/>
  <c r="X2768" i="1" s="1"/>
  <c r="V2768" i="1"/>
  <c r="W2767" i="1"/>
  <c r="V2767" i="1"/>
  <c r="W2766" i="1"/>
  <c r="X2766" i="1" s="1"/>
  <c r="V2766" i="1"/>
  <c r="W2765" i="1"/>
  <c r="X2765" i="1" s="1"/>
  <c r="V2765" i="1"/>
  <c r="W2764" i="1"/>
  <c r="X2764" i="1" s="1"/>
  <c r="V2764" i="1"/>
  <c r="W2763" i="1"/>
  <c r="X2763" i="1" s="1"/>
  <c r="V2763" i="1"/>
  <c r="W2762" i="1"/>
  <c r="V2762" i="1"/>
  <c r="W2761" i="1"/>
  <c r="X2761" i="1" s="1"/>
  <c r="V2761" i="1"/>
  <c r="W2760" i="1"/>
  <c r="X2760" i="1" s="1"/>
  <c r="V2760" i="1"/>
  <c r="W2759" i="1"/>
  <c r="X2759" i="1" s="1"/>
  <c r="V2759" i="1"/>
  <c r="W2758" i="1"/>
  <c r="X2758" i="1" s="1"/>
  <c r="V2758" i="1"/>
  <c r="W2757" i="1"/>
  <c r="X2757" i="1" s="1"/>
  <c r="V2757" i="1"/>
  <c r="W2756" i="1"/>
  <c r="V2756" i="1"/>
  <c r="W2755" i="1"/>
  <c r="X2755" i="1" s="1"/>
  <c r="V2755" i="1"/>
  <c r="W2754" i="1"/>
  <c r="X2754" i="1" s="1"/>
  <c r="V2754" i="1"/>
  <c r="W2753" i="1"/>
  <c r="V2753" i="1"/>
  <c r="W2752" i="1"/>
  <c r="V2752" i="1"/>
  <c r="W2751" i="1"/>
  <c r="X2751" i="1" s="1"/>
  <c r="V2751" i="1"/>
  <c r="W2750" i="1"/>
  <c r="X2750" i="1" s="1"/>
  <c r="V2750" i="1"/>
  <c r="W2749" i="1"/>
  <c r="X2749" i="1" s="1"/>
  <c r="V2749" i="1"/>
  <c r="W2748" i="1"/>
  <c r="X2748" i="1" s="1"/>
  <c r="V2748" i="1"/>
  <c r="W2747" i="1"/>
  <c r="X2747" i="1" s="1"/>
  <c r="V2747" i="1"/>
  <c r="W2746" i="1"/>
  <c r="X2746" i="1" s="1"/>
  <c r="V2746" i="1"/>
  <c r="W2745" i="1"/>
  <c r="V2745" i="1"/>
  <c r="W2744" i="1"/>
  <c r="X2744" i="1" s="1"/>
  <c r="V2744" i="1"/>
  <c r="W2743" i="1"/>
  <c r="X2743" i="1" s="1"/>
  <c r="V2743" i="1"/>
  <c r="W2742" i="1"/>
  <c r="X2742" i="1" s="1"/>
  <c r="V2742" i="1"/>
  <c r="W2741" i="1"/>
  <c r="X2741" i="1" s="1"/>
  <c r="V2741" i="1"/>
  <c r="W2740" i="1"/>
  <c r="X2740" i="1" s="1"/>
  <c r="V2740" i="1"/>
  <c r="W2739" i="1"/>
  <c r="X2739" i="1" s="1"/>
  <c r="V2739" i="1"/>
  <c r="W2738" i="1"/>
  <c r="X2738" i="1" s="1"/>
  <c r="V2738" i="1"/>
  <c r="W2737" i="1"/>
  <c r="X2737" i="1" s="1"/>
  <c r="V2737" i="1"/>
  <c r="W2736" i="1"/>
  <c r="X2736" i="1" s="1"/>
  <c r="V2736" i="1"/>
  <c r="W2735" i="1"/>
  <c r="X2735" i="1" s="1"/>
  <c r="V2735" i="1"/>
  <c r="W2734" i="1"/>
  <c r="X2734" i="1" s="1"/>
  <c r="V2734" i="1"/>
  <c r="W2733" i="1"/>
  <c r="X2733" i="1" s="1"/>
  <c r="V2733" i="1"/>
  <c r="W2732" i="1"/>
  <c r="X2732" i="1" s="1"/>
  <c r="V2732" i="1"/>
  <c r="W2731" i="1"/>
  <c r="X2731" i="1" s="1"/>
  <c r="V2731" i="1"/>
  <c r="W2730" i="1"/>
  <c r="X2730" i="1" s="1"/>
  <c r="V2730" i="1"/>
  <c r="W2729" i="1"/>
  <c r="X2729" i="1" s="1"/>
  <c r="V2729" i="1"/>
  <c r="W2728" i="1"/>
  <c r="X2728" i="1" s="1"/>
  <c r="V2728" i="1"/>
  <c r="W2727" i="1"/>
  <c r="X2727" i="1" s="1"/>
  <c r="V2727" i="1"/>
  <c r="W2726" i="1"/>
  <c r="X2726" i="1" s="1"/>
  <c r="V2726" i="1"/>
  <c r="W2725" i="1"/>
  <c r="X2725" i="1" s="1"/>
  <c r="V2725" i="1"/>
  <c r="W2724" i="1"/>
  <c r="X2724" i="1" s="1"/>
  <c r="V2724" i="1"/>
  <c r="W2723" i="1"/>
  <c r="X2723" i="1" s="1"/>
  <c r="V2723" i="1"/>
  <c r="W2722" i="1"/>
  <c r="X2722" i="1" s="1"/>
  <c r="V2722" i="1"/>
  <c r="W2721" i="1"/>
  <c r="X2721" i="1" s="1"/>
  <c r="V2721" i="1"/>
  <c r="W2720" i="1"/>
  <c r="X2720" i="1" s="1"/>
  <c r="V2720" i="1"/>
  <c r="W2719" i="1"/>
  <c r="X2719" i="1" s="1"/>
  <c r="V2719" i="1"/>
  <c r="W2718" i="1"/>
  <c r="X2718" i="1" s="1"/>
  <c r="V2718" i="1"/>
  <c r="W2717" i="1"/>
  <c r="X2717" i="1" s="1"/>
  <c r="V2717" i="1"/>
  <c r="W2716" i="1"/>
  <c r="X2716" i="1" s="1"/>
  <c r="V2716" i="1"/>
  <c r="W2715" i="1"/>
  <c r="X2715" i="1" s="1"/>
  <c r="V2715" i="1"/>
  <c r="W2714" i="1"/>
  <c r="X2714" i="1" s="1"/>
  <c r="V2714" i="1"/>
  <c r="W2713" i="1"/>
  <c r="X2713" i="1" s="1"/>
  <c r="V2713" i="1"/>
  <c r="W2712" i="1"/>
  <c r="X2712" i="1" s="1"/>
  <c r="V2712" i="1"/>
  <c r="W2711" i="1"/>
  <c r="X2711" i="1" s="1"/>
  <c r="V2711" i="1"/>
  <c r="W2710" i="1"/>
  <c r="X2710" i="1" s="1"/>
  <c r="V2710" i="1"/>
  <c r="W2709" i="1"/>
  <c r="X2709" i="1" s="1"/>
  <c r="V2709" i="1"/>
  <c r="W2708" i="1"/>
  <c r="X2708" i="1" s="1"/>
  <c r="V2708" i="1"/>
  <c r="W2707" i="1"/>
  <c r="X2707" i="1" s="1"/>
  <c r="V2707" i="1"/>
  <c r="W2706" i="1"/>
  <c r="X2706" i="1" s="1"/>
  <c r="V2706" i="1"/>
  <c r="W2705" i="1"/>
  <c r="X2705" i="1" s="1"/>
  <c r="V2705" i="1"/>
  <c r="W2704" i="1"/>
  <c r="X2704" i="1" s="1"/>
  <c r="V2704" i="1"/>
  <c r="W2703" i="1"/>
  <c r="X2703" i="1" s="1"/>
  <c r="V2703" i="1"/>
  <c r="W2702" i="1"/>
  <c r="X2702" i="1" s="1"/>
  <c r="V2702" i="1"/>
  <c r="W2701" i="1"/>
  <c r="V2701" i="1"/>
  <c r="W2700" i="1"/>
  <c r="X2700" i="1" s="1"/>
  <c r="V2700" i="1"/>
  <c r="W2699" i="1"/>
  <c r="X2699" i="1" s="1"/>
  <c r="V2699" i="1"/>
  <c r="W2698" i="1"/>
  <c r="X2698" i="1" s="1"/>
  <c r="V2698" i="1"/>
  <c r="W2697" i="1"/>
  <c r="X2697" i="1" s="1"/>
  <c r="V2697" i="1"/>
  <c r="W2696" i="1"/>
  <c r="X2696" i="1" s="1"/>
  <c r="V2696" i="1"/>
  <c r="W2695" i="1"/>
  <c r="X2695" i="1" s="1"/>
  <c r="V2695" i="1"/>
  <c r="W2694" i="1"/>
  <c r="X2694" i="1" s="1"/>
  <c r="V2694" i="1"/>
  <c r="W2693" i="1"/>
  <c r="X2693" i="1" s="1"/>
  <c r="V2693" i="1"/>
  <c r="W2692" i="1"/>
  <c r="X2692" i="1" s="1"/>
  <c r="V2692" i="1"/>
  <c r="W2691" i="1"/>
  <c r="X2691" i="1" s="1"/>
  <c r="V2691" i="1"/>
  <c r="W2690" i="1"/>
  <c r="X2690" i="1" s="1"/>
  <c r="V2690" i="1"/>
  <c r="W2689" i="1"/>
  <c r="V2689" i="1"/>
  <c r="W2688" i="1"/>
  <c r="V2688" i="1"/>
  <c r="W2687" i="1"/>
  <c r="X2687" i="1" s="1"/>
  <c r="V2687" i="1"/>
  <c r="W2686" i="1"/>
  <c r="X2686" i="1" s="1"/>
  <c r="V2686" i="1"/>
  <c r="W2685" i="1"/>
  <c r="X2685" i="1" s="1"/>
  <c r="V2685" i="1"/>
  <c r="W2684" i="1"/>
  <c r="X2684" i="1" s="1"/>
  <c r="V2684" i="1"/>
  <c r="W2683" i="1"/>
  <c r="X2683" i="1" s="1"/>
  <c r="V2683" i="1"/>
  <c r="W2682" i="1"/>
  <c r="X2682" i="1" s="1"/>
  <c r="V2682" i="1"/>
  <c r="W2681" i="1"/>
  <c r="X2681" i="1" s="1"/>
  <c r="V2681" i="1"/>
  <c r="W2680" i="1"/>
  <c r="X2680" i="1" s="1"/>
  <c r="V2680" i="1"/>
  <c r="W2679" i="1"/>
  <c r="X2679" i="1" s="1"/>
  <c r="V2679" i="1"/>
  <c r="W2678" i="1"/>
  <c r="X2678" i="1" s="1"/>
  <c r="V2678" i="1"/>
  <c r="W2677" i="1"/>
  <c r="X2677" i="1" s="1"/>
  <c r="V2677" i="1"/>
  <c r="W2676" i="1"/>
  <c r="X2676" i="1" s="1"/>
  <c r="V2676" i="1"/>
  <c r="W2675" i="1"/>
  <c r="X2675" i="1" s="1"/>
  <c r="V2675" i="1"/>
  <c r="W2674" i="1"/>
  <c r="X2674" i="1" s="1"/>
  <c r="V2674" i="1"/>
  <c r="W2673" i="1"/>
  <c r="X2673" i="1" s="1"/>
  <c r="V2673" i="1"/>
  <c r="W2672" i="1"/>
  <c r="X2672" i="1" s="1"/>
  <c r="V2672" i="1"/>
  <c r="W2671" i="1"/>
  <c r="X2671" i="1" s="1"/>
  <c r="V2671" i="1"/>
  <c r="W2670" i="1"/>
  <c r="X2670" i="1" s="1"/>
  <c r="V2670" i="1"/>
  <c r="W2669" i="1"/>
  <c r="X2669" i="1" s="1"/>
  <c r="V2669" i="1"/>
  <c r="W2668" i="1"/>
  <c r="X2668" i="1" s="1"/>
  <c r="V2668" i="1"/>
  <c r="W2667" i="1"/>
  <c r="X2667" i="1" s="1"/>
  <c r="V2667" i="1"/>
  <c r="W2666" i="1"/>
  <c r="X2666" i="1" s="1"/>
  <c r="V2666" i="1"/>
  <c r="W2665" i="1"/>
  <c r="X2665" i="1" s="1"/>
  <c r="V2665" i="1"/>
  <c r="W2664" i="1"/>
  <c r="X2664" i="1" s="1"/>
  <c r="V2664" i="1"/>
  <c r="W2663" i="1"/>
  <c r="X2663" i="1" s="1"/>
  <c r="V2663" i="1"/>
  <c r="W2662" i="1"/>
  <c r="X2662" i="1" s="1"/>
  <c r="V2662" i="1"/>
  <c r="W2661" i="1"/>
  <c r="X2661" i="1" s="1"/>
  <c r="V2661" i="1"/>
  <c r="W2660" i="1"/>
  <c r="X2660" i="1" s="1"/>
  <c r="V2660" i="1"/>
  <c r="W2659" i="1"/>
  <c r="X2659" i="1" s="1"/>
  <c r="V2659" i="1"/>
  <c r="W2658" i="1"/>
  <c r="X2658" i="1" s="1"/>
  <c r="V2658" i="1"/>
  <c r="W2657" i="1"/>
  <c r="X2657" i="1" s="1"/>
  <c r="V2657" i="1"/>
  <c r="W2656" i="1"/>
  <c r="X2656" i="1" s="1"/>
  <c r="V2656" i="1"/>
  <c r="W2655" i="1"/>
  <c r="X2655" i="1" s="1"/>
  <c r="V2655" i="1"/>
  <c r="W2654" i="1"/>
  <c r="X2654" i="1" s="1"/>
  <c r="V2654" i="1"/>
  <c r="W2653" i="1"/>
  <c r="X2653" i="1" s="1"/>
  <c r="V2653" i="1"/>
  <c r="W2652" i="1"/>
  <c r="X2652" i="1" s="1"/>
  <c r="V2652" i="1"/>
  <c r="W2651" i="1"/>
  <c r="X2651" i="1" s="1"/>
  <c r="V2651" i="1"/>
  <c r="W2650" i="1"/>
  <c r="X2650" i="1" s="1"/>
  <c r="V2650" i="1"/>
  <c r="W2649" i="1"/>
  <c r="X2649" i="1" s="1"/>
  <c r="V2649" i="1"/>
  <c r="W2648" i="1"/>
  <c r="X2648" i="1" s="1"/>
  <c r="V2648" i="1"/>
  <c r="W2647" i="1"/>
  <c r="X2647" i="1" s="1"/>
  <c r="V2647" i="1"/>
  <c r="W2646" i="1"/>
  <c r="X2646" i="1" s="1"/>
  <c r="V2646" i="1"/>
  <c r="W2645" i="1"/>
  <c r="X2645" i="1" s="1"/>
  <c r="V2645" i="1"/>
  <c r="W2644" i="1"/>
  <c r="V2644" i="1"/>
  <c r="W2643" i="1"/>
  <c r="X2643" i="1" s="1"/>
  <c r="V2643" i="1"/>
  <c r="W2642" i="1"/>
  <c r="X2642" i="1" s="1"/>
  <c r="V2642" i="1"/>
  <c r="W2641" i="1"/>
  <c r="X2641" i="1" s="1"/>
  <c r="V2641" i="1"/>
  <c r="W2640" i="1"/>
  <c r="X2640" i="1" s="1"/>
  <c r="V2640" i="1"/>
  <c r="W2639" i="1"/>
  <c r="X2639" i="1" s="1"/>
  <c r="V2639" i="1"/>
  <c r="W2638" i="1"/>
  <c r="X2638" i="1" s="1"/>
  <c r="V2638" i="1"/>
  <c r="W2637" i="1"/>
  <c r="X2637" i="1" s="1"/>
  <c r="V2637" i="1"/>
  <c r="W2636" i="1"/>
  <c r="X2636" i="1" s="1"/>
  <c r="V2636" i="1"/>
  <c r="W2635" i="1"/>
  <c r="X2635" i="1" s="1"/>
  <c r="V2635" i="1"/>
  <c r="W2634" i="1"/>
  <c r="X2634" i="1" s="1"/>
  <c r="V2634" i="1"/>
  <c r="W2633" i="1"/>
  <c r="X2633" i="1" s="1"/>
  <c r="V2633" i="1"/>
  <c r="W2632" i="1"/>
  <c r="X2632" i="1" s="1"/>
  <c r="V2632" i="1"/>
  <c r="W2631" i="1"/>
  <c r="X2631" i="1" s="1"/>
  <c r="V2631" i="1"/>
  <c r="W2630" i="1"/>
  <c r="X2630" i="1" s="1"/>
  <c r="V2630" i="1"/>
  <c r="W2629" i="1"/>
  <c r="X2629" i="1" s="1"/>
  <c r="V2629" i="1"/>
  <c r="W2628" i="1"/>
  <c r="X2628" i="1" s="1"/>
  <c r="V2628" i="1"/>
  <c r="W2627" i="1"/>
  <c r="X2627" i="1" s="1"/>
  <c r="V2627" i="1"/>
  <c r="W2626" i="1"/>
  <c r="X2626" i="1" s="1"/>
  <c r="V2626" i="1"/>
  <c r="W2625" i="1"/>
  <c r="X2625" i="1" s="1"/>
  <c r="V2625" i="1"/>
  <c r="W2624" i="1"/>
  <c r="X2624" i="1" s="1"/>
  <c r="V2624" i="1"/>
  <c r="W2623" i="1"/>
  <c r="X2623" i="1" s="1"/>
  <c r="V2623" i="1"/>
  <c r="W2622" i="1"/>
  <c r="X2622" i="1" s="1"/>
  <c r="V2622" i="1"/>
  <c r="W2621" i="1"/>
  <c r="X2621" i="1" s="1"/>
  <c r="V2621" i="1"/>
  <c r="W2620" i="1"/>
  <c r="X2620" i="1" s="1"/>
  <c r="V2620" i="1"/>
  <c r="W2619" i="1"/>
  <c r="X2619" i="1" s="1"/>
  <c r="V2619" i="1"/>
  <c r="W2618" i="1"/>
  <c r="X2618" i="1" s="1"/>
  <c r="V2618" i="1"/>
  <c r="W2617" i="1"/>
  <c r="X2617" i="1" s="1"/>
  <c r="V2617" i="1"/>
  <c r="W2616" i="1"/>
  <c r="X2616" i="1" s="1"/>
  <c r="V2616" i="1"/>
  <c r="W2615" i="1"/>
  <c r="X2615" i="1" s="1"/>
  <c r="V2615" i="1"/>
  <c r="W2614" i="1"/>
  <c r="X2614" i="1" s="1"/>
  <c r="V2614" i="1"/>
  <c r="W2613" i="1"/>
  <c r="X2613" i="1" s="1"/>
  <c r="V2613" i="1"/>
  <c r="W2612" i="1"/>
  <c r="X2612" i="1" s="1"/>
  <c r="V2612" i="1"/>
  <c r="W2611" i="1"/>
  <c r="X2611" i="1" s="1"/>
  <c r="V2611" i="1"/>
  <c r="W2610" i="1"/>
  <c r="X2610" i="1" s="1"/>
  <c r="V2610" i="1"/>
  <c r="W2609" i="1"/>
  <c r="X2609" i="1" s="1"/>
  <c r="V2609" i="1"/>
  <c r="W2608" i="1"/>
  <c r="X2608" i="1" s="1"/>
  <c r="V2608" i="1"/>
  <c r="W2607" i="1"/>
  <c r="X2607" i="1" s="1"/>
  <c r="V2607" i="1"/>
  <c r="W2606" i="1"/>
  <c r="X2606" i="1" s="1"/>
  <c r="V2606" i="1"/>
  <c r="W2605" i="1"/>
  <c r="X2605" i="1" s="1"/>
  <c r="V2605" i="1"/>
  <c r="W2604" i="1"/>
  <c r="X2604" i="1" s="1"/>
  <c r="V2604" i="1"/>
  <c r="W2603" i="1"/>
  <c r="X2603" i="1" s="1"/>
  <c r="V2603" i="1"/>
  <c r="W2602" i="1"/>
  <c r="X2602" i="1" s="1"/>
  <c r="V2602" i="1"/>
  <c r="W2601" i="1"/>
  <c r="X2601" i="1" s="1"/>
  <c r="V2601" i="1"/>
  <c r="W2600" i="1"/>
  <c r="X2600" i="1" s="1"/>
  <c r="V2600" i="1"/>
  <c r="W2599" i="1"/>
  <c r="X2599" i="1" s="1"/>
  <c r="V2599" i="1"/>
  <c r="W2598" i="1"/>
  <c r="X2598" i="1" s="1"/>
  <c r="V2598" i="1"/>
  <c r="W2597" i="1"/>
  <c r="X2597" i="1" s="1"/>
  <c r="V2597" i="1"/>
  <c r="W2596" i="1"/>
  <c r="X2596" i="1" s="1"/>
  <c r="V2596" i="1"/>
  <c r="W2595" i="1"/>
  <c r="V2595" i="1"/>
  <c r="W2594" i="1"/>
  <c r="X2594" i="1" s="1"/>
  <c r="V2594" i="1"/>
  <c r="W2593" i="1"/>
  <c r="X2593" i="1" s="1"/>
  <c r="V2593" i="1"/>
  <c r="W2592" i="1"/>
  <c r="V2592" i="1"/>
  <c r="W2591" i="1"/>
  <c r="X2591" i="1" s="1"/>
  <c r="V2591" i="1"/>
  <c r="W2590" i="1"/>
  <c r="X2590" i="1" s="1"/>
  <c r="V2590" i="1"/>
  <c r="W2589" i="1"/>
  <c r="X2589" i="1" s="1"/>
  <c r="V2589" i="1"/>
  <c r="W2588" i="1"/>
  <c r="X2588" i="1" s="1"/>
  <c r="V2588" i="1"/>
  <c r="W2587" i="1"/>
  <c r="X2587" i="1" s="1"/>
  <c r="V2587" i="1"/>
  <c r="W2586" i="1"/>
  <c r="V2586" i="1"/>
  <c r="W2585" i="1"/>
  <c r="X2585" i="1" s="1"/>
  <c r="V2585" i="1"/>
  <c r="W2584" i="1"/>
  <c r="X2584" i="1" s="1"/>
  <c r="V2584" i="1"/>
  <c r="W2583" i="1"/>
  <c r="X2583" i="1" s="1"/>
  <c r="V2583" i="1"/>
  <c r="W2582" i="1"/>
  <c r="X2582" i="1" s="1"/>
  <c r="V2582" i="1"/>
  <c r="W2581" i="1"/>
  <c r="X2581" i="1" s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X2573" i="1" s="1"/>
  <c r="V2573" i="1"/>
  <c r="W2572" i="1"/>
  <c r="X2572" i="1" s="1"/>
  <c r="V2572" i="1"/>
  <c r="W2571" i="1"/>
  <c r="X2571" i="1" s="1"/>
  <c r="V2571" i="1"/>
  <c r="W2570" i="1"/>
  <c r="X2570" i="1" s="1"/>
  <c r="V2570" i="1"/>
  <c r="W2569" i="1"/>
  <c r="X2569" i="1" s="1"/>
  <c r="V2569" i="1"/>
  <c r="W2568" i="1"/>
  <c r="V2568" i="1"/>
  <c r="W2567" i="1"/>
  <c r="X2567" i="1" s="1"/>
  <c r="V2567" i="1"/>
  <c r="W2566" i="1"/>
  <c r="V2566" i="1"/>
  <c r="W2565" i="1"/>
  <c r="V2565" i="1"/>
  <c r="W2564" i="1"/>
  <c r="X2564" i="1" s="1"/>
  <c r="V2564" i="1"/>
  <c r="W2563" i="1"/>
  <c r="V2563" i="1"/>
  <c r="W2562" i="1"/>
  <c r="X2562" i="1" s="1"/>
  <c r="V2562" i="1"/>
  <c r="W2561" i="1"/>
  <c r="X2561" i="1" s="1"/>
  <c r="V2561" i="1"/>
  <c r="W2560" i="1"/>
  <c r="X2560" i="1" s="1"/>
  <c r="V2560" i="1"/>
  <c r="W2559" i="1"/>
  <c r="X2559" i="1" s="1"/>
  <c r="V2559" i="1"/>
  <c r="W2558" i="1"/>
  <c r="X2558" i="1" s="1"/>
  <c r="V2558" i="1"/>
  <c r="W2557" i="1"/>
  <c r="X2557" i="1" s="1"/>
  <c r="V2557" i="1"/>
  <c r="W2556" i="1"/>
  <c r="X2556" i="1" s="1"/>
  <c r="V2556" i="1"/>
  <c r="W2555" i="1"/>
  <c r="X2555" i="1" s="1"/>
  <c r="V2555" i="1"/>
  <c r="W2554" i="1"/>
  <c r="X2554" i="1" s="1"/>
  <c r="V2554" i="1"/>
  <c r="W2553" i="1"/>
  <c r="X2553" i="1" s="1"/>
  <c r="V2553" i="1"/>
  <c r="W2552" i="1"/>
  <c r="X2552" i="1" s="1"/>
  <c r="V2552" i="1"/>
  <c r="W2551" i="1"/>
  <c r="X2551" i="1" s="1"/>
  <c r="V2551" i="1"/>
  <c r="W2550" i="1"/>
  <c r="X2550" i="1" s="1"/>
  <c r="V2550" i="1"/>
  <c r="W2549" i="1"/>
  <c r="X2549" i="1" s="1"/>
  <c r="V2549" i="1"/>
  <c r="W2548" i="1"/>
  <c r="X2548" i="1" s="1"/>
  <c r="V2548" i="1"/>
  <c r="W2547" i="1"/>
  <c r="X2547" i="1" s="1"/>
  <c r="V2547" i="1"/>
  <c r="W2546" i="1"/>
  <c r="X2546" i="1" s="1"/>
  <c r="V2546" i="1"/>
  <c r="W2545" i="1"/>
  <c r="X2545" i="1" s="1"/>
  <c r="V2545" i="1"/>
  <c r="W2544" i="1"/>
  <c r="X2544" i="1" s="1"/>
  <c r="V2544" i="1"/>
  <c r="W2543" i="1"/>
  <c r="X2543" i="1" s="1"/>
  <c r="V2543" i="1"/>
  <c r="W2542" i="1"/>
  <c r="X2542" i="1" s="1"/>
  <c r="V2542" i="1"/>
  <c r="W2541" i="1"/>
  <c r="X2541" i="1" s="1"/>
  <c r="V2541" i="1"/>
  <c r="W2540" i="1"/>
  <c r="X2540" i="1" s="1"/>
  <c r="V2540" i="1"/>
  <c r="W2539" i="1"/>
  <c r="X2539" i="1" s="1"/>
  <c r="V2539" i="1"/>
  <c r="W2538" i="1"/>
  <c r="X2538" i="1" s="1"/>
  <c r="V2538" i="1"/>
  <c r="W2537" i="1"/>
  <c r="X2537" i="1" s="1"/>
  <c r="V2537" i="1"/>
  <c r="W2536" i="1"/>
  <c r="X2536" i="1" s="1"/>
  <c r="V2536" i="1"/>
  <c r="W2535" i="1"/>
  <c r="X2535" i="1" s="1"/>
  <c r="V2535" i="1"/>
  <c r="W2534" i="1"/>
  <c r="X2534" i="1" s="1"/>
  <c r="V2534" i="1"/>
  <c r="W2533" i="1"/>
  <c r="X2533" i="1" s="1"/>
  <c r="V2533" i="1"/>
  <c r="W2532" i="1"/>
  <c r="X2532" i="1" s="1"/>
  <c r="V2532" i="1"/>
  <c r="W2531" i="1"/>
  <c r="X2531" i="1" s="1"/>
  <c r="V2531" i="1"/>
  <c r="W2530" i="1"/>
  <c r="X2530" i="1" s="1"/>
  <c r="V2530" i="1"/>
  <c r="W2529" i="1"/>
  <c r="X2529" i="1" s="1"/>
  <c r="V2529" i="1"/>
  <c r="W2528" i="1"/>
  <c r="X2528" i="1" s="1"/>
  <c r="V2528" i="1"/>
  <c r="W2527" i="1"/>
  <c r="X2527" i="1" s="1"/>
  <c r="V2527" i="1"/>
  <c r="W2526" i="1"/>
  <c r="X2526" i="1" s="1"/>
  <c r="V2526" i="1"/>
  <c r="W2525" i="1"/>
  <c r="X2525" i="1" s="1"/>
  <c r="V2525" i="1"/>
  <c r="W2524" i="1"/>
  <c r="X2524" i="1" s="1"/>
  <c r="V2524" i="1"/>
  <c r="W2523" i="1"/>
  <c r="X2523" i="1" s="1"/>
  <c r="V2523" i="1"/>
  <c r="W2522" i="1"/>
  <c r="V2522" i="1"/>
  <c r="W2521" i="1"/>
  <c r="X2521" i="1" s="1"/>
  <c r="V2521" i="1"/>
  <c r="W2520" i="1"/>
  <c r="V2520" i="1"/>
  <c r="W2519" i="1"/>
  <c r="X2519" i="1" s="1"/>
  <c r="V2519" i="1"/>
  <c r="W2518" i="1"/>
  <c r="V2518" i="1"/>
  <c r="W2517" i="1"/>
  <c r="X2517" i="1" s="1"/>
  <c r="V2517" i="1"/>
  <c r="W2516" i="1"/>
  <c r="X2516" i="1" s="1"/>
  <c r="V2516" i="1"/>
  <c r="W2515" i="1"/>
  <c r="V2515" i="1"/>
  <c r="W2514" i="1"/>
  <c r="V2514" i="1"/>
  <c r="W2513" i="1"/>
  <c r="V2513" i="1"/>
  <c r="W2512" i="1"/>
  <c r="X2512" i="1" s="1"/>
  <c r="V2512" i="1"/>
  <c r="W2511" i="1"/>
  <c r="X2511" i="1" s="1"/>
  <c r="V2511" i="1"/>
  <c r="W2510" i="1"/>
  <c r="V2510" i="1"/>
  <c r="W2509" i="1"/>
  <c r="V2509" i="1"/>
  <c r="W2508" i="1"/>
  <c r="X2508" i="1" s="1"/>
  <c r="V2508" i="1"/>
  <c r="W2507" i="1"/>
  <c r="V2507" i="1"/>
  <c r="W2506" i="1"/>
  <c r="V2506" i="1"/>
  <c r="W2505" i="1"/>
  <c r="V2505" i="1"/>
  <c r="W2504" i="1"/>
  <c r="X2504" i="1" s="1"/>
  <c r="V2504" i="1"/>
  <c r="W2503" i="1"/>
  <c r="X2503" i="1" s="1"/>
  <c r="V2503" i="1"/>
  <c r="W2502" i="1"/>
  <c r="X2502" i="1" s="1"/>
  <c r="V2502" i="1"/>
  <c r="W2501" i="1"/>
  <c r="X2501" i="1" s="1"/>
  <c r="V2501" i="1"/>
  <c r="W2500" i="1"/>
  <c r="X2500" i="1" s="1"/>
  <c r="V2500" i="1"/>
  <c r="W2499" i="1"/>
  <c r="X2499" i="1" s="1"/>
  <c r="V2499" i="1"/>
  <c r="W2498" i="1"/>
  <c r="X2498" i="1" s="1"/>
  <c r="V2498" i="1"/>
  <c r="W2497" i="1"/>
  <c r="X2497" i="1" s="1"/>
  <c r="V2497" i="1"/>
  <c r="W2496" i="1"/>
  <c r="X2496" i="1" s="1"/>
  <c r="V2496" i="1"/>
  <c r="W2495" i="1"/>
  <c r="X2495" i="1" s="1"/>
  <c r="V2495" i="1"/>
  <c r="W2494" i="1"/>
  <c r="X2494" i="1" s="1"/>
  <c r="V2494" i="1"/>
  <c r="W2493" i="1"/>
  <c r="X2493" i="1" s="1"/>
  <c r="V2493" i="1"/>
  <c r="W2492" i="1"/>
  <c r="X2492" i="1" s="1"/>
  <c r="V2492" i="1"/>
  <c r="W2491" i="1"/>
  <c r="X2491" i="1" s="1"/>
  <c r="V2491" i="1"/>
  <c r="W2490" i="1"/>
  <c r="X2490" i="1" s="1"/>
  <c r="V2490" i="1"/>
  <c r="W2489" i="1"/>
  <c r="X2489" i="1" s="1"/>
  <c r="V2489" i="1"/>
  <c r="W2488" i="1"/>
  <c r="X2488" i="1" s="1"/>
  <c r="V2488" i="1"/>
  <c r="W2487" i="1"/>
  <c r="X2487" i="1" s="1"/>
  <c r="V2487" i="1"/>
  <c r="W2486" i="1"/>
  <c r="X2486" i="1" s="1"/>
  <c r="V2486" i="1"/>
  <c r="W2485" i="1"/>
  <c r="X2485" i="1" s="1"/>
  <c r="V2485" i="1"/>
  <c r="W2484" i="1"/>
  <c r="X2484" i="1" s="1"/>
  <c r="V2484" i="1"/>
  <c r="W2483" i="1"/>
  <c r="X2483" i="1" s="1"/>
  <c r="V2483" i="1"/>
  <c r="W2482" i="1"/>
  <c r="X2482" i="1" s="1"/>
  <c r="V2482" i="1"/>
  <c r="W2481" i="1"/>
  <c r="X2481" i="1" s="1"/>
  <c r="V2481" i="1"/>
  <c r="W2480" i="1"/>
  <c r="X2480" i="1" s="1"/>
  <c r="V2480" i="1"/>
  <c r="W2479" i="1"/>
  <c r="X2479" i="1" s="1"/>
  <c r="V2479" i="1"/>
  <c r="W2478" i="1"/>
  <c r="X2478" i="1" s="1"/>
  <c r="V2478" i="1"/>
  <c r="W2477" i="1"/>
  <c r="X2477" i="1" s="1"/>
  <c r="V2477" i="1"/>
  <c r="W2476" i="1"/>
  <c r="X2476" i="1" s="1"/>
  <c r="V2476" i="1"/>
  <c r="W2475" i="1"/>
  <c r="X2475" i="1" s="1"/>
  <c r="V2475" i="1"/>
  <c r="W2474" i="1"/>
  <c r="X2474" i="1" s="1"/>
  <c r="V2474" i="1"/>
  <c r="W2473" i="1"/>
  <c r="X2473" i="1" s="1"/>
  <c r="V2473" i="1"/>
  <c r="W2472" i="1"/>
  <c r="X2472" i="1" s="1"/>
  <c r="V2472" i="1"/>
  <c r="W2471" i="1"/>
  <c r="X2471" i="1" s="1"/>
  <c r="V2471" i="1"/>
  <c r="W2470" i="1"/>
  <c r="X2470" i="1" s="1"/>
  <c r="V2470" i="1"/>
  <c r="W2469" i="1"/>
  <c r="X2469" i="1" s="1"/>
  <c r="V2469" i="1"/>
  <c r="W2468" i="1"/>
  <c r="X2468" i="1" s="1"/>
  <c r="V2468" i="1"/>
  <c r="W2467" i="1"/>
  <c r="X2467" i="1" s="1"/>
  <c r="V2467" i="1"/>
  <c r="W2466" i="1"/>
  <c r="X2466" i="1" s="1"/>
  <c r="V2466" i="1"/>
  <c r="W2465" i="1"/>
  <c r="X2465" i="1" s="1"/>
  <c r="V2465" i="1"/>
  <c r="W2464" i="1"/>
  <c r="X2464" i="1" s="1"/>
  <c r="V2464" i="1"/>
  <c r="W2463" i="1"/>
  <c r="X2463" i="1" s="1"/>
  <c r="V2463" i="1"/>
  <c r="W2462" i="1"/>
  <c r="X2462" i="1" s="1"/>
  <c r="V2462" i="1"/>
  <c r="W2461" i="1"/>
  <c r="X2461" i="1" s="1"/>
  <c r="V2461" i="1"/>
  <c r="W2460" i="1"/>
  <c r="X2460" i="1" s="1"/>
  <c r="V2460" i="1"/>
  <c r="W2459" i="1"/>
  <c r="X2459" i="1" s="1"/>
  <c r="V2459" i="1"/>
  <c r="W2458" i="1"/>
  <c r="X2458" i="1" s="1"/>
  <c r="V2458" i="1"/>
  <c r="W2457" i="1"/>
  <c r="X2457" i="1" s="1"/>
  <c r="V2457" i="1"/>
  <c r="W2456" i="1"/>
  <c r="X2456" i="1" s="1"/>
  <c r="V2456" i="1"/>
  <c r="W2455" i="1"/>
  <c r="X2455" i="1" s="1"/>
  <c r="V2455" i="1"/>
  <c r="W2454" i="1"/>
  <c r="X2454" i="1" s="1"/>
  <c r="V2454" i="1"/>
  <c r="W2453" i="1"/>
  <c r="X2453" i="1" s="1"/>
  <c r="V2453" i="1"/>
  <c r="W2452" i="1"/>
  <c r="X2452" i="1" s="1"/>
  <c r="V2452" i="1"/>
  <c r="W2451" i="1"/>
  <c r="X2451" i="1" s="1"/>
  <c r="V2451" i="1"/>
  <c r="W2450" i="1"/>
  <c r="X2450" i="1" s="1"/>
  <c r="V2450" i="1"/>
  <c r="W2449" i="1"/>
  <c r="X2449" i="1" s="1"/>
  <c r="V2449" i="1"/>
  <c r="W2448" i="1"/>
  <c r="X2448" i="1" s="1"/>
  <c r="V2448" i="1"/>
  <c r="W2447" i="1"/>
  <c r="X2447" i="1" s="1"/>
  <c r="V2447" i="1"/>
  <c r="W2446" i="1"/>
  <c r="X2446" i="1" s="1"/>
  <c r="V2446" i="1"/>
  <c r="W2445" i="1"/>
  <c r="X2445" i="1" s="1"/>
  <c r="V2445" i="1"/>
  <c r="W2444" i="1"/>
  <c r="X2444" i="1" s="1"/>
  <c r="V2444" i="1"/>
  <c r="W2443" i="1"/>
  <c r="X2443" i="1" s="1"/>
  <c r="V2443" i="1"/>
  <c r="W2442" i="1"/>
  <c r="X2442" i="1" s="1"/>
  <c r="V2442" i="1"/>
  <c r="W2441" i="1"/>
  <c r="V2441" i="1"/>
  <c r="W2440" i="1"/>
  <c r="X2440" i="1" s="1"/>
  <c r="V2440" i="1"/>
  <c r="W2439" i="1"/>
  <c r="V2439" i="1"/>
  <c r="W2438" i="1"/>
  <c r="X2438" i="1" s="1"/>
  <c r="V2438" i="1"/>
  <c r="W2437" i="1"/>
  <c r="X2437" i="1" s="1"/>
  <c r="V2437" i="1"/>
  <c r="W2436" i="1"/>
  <c r="X2436" i="1" s="1"/>
  <c r="V2436" i="1"/>
  <c r="W2435" i="1"/>
  <c r="V2435" i="1"/>
  <c r="W2434" i="1"/>
  <c r="X2434" i="1" s="1"/>
  <c r="V2434" i="1"/>
  <c r="W2433" i="1"/>
  <c r="X2433" i="1" s="1"/>
  <c r="V2433" i="1"/>
  <c r="W2432" i="1"/>
  <c r="X2432" i="1" s="1"/>
  <c r="V2432" i="1"/>
  <c r="W2431" i="1"/>
  <c r="X2431" i="1" s="1"/>
  <c r="V2431" i="1"/>
  <c r="W2430" i="1"/>
  <c r="X2430" i="1" s="1"/>
  <c r="V2430" i="1"/>
  <c r="W2429" i="1"/>
  <c r="X2429" i="1" s="1"/>
  <c r="V2429" i="1"/>
  <c r="W2428" i="1"/>
  <c r="V2428" i="1"/>
  <c r="W2427" i="1"/>
  <c r="X2427" i="1" s="1"/>
  <c r="V2427" i="1"/>
  <c r="W2426" i="1"/>
  <c r="X2426" i="1" s="1"/>
  <c r="V2426" i="1"/>
  <c r="W2425" i="1"/>
  <c r="X2425" i="1" s="1"/>
  <c r="V2425" i="1"/>
  <c r="W2424" i="1"/>
  <c r="X2424" i="1" s="1"/>
  <c r="V2424" i="1"/>
  <c r="W2423" i="1"/>
  <c r="X2423" i="1" s="1"/>
  <c r="V2423" i="1"/>
  <c r="W2422" i="1"/>
  <c r="X2422" i="1" s="1"/>
  <c r="V2422" i="1"/>
  <c r="W2421" i="1"/>
  <c r="V2421" i="1"/>
  <c r="W2420" i="1"/>
  <c r="X2420" i="1" s="1"/>
  <c r="V2420" i="1"/>
  <c r="W2419" i="1"/>
  <c r="V2419" i="1"/>
  <c r="W2418" i="1"/>
  <c r="X2418" i="1" s="1"/>
  <c r="V2418" i="1"/>
  <c r="W2417" i="1"/>
  <c r="X2417" i="1" s="1"/>
  <c r="V2417" i="1"/>
  <c r="W2416" i="1"/>
  <c r="X2416" i="1" s="1"/>
  <c r="V2416" i="1"/>
  <c r="W2415" i="1"/>
  <c r="X2415" i="1" s="1"/>
  <c r="V2415" i="1"/>
  <c r="W2414" i="1"/>
  <c r="V2414" i="1"/>
  <c r="W2413" i="1"/>
  <c r="X2413" i="1" s="1"/>
  <c r="V2413" i="1"/>
  <c r="W2412" i="1"/>
  <c r="V2412" i="1"/>
  <c r="W2411" i="1"/>
  <c r="X2411" i="1" s="1"/>
  <c r="V2411" i="1"/>
  <c r="W2410" i="1"/>
  <c r="X2410" i="1" s="1"/>
  <c r="V2410" i="1"/>
  <c r="W2409" i="1"/>
  <c r="X2409" i="1" s="1"/>
  <c r="V2409" i="1"/>
  <c r="W2408" i="1"/>
  <c r="X2408" i="1" s="1"/>
  <c r="V2408" i="1"/>
  <c r="W2407" i="1"/>
  <c r="X2407" i="1" s="1"/>
  <c r="V2407" i="1"/>
  <c r="W2406" i="1"/>
  <c r="V2406" i="1"/>
  <c r="W2405" i="1"/>
  <c r="X2405" i="1" s="1"/>
  <c r="V2405" i="1"/>
  <c r="W2404" i="1"/>
  <c r="X2404" i="1" s="1"/>
  <c r="V2404" i="1"/>
  <c r="W2403" i="1"/>
  <c r="X2403" i="1" s="1"/>
  <c r="V2403" i="1"/>
  <c r="W2402" i="1"/>
  <c r="V2402" i="1"/>
  <c r="W2401" i="1"/>
  <c r="V2401" i="1"/>
  <c r="W2400" i="1"/>
  <c r="V2400" i="1"/>
  <c r="W2399" i="1"/>
  <c r="V2399" i="1"/>
  <c r="W2398" i="1"/>
  <c r="X2398" i="1" s="1"/>
  <c r="V2398" i="1"/>
  <c r="W2397" i="1"/>
  <c r="V2397" i="1"/>
  <c r="W2396" i="1"/>
  <c r="X2396" i="1" s="1"/>
  <c r="V2396" i="1"/>
  <c r="W2395" i="1"/>
  <c r="X2395" i="1" s="1"/>
  <c r="V2395" i="1"/>
  <c r="W2394" i="1"/>
  <c r="V2394" i="1"/>
  <c r="W2393" i="1"/>
  <c r="X2393" i="1" s="1"/>
  <c r="V2393" i="1"/>
  <c r="W2392" i="1"/>
  <c r="V2392" i="1"/>
  <c r="W2391" i="1"/>
  <c r="X2391" i="1" s="1"/>
  <c r="V2391" i="1"/>
  <c r="W2390" i="1"/>
  <c r="X2390" i="1" s="1"/>
  <c r="V2390" i="1"/>
  <c r="W2389" i="1"/>
  <c r="X2389" i="1" s="1"/>
  <c r="V2389" i="1"/>
  <c r="W2388" i="1"/>
  <c r="V2388" i="1"/>
  <c r="W2387" i="1"/>
  <c r="X2387" i="1" s="1"/>
  <c r="V2387" i="1"/>
  <c r="W2386" i="1"/>
  <c r="X2386" i="1" s="1"/>
  <c r="V2386" i="1"/>
  <c r="W2385" i="1"/>
  <c r="X2385" i="1" s="1"/>
  <c r="V2385" i="1"/>
  <c r="W2384" i="1"/>
  <c r="X2384" i="1" s="1"/>
  <c r="V2384" i="1"/>
  <c r="W2383" i="1"/>
  <c r="X2383" i="1" s="1"/>
  <c r="V2383" i="1"/>
  <c r="W2382" i="1"/>
  <c r="X2382" i="1" s="1"/>
  <c r="V2382" i="1"/>
  <c r="W2381" i="1"/>
  <c r="V2381" i="1"/>
  <c r="W2380" i="1"/>
  <c r="V2380" i="1"/>
  <c r="W2379" i="1"/>
  <c r="V2379" i="1"/>
  <c r="W2378" i="1"/>
  <c r="X2378" i="1" s="1"/>
  <c r="V2378" i="1"/>
  <c r="W2377" i="1"/>
  <c r="V2377" i="1"/>
  <c r="W2376" i="1"/>
  <c r="X2376" i="1" s="1"/>
  <c r="V2376" i="1"/>
  <c r="W2375" i="1"/>
  <c r="X2375" i="1" s="1"/>
  <c r="V2375" i="1"/>
  <c r="W2374" i="1"/>
  <c r="X2374" i="1" s="1"/>
  <c r="V2374" i="1"/>
  <c r="W2373" i="1"/>
  <c r="V2373" i="1"/>
  <c r="W2372" i="1"/>
  <c r="X2372" i="1" s="1"/>
  <c r="V2372" i="1"/>
  <c r="W2371" i="1"/>
  <c r="V2371" i="1"/>
  <c r="W2370" i="1"/>
  <c r="X2370" i="1" s="1"/>
  <c r="V2370" i="1"/>
  <c r="W2369" i="1"/>
  <c r="X2369" i="1" s="1"/>
  <c r="V2369" i="1"/>
  <c r="W2368" i="1"/>
  <c r="X2368" i="1" s="1"/>
  <c r="V2368" i="1"/>
  <c r="W2367" i="1"/>
  <c r="V2367" i="1"/>
  <c r="W2366" i="1"/>
  <c r="V2366" i="1"/>
  <c r="W2365" i="1"/>
  <c r="V2365" i="1"/>
  <c r="W2364" i="1"/>
  <c r="X2364" i="1" s="1"/>
  <c r="V2364" i="1"/>
  <c r="W2363" i="1"/>
  <c r="V2363" i="1"/>
  <c r="W2362" i="1"/>
  <c r="X2362" i="1" s="1"/>
  <c r="V2362" i="1"/>
  <c r="W2361" i="1"/>
  <c r="X2361" i="1" s="1"/>
  <c r="V2361" i="1"/>
  <c r="W2360" i="1"/>
  <c r="V2360" i="1"/>
  <c r="W2359" i="1"/>
  <c r="V2359" i="1"/>
  <c r="W2358" i="1"/>
  <c r="V2358" i="1"/>
  <c r="W2357" i="1"/>
  <c r="X2357" i="1" s="1"/>
  <c r="V2357" i="1"/>
  <c r="W2356" i="1"/>
  <c r="X2356" i="1" s="1"/>
  <c r="V2356" i="1"/>
  <c r="W2355" i="1"/>
  <c r="V2355" i="1"/>
  <c r="W2354" i="1"/>
  <c r="V2354" i="1"/>
  <c r="W2353" i="1"/>
  <c r="X2353" i="1" s="1"/>
  <c r="V2353" i="1"/>
  <c r="W2352" i="1"/>
  <c r="V2352" i="1"/>
  <c r="W2351" i="1"/>
  <c r="V2351" i="1"/>
  <c r="W2350" i="1"/>
  <c r="X2350" i="1" s="1"/>
  <c r="V2350" i="1"/>
  <c r="W2349" i="1"/>
  <c r="X2349" i="1" s="1"/>
  <c r="V2349" i="1"/>
  <c r="W2348" i="1"/>
  <c r="X2348" i="1" s="1"/>
  <c r="V2348" i="1"/>
  <c r="W2347" i="1"/>
  <c r="V2347" i="1"/>
  <c r="W2346" i="1"/>
  <c r="X2346" i="1" s="1"/>
  <c r="V2346" i="1"/>
  <c r="W2345" i="1"/>
  <c r="X2345" i="1" s="1"/>
  <c r="V2345" i="1"/>
  <c r="W2344" i="1"/>
  <c r="V2344" i="1"/>
  <c r="W2343" i="1"/>
  <c r="V2343" i="1"/>
  <c r="W2342" i="1"/>
  <c r="X2342" i="1" s="1"/>
  <c r="V2342" i="1"/>
  <c r="W2341" i="1"/>
  <c r="X2341" i="1" s="1"/>
  <c r="V2341" i="1"/>
  <c r="W2340" i="1"/>
  <c r="X2340" i="1" s="1"/>
  <c r="V2340" i="1"/>
  <c r="W2339" i="1"/>
  <c r="X2339" i="1" s="1"/>
  <c r="V2339" i="1"/>
  <c r="W2338" i="1"/>
  <c r="X2338" i="1" s="1"/>
  <c r="V2338" i="1"/>
  <c r="W2337" i="1"/>
  <c r="X2337" i="1" s="1"/>
  <c r="V2337" i="1"/>
  <c r="W2336" i="1"/>
  <c r="X2336" i="1" s="1"/>
  <c r="V2336" i="1"/>
  <c r="W2335" i="1"/>
  <c r="X2335" i="1" s="1"/>
  <c r="V2335" i="1"/>
  <c r="W2334" i="1"/>
  <c r="X2334" i="1" s="1"/>
  <c r="V2334" i="1"/>
  <c r="W2333" i="1"/>
  <c r="X2333" i="1" s="1"/>
  <c r="V2333" i="1"/>
  <c r="W2332" i="1"/>
  <c r="X2332" i="1" s="1"/>
  <c r="V2332" i="1"/>
  <c r="W2331" i="1"/>
  <c r="X2331" i="1" s="1"/>
  <c r="V2331" i="1"/>
  <c r="W2330" i="1"/>
  <c r="X2330" i="1" s="1"/>
  <c r="V2330" i="1"/>
  <c r="W2329" i="1"/>
  <c r="X2329" i="1" s="1"/>
  <c r="V2329" i="1"/>
  <c r="W2328" i="1"/>
  <c r="X2328" i="1" s="1"/>
  <c r="V2328" i="1"/>
  <c r="W2327" i="1"/>
  <c r="X2327" i="1" s="1"/>
  <c r="V2327" i="1"/>
  <c r="W2326" i="1"/>
  <c r="X2326" i="1" s="1"/>
  <c r="V2326" i="1"/>
  <c r="W2325" i="1"/>
  <c r="X2325" i="1" s="1"/>
  <c r="V2325" i="1"/>
  <c r="W2324" i="1"/>
  <c r="X2324" i="1" s="1"/>
  <c r="V2324" i="1"/>
  <c r="W2323" i="1"/>
  <c r="X2323" i="1" s="1"/>
  <c r="V2323" i="1"/>
  <c r="W2322" i="1"/>
  <c r="X2322" i="1" s="1"/>
  <c r="V2322" i="1"/>
  <c r="W2321" i="1"/>
  <c r="X2321" i="1" s="1"/>
  <c r="V2321" i="1"/>
  <c r="W2320" i="1"/>
  <c r="X2320" i="1" s="1"/>
  <c r="V2320" i="1"/>
  <c r="W2319" i="1"/>
  <c r="X2319" i="1" s="1"/>
  <c r="V2319" i="1"/>
  <c r="W2318" i="1"/>
  <c r="X2318" i="1" s="1"/>
  <c r="V2318" i="1"/>
  <c r="W2317" i="1"/>
  <c r="X2317" i="1" s="1"/>
  <c r="V2317" i="1"/>
  <c r="W2316" i="1"/>
  <c r="X2316" i="1" s="1"/>
  <c r="V2316" i="1"/>
  <c r="W2315" i="1"/>
  <c r="X2315" i="1" s="1"/>
  <c r="V2315" i="1"/>
  <c r="W2314" i="1"/>
  <c r="X2314" i="1" s="1"/>
  <c r="V2314" i="1"/>
  <c r="W2313" i="1"/>
  <c r="X2313" i="1" s="1"/>
  <c r="V2313" i="1"/>
  <c r="W2312" i="1"/>
  <c r="X2312" i="1" s="1"/>
  <c r="V2312" i="1"/>
  <c r="W2311" i="1"/>
  <c r="X2311" i="1" s="1"/>
  <c r="V2311" i="1"/>
  <c r="W2310" i="1"/>
  <c r="X2310" i="1" s="1"/>
  <c r="V2310" i="1"/>
  <c r="W2309" i="1"/>
  <c r="X2309" i="1" s="1"/>
  <c r="V2309" i="1"/>
  <c r="W2308" i="1"/>
  <c r="X2308" i="1" s="1"/>
  <c r="V2308" i="1"/>
  <c r="W2307" i="1"/>
  <c r="X2307" i="1" s="1"/>
  <c r="V2307" i="1"/>
  <c r="W2306" i="1"/>
  <c r="X2306" i="1" s="1"/>
  <c r="V2306" i="1"/>
  <c r="W2305" i="1"/>
  <c r="X2305" i="1" s="1"/>
  <c r="V2305" i="1"/>
  <c r="W2304" i="1"/>
  <c r="X2304" i="1" s="1"/>
  <c r="V2304" i="1"/>
  <c r="W2303" i="1"/>
  <c r="X2303" i="1" s="1"/>
  <c r="V2303" i="1"/>
  <c r="W2302" i="1"/>
  <c r="X2302" i="1" s="1"/>
  <c r="V2302" i="1"/>
  <c r="W2301" i="1"/>
  <c r="X2301" i="1" s="1"/>
  <c r="V2301" i="1"/>
  <c r="W2300" i="1"/>
  <c r="X2300" i="1" s="1"/>
  <c r="V2300" i="1"/>
  <c r="W2299" i="1"/>
  <c r="X2299" i="1" s="1"/>
  <c r="V2299" i="1"/>
  <c r="W2298" i="1"/>
  <c r="X2298" i="1" s="1"/>
  <c r="V2298" i="1"/>
  <c r="W2297" i="1"/>
  <c r="X2297" i="1" s="1"/>
  <c r="V2297" i="1"/>
  <c r="W2296" i="1"/>
  <c r="X2296" i="1" s="1"/>
  <c r="V2296" i="1"/>
  <c r="W2295" i="1"/>
  <c r="X2295" i="1" s="1"/>
  <c r="V2295" i="1"/>
  <c r="W2294" i="1"/>
  <c r="X2294" i="1" s="1"/>
  <c r="V2294" i="1"/>
  <c r="W2293" i="1"/>
  <c r="X2293" i="1" s="1"/>
  <c r="V2293" i="1"/>
  <c r="W2292" i="1"/>
  <c r="X2292" i="1" s="1"/>
  <c r="V2292" i="1"/>
  <c r="W2291" i="1"/>
  <c r="X2291" i="1" s="1"/>
  <c r="V2291" i="1"/>
  <c r="W2290" i="1"/>
  <c r="X2290" i="1" s="1"/>
  <c r="V2290" i="1"/>
  <c r="W2289" i="1"/>
  <c r="X2289" i="1" s="1"/>
  <c r="V2289" i="1"/>
  <c r="W2288" i="1"/>
  <c r="X2288" i="1" s="1"/>
  <c r="V2288" i="1"/>
  <c r="W2287" i="1"/>
  <c r="X2287" i="1" s="1"/>
  <c r="V2287" i="1"/>
  <c r="W2286" i="1"/>
  <c r="X2286" i="1" s="1"/>
  <c r="V2286" i="1"/>
  <c r="W2285" i="1"/>
  <c r="X2285" i="1" s="1"/>
  <c r="V2285" i="1"/>
  <c r="W2284" i="1"/>
  <c r="X2284" i="1" s="1"/>
  <c r="V2284" i="1"/>
  <c r="W2283" i="1"/>
  <c r="X2283" i="1" s="1"/>
  <c r="V2283" i="1"/>
  <c r="W2282" i="1"/>
  <c r="X2282" i="1" s="1"/>
  <c r="V2282" i="1"/>
  <c r="W2281" i="1"/>
  <c r="X2281" i="1" s="1"/>
  <c r="V2281" i="1"/>
  <c r="W2280" i="1"/>
  <c r="X2280" i="1" s="1"/>
  <c r="V2280" i="1"/>
  <c r="W2279" i="1"/>
  <c r="X2279" i="1" s="1"/>
  <c r="V2279" i="1"/>
  <c r="W2278" i="1"/>
  <c r="X2278" i="1" s="1"/>
  <c r="V2278" i="1"/>
  <c r="W2277" i="1"/>
  <c r="X2277" i="1" s="1"/>
  <c r="V2277" i="1"/>
  <c r="W2276" i="1"/>
  <c r="X2276" i="1" s="1"/>
  <c r="V2276" i="1"/>
  <c r="W2275" i="1"/>
  <c r="X2275" i="1" s="1"/>
  <c r="V2275" i="1"/>
  <c r="W2274" i="1"/>
  <c r="X2274" i="1" s="1"/>
  <c r="V2274" i="1"/>
  <c r="W2273" i="1"/>
  <c r="X2273" i="1" s="1"/>
  <c r="V2273" i="1"/>
  <c r="W2272" i="1"/>
  <c r="X2272" i="1" s="1"/>
  <c r="V2272" i="1"/>
  <c r="W2271" i="1"/>
  <c r="X2271" i="1" s="1"/>
  <c r="V2271" i="1"/>
  <c r="W2270" i="1"/>
  <c r="X2270" i="1" s="1"/>
  <c r="V2270" i="1"/>
  <c r="W2269" i="1"/>
  <c r="X2269" i="1" s="1"/>
  <c r="V2269" i="1"/>
  <c r="W2268" i="1"/>
  <c r="X2268" i="1" s="1"/>
  <c r="V2268" i="1"/>
  <c r="W2267" i="1"/>
  <c r="X2267" i="1" s="1"/>
  <c r="V2267" i="1"/>
  <c r="W2266" i="1"/>
  <c r="X2266" i="1" s="1"/>
  <c r="V2266" i="1"/>
  <c r="W2265" i="1"/>
  <c r="X2265" i="1" s="1"/>
  <c r="V2265" i="1"/>
  <c r="W2264" i="1"/>
  <c r="X2264" i="1" s="1"/>
  <c r="V2264" i="1"/>
  <c r="W2263" i="1"/>
  <c r="X2263" i="1" s="1"/>
  <c r="V2263" i="1"/>
  <c r="W2262" i="1"/>
  <c r="X2262" i="1" s="1"/>
  <c r="V2262" i="1"/>
  <c r="W2261" i="1"/>
  <c r="X2261" i="1" s="1"/>
  <c r="V2261" i="1"/>
  <c r="W2260" i="1"/>
  <c r="X2260" i="1" s="1"/>
  <c r="V2260" i="1"/>
  <c r="W2259" i="1"/>
  <c r="X2259" i="1" s="1"/>
  <c r="V2259" i="1"/>
  <c r="W2258" i="1"/>
  <c r="X2258" i="1" s="1"/>
  <c r="V2258" i="1"/>
  <c r="W2257" i="1"/>
  <c r="X2257" i="1" s="1"/>
  <c r="V2257" i="1"/>
  <c r="W2256" i="1"/>
  <c r="X2256" i="1" s="1"/>
  <c r="V2256" i="1"/>
  <c r="W2255" i="1"/>
  <c r="X2255" i="1" s="1"/>
  <c r="V2255" i="1"/>
  <c r="W2254" i="1"/>
  <c r="X2254" i="1" s="1"/>
  <c r="V2254" i="1"/>
  <c r="W2253" i="1"/>
  <c r="X2253" i="1" s="1"/>
  <c r="V2253" i="1"/>
  <c r="W2252" i="1"/>
  <c r="X2252" i="1" s="1"/>
  <c r="V2252" i="1"/>
  <c r="W2251" i="1"/>
  <c r="X2251" i="1" s="1"/>
  <c r="V2251" i="1"/>
  <c r="W2250" i="1"/>
  <c r="X2250" i="1" s="1"/>
  <c r="V2250" i="1"/>
  <c r="W2249" i="1"/>
  <c r="X2249" i="1" s="1"/>
  <c r="V2249" i="1"/>
  <c r="W2248" i="1"/>
  <c r="X2248" i="1" s="1"/>
  <c r="V2248" i="1"/>
  <c r="W2247" i="1"/>
  <c r="X2247" i="1" s="1"/>
  <c r="V2247" i="1"/>
  <c r="W2246" i="1"/>
  <c r="X2246" i="1" s="1"/>
  <c r="V2246" i="1"/>
  <c r="W2245" i="1"/>
  <c r="X2245" i="1" s="1"/>
  <c r="V2245" i="1"/>
  <c r="W2244" i="1"/>
  <c r="X2244" i="1" s="1"/>
  <c r="V2244" i="1"/>
  <c r="W2243" i="1"/>
  <c r="X2243" i="1" s="1"/>
  <c r="V2243" i="1"/>
  <c r="W2242" i="1"/>
  <c r="X2242" i="1" s="1"/>
  <c r="V2242" i="1"/>
  <c r="W2241" i="1"/>
  <c r="X2241" i="1" s="1"/>
  <c r="V2241" i="1"/>
  <c r="W2240" i="1"/>
  <c r="X2240" i="1" s="1"/>
  <c r="V2240" i="1"/>
  <c r="W2239" i="1"/>
  <c r="X2239" i="1" s="1"/>
  <c r="V2239" i="1"/>
  <c r="W2238" i="1"/>
  <c r="X2238" i="1" s="1"/>
  <c r="V2238" i="1"/>
  <c r="W2237" i="1"/>
  <c r="X2237" i="1" s="1"/>
  <c r="V2237" i="1"/>
  <c r="W2236" i="1"/>
  <c r="X2236" i="1" s="1"/>
  <c r="V2236" i="1"/>
  <c r="W2235" i="1"/>
  <c r="X2235" i="1" s="1"/>
  <c r="V2235" i="1"/>
  <c r="W2234" i="1"/>
  <c r="X2234" i="1" s="1"/>
  <c r="V2234" i="1"/>
  <c r="W2233" i="1"/>
  <c r="X2233" i="1" s="1"/>
  <c r="V2233" i="1"/>
  <c r="W2232" i="1"/>
  <c r="X2232" i="1" s="1"/>
  <c r="V2232" i="1"/>
  <c r="W2231" i="1"/>
  <c r="X2231" i="1" s="1"/>
  <c r="V2231" i="1"/>
  <c r="W2230" i="1"/>
  <c r="X2230" i="1" s="1"/>
  <c r="V2230" i="1"/>
  <c r="W2229" i="1"/>
  <c r="X2229" i="1" s="1"/>
  <c r="V2229" i="1"/>
  <c r="W2228" i="1"/>
  <c r="X2228" i="1" s="1"/>
  <c r="V2228" i="1"/>
  <c r="W2227" i="1"/>
  <c r="X2227" i="1" s="1"/>
  <c r="V2227" i="1"/>
  <c r="W2226" i="1"/>
  <c r="X2226" i="1" s="1"/>
  <c r="V2226" i="1"/>
  <c r="W2225" i="1"/>
  <c r="X2225" i="1" s="1"/>
  <c r="V2225" i="1"/>
  <c r="W2224" i="1"/>
  <c r="X2224" i="1" s="1"/>
  <c r="V2224" i="1"/>
  <c r="W2223" i="1"/>
  <c r="X2223" i="1" s="1"/>
  <c r="V2223" i="1"/>
  <c r="W2222" i="1"/>
  <c r="X2222" i="1" s="1"/>
  <c r="V2222" i="1"/>
  <c r="W2221" i="1"/>
  <c r="X2221" i="1" s="1"/>
  <c r="V2221" i="1"/>
  <c r="W2220" i="1"/>
  <c r="X2220" i="1" s="1"/>
  <c r="V2220" i="1"/>
  <c r="W2219" i="1"/>
  <c r="X2219" i="1" s="1"/>
  <c r="V2219" i="1"/>
  <c r="W2218" i="1"/>
  <c r="X2218" i="1" s="1"/>
  <c r="V2218" i="1"/>
  <c r="W2217" i="1"/>
  <c r="X2217" i="1" s="1"/>
  <c r="V2217" i="1"/>
  <c r="W2216" i="1"/>
  <c r="X2216" i="1" s="1"/>
  <c r="V2216" i="1"/>
  <c r="W2215" i="1"/>
  <c r="X2215" i="1" s="1"/>
  <c r="V2215" i="1"/>
  <c r="W2214" i="1"/>
  <c r="X2214" i="1" s="1"/>
  <c r="V2214" i="1"/>
  <c r="W2213" i="1"/>
  <c r="X2213" i="1" s="1"/>
  <c r="V2213" i="1"/>
  <c r="W2212" i="1"/>
  <c r="X2212" i="1" s="1"/>
  <c r="V2212" i="1"/>
  <c r="W2211" i="1"/>
  <c r="X2211" i="1" s="1"/>
  <c r="V2211" i="1"/>
  <c r="W2210" i="1"/>
  <c r="X2210" i="1" s="1"/>
  <c r="V2210" i="1"/>
  <c r="W2209" i="1"/>
  <c r="X2209" i="1" s="1"/>
  <c r="V2209" i="1"/>
  <c r="W2208" i="1"/>
  <c r="X2208" i="1" s="1"/>
  <c r="V2208" i="1"/>
  <c r="W2207" i="1"/>
  <c r="X2207" i="1" s="1"/>
  <c r="V2207" i="1"/>
  <c r="W2206" i="1"/>
  <c r="X2206" i="1" s="1"/>
  <c r="V2206" i="1"/>
  <c r="W2205" i="1"/>
  <c r="X2205" i="1" s="1"/>
  <c r="V2205" i="1"/>
  <c r="W2204" i="1"/>
  <c r="X2204" i="1" s="1"/>
  <c r="V2204" i="1"/>
  <c r="W2203" i="1"/>
  <c r="X2203" i="1" s="1"/>
  <c r="V2203" i="1"/>
  <c r="W2202" i="1"/>
  <c r="X2202" i="1" s="1"/>
  <c r="V2202" i="1"/>
  <c r="W2201" i="1"/>
  <c r="X2201" i="1" s="1"/>
  <c r="V2201" i="1"/>
  <c r="W2200" i="1"/>
  <c r="X2200" i="1" s="1"/>
  <c r="V2200" i="1"/>
  <c r="W2199" i="1"/>
  <c r="X2199" i="1" s="1"/>
  <c r="V2199" i="1"/>
  <c r="W2198" i="1"/>
  <c r="X2198" i="1" s="1"/>
  <c r="V2198" i="1"/>
  <c r="W2197" i="1"/>
  <c r="X2197" i="1" s="1"/>
  <c r="V2197" i="1"/>
  <c r="W2196" i="1"/>
  <c r="X2196" i="1" s="1"/>
  <c r="V2196" i="1"/>
  <c r="W2195" i="1"/>
  <c r="X2195" i="1" s="1"/>
  <c r="V2195" i="1"/>
  <c r="W2194" i="1"/>
  <c r="X2194" i="1" s="1"/>
  <c r="V2194" i="1"/>
  <c r="W2193" i="1"/>
  <c r="X2193" i="1" s="1"/>
  <c r="V2193" i="1"/>
  <c r="W2192" i="1"/>
  <c r="X2192" i="1" s="1"/>
  <c r="V2192" i="1"/>
  <c r="W2191" i="1"/>
  <c r="X2191" i="1" s="1"/>
  <c r="V2191" i="1"/>
  <c r="W2190" i="1"/>
  <c r="X2190" i="1" s="1"/>
  <c r="V2190" i="1"/>
  <c r="W2189" i="1"/>
  <c r="X2189" i="1" s="1"/>
  <c r="V2189" i="1"/>
  <c r="W2188" i="1"/>
  <c r="X2188" i="1" s="1"/>
  <c r="V2188" i="1"/>
  <c r="W2187" i="1"/>
  <c r="X2187" i="1" s="1"/>
  <c r="V2187" i="1"/>
  <c r="W2186" i="1"/>
  <c r="X2186" i="1" s="1"/>
  <c r="V2186" i="1"/>
  <c r="W2185" i="1"/>
  <c r="X2185" i="1" s="1"/>
  <c r="V2185" i="1"/>
  <c r="W2184" i="1"/>
  <c r="X2184" i="1" s="1"/>
  <c r="V2184" i="1"/>
  <c r="W2183" i="1"/>
  <c r="X2183" i="1" s="1"/>
  <c r="V2183" i="1"/>
  <c r="W2182" i="1"/>
  <c r="X2182" i="1" s="1"/>
  <c r="V2182" i="1"/>
  <c r="W2181" i="1"/>
  <c r="X2181" i="1" s="1"/>
  <c r="V2181" i="1"/>
  <c r="W2180" i="1"/>
  <c r="X2180" i="1" s="1"/>
  <c r="V2180" i="1"/>
  <c r="W2179" i="1"/>
  <c r="X2179" i="1" s="1"/>
  <c r="V2179" i="1"/>
  <c r="W2178" i="1"/>
  <c r="X2178" i="1" s="1"/>
  <c r="V2178" i="1"/>
  <c r="W2177" i="1"/>
  <c r="X2177" i="1" s="1"/>
  <c r="V2177" i="1"/>
  <c r="W2176" i="1"/>
  <c r="X2176" i="1" s="1"/>
  <c r="V2176" i="1"/>
  <c r="W2175" i="1"/>
  <c r="X2175" i="1" s="1"/>
  <c r="V2175" i="1"/>
  <c r="W2174" i="1"/>
  <c r="X2174" i="1" s="1"/>
  <c r="V2174" i="1"/>
  <c r="W2173" i="1"/>
  <c r="X2173" i="1" s="1"/>
  <c r="V2173" i="1"/>
  <c r="W2172" i="1"/>
  <c r="X2172" i="1" s="1"/>
  <c r="V2172" i="1"/>
  <c r="W2171" i="1"/>
  <c r="X2171" i="1" s="1"/>
  <c r="V2171" i="1"/>
  <c r="W2170" i="1"/>
  <c r="X2170" i="1" s="1"/>
  <c r="V2170" i="1"/>
  <c r="W2169" i="1"/>
  <c r="X2169" i="1" s="1"/>
  <c r="V2169" i="1"/>
  <c r="W2168" i="1"/>
  <c r="X2168" i="1" s="1"/>
  <c r="V2168" i="1"/>
  <c r="W2167" i="1"/>
  <c r="X2167" i="1" s="1"/>
  <c r="V2167" i="1"/>
  <c r="W2166" i="1"/>
  <c r="X2166" i="1" s="1"/>
  <c r="V2166" i="1"/>
  <c r="W2165" i="1"/>
  <c r="X2165" i="1" s="1"/>
  <c r="V2165" i="1"/>
  <c r="W2164" i="1"/>
  <c r="X2164" i="1" s="1"/>
  <c r="V2164" i="1"/>
  <c r="W2163" i="1"/>
  <c r="X2163" i="1" s="1"/>
  <c r="V2163" i="1"/>
  <c r="W2162" i="1"/>
  <c r="X2162" i="1" s="1"/>
  <c r="V2162" i="1"/>
  <c r="W2161" i="1"/>
  <c r="X2161" i="1" s="1"/>
  <c r="V2161" i="1"/>
  <c r="W2160" i="1"/>
  <c r="X2160" i="1" s="1"/>
  <c r="V2160" i="1"/>
  <c r="W2159" i="1"/>
  <c r="X2159" i="1" s="1"/>
  <c r="V2159" i="1"/>
  <c r="W2158" i="1"/>
  <c r="X2158" i="1" s="1"/>
  <c r="V2158" i="1"/>
  <c r="W2157" i="1"/>
  <c r="X2157" i="1" s="1"/>
  <c r="V2157" i="1"/>
  <c r="W2156" i="1"/>
  <c r="X2156" i="1" s="1"/>
  <c r="V2156" i="1"/>
  <c r="W2155" i="1"/>
  <c r="X2155" i="1" s="1"/>
  <c r="V2155" i="1"/>
  <c r="W2154" i="1"/>
  <c r="X2154" i="1" s="1"/>
  <c r="V2154" i="1"/>
  <c r="W2153" i="1"/>
  <c r="X2153" i="1" s="1"/>
  <c r="V2153" i="1"/>
  <c r="W2152" i="1"/>
  <c r="X2152" i="1" s="1"/>
  <c r="V2152" i="1"/>
  <c r="W2151" i="1"/>
  <c r="V2151" i="1"/>
  <c r="W2150" i="1"/>
  <c r="X2150" i="1" s="1"/>
  <c r="V2150" i="1"/>
  <c r="W2149" i="1"/>
  <c r="X2149" i="1" s="1"/>
  <c r="V2149" i="1"/>
  <c r="W2148" i="1"/>
  <c r="X2148" i="1" s="1"/>
  <c r="V2148" i="1"/>
  <c r="W2147" i="1"/>
  <c r="X2147" i="1" s="1"/>
  <c r="V2147" i="1"/>
  <c r="W2146" i="1"/>
  <c r="X2146" i="1" s="1"/>
  <c r="V2146" i="1"/>
  <c r="W2145" i="1"/>
  <c r="X2145" i="1" s="1"/>
  <c r="V2145" i="1"/>
  <c r="W2144" i="1"/>
  <c r="X2144" i="1" s="1"/>
  <c r="V2144" i="1"/>
  <c r="W2143" i="1"/>
  <c r="V2143" i="1"/>
  <c r="W2142" i="1"/>
  <c r="X2142" i="1" s="1"/>
  <c r="V2142" i="1"/>
  <c r="W2141" i="1"/>
  <c r="X2141" i="1" s="1"/>
  <c r="V2141" i="1"/>
  <c r="W2140" i="1"/>
  <c r="X2140" i="1" s="1"/>
  <c r="V2140" i="1"/>
  <c r="W2139" i="1"/>
  <c r="X2139" i="1" s="1"/>
  <c r="V2139" i="1"/>
  <c r="W2138" i="1"/>
  <c r="X2138" i="1" s="1"/>
  <c r="V2138" i="1"/>
  <c r="W2137" i="1"/>
  <c r="X2137" i="1" s="1"/>
  <c r="V2137" i="1"/>
  <c r="W2136" i="1"/>
  <c r="X2136" i="1" s="1"/>
  <c r="V2136" i="1"/>
  <c r="W2135" i="1"/>
  <c r="X2135" i="1" s="1"/>
  <c r="V2135" i="1"/>
  <c r="W2134" i="1"/>
  <c r="X2134" i="1" s="1"/>
  <c r="V2134" i="1"/>
  <c r="W2133" i="1"/>
  <c r="X2133" i="1" s="1"/>
  <c r="V2133" i="1"/>
  <c r="W2132" i="1"/>
  <c r="X2132" i="1" s="1"/>
  <c r="V2132" i="1"/>
  <c r="W2131" i="1"/>
  <c r="X2131" i="1" s="1"/>
  <c r="V2131" i="1"/>
  <c r="W2130" i="1"/>
  <c r="X2130" i="1" s="1"/>
  <c r="V2130" i="1"/>
  <c r="W2129" i="1"/>
  <c r="X2129" i="1" s="1"/>
  <c r="V2129" i="1"/>
  <c r="W2128" i="1"/>
  <c r="X2128" i="1" s="1"/>
  <c r="V2128" i="1"/>
  <c r="W2127" i="1"/>
  <c r="X2127" i="1" s="1"/>
  <c r="V2127" i="1"/>
  <c r="W2126" i="1"/>
  <c r="X2126" i="1" s="1"/>
  <c r="V2126" i="1"/>
  <c r="W2125" i="1"/>
  <c r="X2125" i="1" s="1"/>
  <c r="V2125" i="1"/>
  <c r="W2124" i="1"/>
  <c r="X2124" i="1" s="1"/>
  <c r="V2124" i="1"/>
  <c r="W2123" i="1"/>
  <c r="X2123" i="1" s="1"/>
  <c r="V2123" i="1"/>
  <c r="W2122" i="1"/>
  <c r="X2122" i="1" s="1"/>
  <c r="V2122" i="1"/>
  <c r="W2121" i="1"/>
  <c r="X2121" i="1" s="1"/>
  <c r="V2121" i="1"/>
  <c r="W2120" i="1"/>
  <c r="X2120" i="1" s="1"/>
  <c r="V2120" i="1"/>
  <c r="W2119" i="1"/>
  <c r="X2119" i="1" s="1"/>
  <c r="V2119" i="1"/>
  <c r="W2118" i="1"/>
  <c r="X2118" i="1" s="1"/>
  <c r="V2118" i="1"/>
  <c r="W2117" i="1"/>
  <c r="X2117" i="1" s="1"/>
  <c r="V2117" i="1"/>
  <c r="W2116" i="1"/>
  <c r="X2116" i="1" s="1"/>
  <c r="V2116" i="1"/>
  <c r="W2115" i="1"/>
  <c r="X2115" i="1" s="1"/>
  <c r="V2115" i="1"/>
  <c r="W2114" i="1"/>
  <c r="X2114" i="1" s="1"/>
  <c r="V2114" i="1"/>
  <c r="W2113" i="1"/>
  <c r="X2113" i="1" s="1"/>
  <c r="V2113" i="1"/>
  <c r="W2112" i="1"/>
  <c r="X2112" i="1" s="1"/>
  <c r="V2112" i="1"/>
  <c r="W2111" i="1"/>
  <c r="X2111" i="1" s="1"/>
  <c r="V2111" i="1"/>
  <c r="W2110" i="1"/>
  <c r="X2110" i="1" s="1"/>
  <c r="V2110" i="1"/>
  <c r="W2109" i="1"/>
  <c r="X2109" i="1" s="1"/>
  <c r="V2109" i="1"/>
  <c r="W2108" i="1"/>
  <c r="X2108" i="1" s="1"/>
  <c r="V2108" i="1"/>
  <c r="W2107" i="1"/>
  <c r="X2107" i="1" s="1"/>
  <c r="V2107" i="1"/>
  <c r="W2106" i="1"/>
  <c r="X2106" i="1" s="1"/>
  <c r="V2106" i="1"/>
  <c r="W2105" i="1"/>
  <c r="X2105" i="1" s="1"/>
  <c r="V2105" i="1"/>
  <c r="W2104" i="1"/>
  <c r="X2104" i="1" s="1"/>
  <c r="V2104" i="1"/>
  <c r="W2103" i="1"/>
  <c r="X2103" i="1" s="1"/>
  <c r="V2103" i="1"/>
  <c r="W2102" i="1"/>
  <c r="X2102" i="1" s="1"/>
  <c r="V2102" i="1"/>
  <c r="W2101" i="1"/>
  <c r="X2101" i="1" s="1"/>
  <c r="V2101" i="1"/>
  <c r="W2100" i="1"/>
  <c r="X2100" i="1" s="1"/>
  <c r="V2100" i="1"/>
  <c r="W2099" i="1"/>
  <c r="X2099" i="1" s="1"/>
  <c r="V2099" i="1"/>
  <c r="W2098" i="1"/>
  <c r="X2098" i="1" s="1"/>
  <c r="V2098" i="1"/>
  <c r="W2097" i="1"/>
  <c r="X2097" i="1" s="1"/>
  <c r="V2097" i="1"/>
  <c r="W2096" i="1"/>
  <c r="X2096" i="1" s="1"/>
  <c r="V2096" i="1"/>
  <c r="W2095" i="1"/>
  <c r="X2095" i="1" s="1"/>
  <c r="V2095" i="1"/>
  <c r="W2094" i="1"/>
  <c r="X2094" i="1" s="1"/>
  <c r="V2094" i="1"/>
  <c r="W2093" i="1"/>
  <c r="X2093" i="1" s="1"/>
  <c r="V2093" i="1"/>
  <c r="W2092" i="1"/>
  <c r="X2092" i="1" s="1"/>
  <c r="V2092" i="1"/>
  <c r="W2091" i="1"/>
  <c r="X2091" i="1" s="1"/>
  <c r="V2091" i="1"/>
  <c r="W2090" i="1"/>
  <c r="X2090" i="1" s="1"/>
  <c r="V2090" i="1"/>
  <c r="W2089" i="1"/>
  <c r="X2089" i="1" s="1"/>
  <c r="V2089" i="1"/>
  <c r="W2088" i="1"/>
  <c r="X2088" i="1" s="1"/>
  <c r="V2088" i="1"/>
  <c r="W2087" i="1"/>
  <c r="X2087" i="1" s="1"/>
  <c r="V2087" i="1"/>
  <c r="W2086" i="1"/>
  <c r="X2086" i="1" s="1"/>
  <c r="V2086" i="1"/>
  <c r="W2085" i="1"/>
  <c r="X2085" i="1" s="1"/>
  <c r="V2085" i="1"/>
  <c r="W2084" i="1"/>
  <c r="X2084" i="1" s="1"/>
  <c r="V2084" i="1"/>
  <c r="W2083" i="1"/>
  <c r="X2083" i="1" s="1"/>
  <c r="V2083" i="1"/>
  <c r="W2082" i="1"/>
  <c r="X2082" i="1" s="1"/>
  <c r="V2082" i="1"/>
  <c r="W2081" i="1"/>
  <c r="X2081" i="1" s="1"/>
  <c r="V2081" i="1"/>
  <c r="W2080" i="1"/>
  <c r="X2080" i="1" s="1"/>
  <c r="V2080" i="1"/>
  <c r="W2079" i="1"/>
  <c r="X2079" i="1" s="1"/>
  <c r="V2079" i="1"/>
  <c r="W2078" i="1"/>
  <c r="X2078" i="1" s="1"/>
  <c r="V2078" i="1"/>
  <c r="W2077" i="1"/>
  <c r="X2077" i="1" s="1"/>
  <c r="V2077" i="1"/>
  <c r="W2076" i="1"/>
  <c r="X2076" i="1" s="1"/>
  <c r="V2076" i="1"/>
  <c r="W2075" i="1"/>
  <c r="X2075" i="1" s="1"/>
  <c r="V2075" i="1"/>
  <c r="W2074" i="1"/>
  <c r="X2074" i="1" s="1"/>
  <c r="V2074" i="1"/>
  <c r="W2073" i="1"/>
  <c r="X2073" i="1" s="1"/>
  <c r="V2073" i="1"/>
  <c r="W2072" i="1"/>
  <c r="X2072" i="1" s="1"/>
  <c r="V2072" i="1"/>
  <c r="W2071" i="1"/>
  <c r="X2071" i="1" s="1"/>
  <c r="V2071" i="1"/>
  <c r="W2070" i="1"/>
  <c r="X2070" i="1" s="1"/>
  <c r="V2070" i="1"/>
  <c r="W2069" i="1"/>
  <c r="X2069" i="1" s="1"/>
  <c r="V2069" i="1"/>
  <c r="W2068" i="1"/>
  <c r="X2068" i="1" s="1"/>
  <c r="V2068" i="1"/>
  <c r="W2067" i="1"/>
  <c r="X2067" i="1" s="1"/>
  <c r="V2067" i="1"/>
  <c r="W2066" i="1"/>
  <c r="X2066" i="1" s="1"/>
  <c r="V2066" i="1"/>
  <c r="W2065" i="1"/>
  <c r="X2065" i="1" s="1"/>
  <c r="V2065" i="1"/>
  <c r="W2064" i="1"/>
  <c r="X2064" i="1" s="1"/>
  <c r="V2064" i="1"/>
  <c r="W2063" i="1"/>
  <c r="X2063" i="1" s="1"/>
  <c r="V2063" i="1"/>
  <c r="W2062" i="1"/>
  <c r="X2062" i="1" s="1"/>
  <c r="V2062" i="1"/>
  <c r="W2061" i="1"/>
  <c r="X2061" i="1" s="1"/>
  <c r="V2061" i="1"/>
  <c r="W2060" i="1"/>
  <c r="X2060" i="1" s="1"/>
  <c r="V2060" i="1"/>
  <c r="W2059" i="1"/>
  <c r="X2059" i="1" s="1"/>
  <c r="V2059" i="1"/>
  <c r="W2058" i="1"/>
  <c r="X2058" i="1" s="1"/>
  <c r="V2058" i="1"/>
  <c r="W2057" i="1"/>
  <c r="X2057" i="1" s="1"/>
  <c r="V2057" i="1"/>
  <c r="W2056" i="1"/>
  <c r="X2056" i="1" s="1"/>
  <c r="V2056" i="1"/>
  <c r="W2055" i="1"/>
  <c r="X2055" i="1" s="1"/>
  <c r="V2055" i="1"/>
  <c r="W2054" i="1"/>
  <c r="X2054" i="1" s="1"/>
  <c r="V2054" i="1"/>
  <c r="W2053" i="1"/>
  <c r="X2053" i="1" s="1"/>
  <c r="V2053" i="1"/>
  <c r="W2052" i="1"/>
  <c r="X2052" i="1" s="1"/>
  <c r="V2052" i="1"/>
  <c r="W2051" i="1"/>
  <c r="X2051" i="1" s="1"/>
  <c r="V2051" i="1"/>
  <c r="W2050" i="1"/>
  <c r="X2050" i="1" s="1"/>
  <c r="V2050" i="1"/>
  <c r="W2049" i="1"/>
  <c r="X2049" i="1" s="1"/>
  <c r="V2049" i="1"/>
  <c r="W2048" i="1"/>
  <c r="X2048" i="1" s="1"/>
  <c r="V2048" i="1"/>
  <c r="W2047" i="1"/>
  <c r="X2047" i="1" s="1"/>
  <c r="V2047" i="1"/>
  <c r="W2046" i="1"/>
  <c r="X2046" i="1" s="1"/>
  <c r="V2046" i="1"/>
  <c r="W2045" i="1"/>
  <c r="X2045" i="1" s="1"/>
  <c r="V2045" i="1"/>
  <c r="W2044" i="1"/>
  <c r="X2044" i="1" s="1"/>
  <c r="V2044" i="1"/>
  <c r="W2043" i="1"/>
  <c r="X2043" i="1" s="1"/>
  <c r="V2043" i="1"/>
  <c r="W2042" i="1"/>
  <c r="X2042" i="1" s="1"/>
  <c r="V2042" i="1"/>
  <c r="W2041" i="1"/>
  <c r="X2041" i="1" s="1"/>
  <c r="V2041" i="1"/>
  <c r="W2040" i="1"/>
  <c r="X2040" i="1" s="1"/>
  <c r="V2040" i="1"/>
  <c r="W2039" i="1"/>
  <c r="X2039" i="1" s="1"/>
  <c r="V2039" i="1"/>
  <c r="W2038" i="1"/>
  <c r="X2038" i="1" s="1"/>
  <c r="V2038" i="1"/>
  <c r="W2037" i="1"/>
  <c r="X2037" i="1" s="1"/>
  <c r="V2037" i="1"/>
  <c r="W2036" i="1"/>
  <c r="X2036" i="1" s="1"/>
  <c r="V2036" i="1"/>
  <c r="W2035" i="1"/>
  <c r="X2035" i="1" s="1"/>
  <c r="V2035" i="1"/>
  <c r="W2034" i="1"/>
  <c r="X2034" i="1" s="1"/>
  <c r="V2034" i="1"/>
  <c r="W2033" i="1"/>
  <c r="X2033" i="1" s="1"/>
  <c r="V2033" i="1"/>
  <c r="W2032" i="1"/>
  <c r="X2032" i="1" s="1"/>
  <c r="V2032" i="1"/>
  <c r="W2031" i="1"/>
  <c r="X2031" i="1" s="1"/>
  <c r="V2031" i="1"/>
  <c r="W2030" i="1"/>
  <c r="X2030" i="1" s="1"/>
  <c r="V2030" i="1"/>
  <c r="W2029" i="1"/>
  <c r="X2029" i="1" s="1"/>
  <c r="V2029" i="1"/>
  <c r="W2028" i="1"/>
  <c r="X2028" i="1" s="1"/>
  <c r="V2028" i="1"/>
  <c r="W2027" i="1"/>
  <c r="X2027" i="1" s="1"/>
  <c r="V2027" i="1"/>
  <c r="W2026" i="1"/>
  <c r="X2026" i="1" s="1"/>
  <c r="V2026" i="1"/>
  <c r="W2025" i="1"/>
  <c r="X2025" i="1" s="1"/>
  <c r="V2025" i="1"/>
  <c r="W2024" i="1"/>
  <c r="X2024" i="1" s="1"/>
  <c r="V2024" i="1"/>
  <c r="W2023" i="1"/>
  <c r="X2023" i="1" s="1"/>
  <c r="V2023" i="1"/>
  <c r="W2022" i="1"/>
  <c r="X2022" i="1" s="1"/>
  <c r="V2022" i="1"/>
  <c r="W2021" i="1"/>
  <c r="X2021" i="1" s="1"/>
  <c r="V2021" i="1"/>
  <c r="W2020" i="1"/>
  <c r="X2020" i="1" s="1"/>
  <c r="V2020" i="1"/>
  <c r="W2019" i="1"/>
  <c r="X2019" i="1" s="1"/>
  <c r="V2019" i="1"/>
  <c r="W2018" i="1"/>
  <c r="X2018" i="1" s="1"/>
  <c r="V2018" i="1"/>
  <c r="W2017" i="1"/>
  <c r="X2017" i="1" s="1"/>
  <c r="V2017" i="1"/>
  <c r="W2016" i="1"/>
  <c r="X2016" i="1" s="1"/>
  <c r="V2016" i="1"/>
  <c r="W2015" i="1"/>
  <c r="X2015" i="1" s="1"/>
  <c r="V2015" i="1"/>
  <c r="W2014" i="1"/>
  <c r="X2014" i="1" s="1"/>
  <c r="V2014" i="1"/>
  <c r="W2013" i="1"/>
  <c r="X2013" i="1" s="1"/>
  <c r="V2013" i="1"/>
  <c r="W2012" i="1"/>
  <c r="X2012" i="1" s="1"/>
  <c r="V2012" i="1"/>
  <c r="W2011" i="1"/>
  <c r="X2011" i="1" s="1"/>
  <c r="V2011" i="1"/>
  <c r="W2010" i="1"/>
  <c r="X2010" i="1" s="1"/>
  <c r="V2010" i="1"/>
  <c r="W2009" i="1"/>
  <c r="X2009" i="1" s="1"/>
  <c r="V2009" i="1"/>
  <c r="W2008" i="1"/>
  <c r="X2008" i="1" s="1"/>
  <c r="V2008" i="1"/>
  <c r="W2007" i="1"/>
  <c r="X2007" i="1" s="1"/>
  <c r="V2007" i="1"/>
  <c r="W2006" i="1"/>
  <c r="X2006" i="1" s="1"/>
  <c r="V2006" i="1"/>
  <c r="W2005" i="1"/>
  <c r="X2005" i="1" s="1"/>
  <c r="V2005" i="1"/>
  <c r="W2004" i="1"/>
  <c r="X2004" i="1" s="1"/>
  <c r="V2004" i="1"/>
  <c r="W2003" i="1"/>
  <c r="X2003" i="1" s="1"/>
  <c r="V2003" i="1"/>
  <c r="W2002" i="1"/>
  <c r="X2002" i="1" s="1"/>
  <c r="V2002" i="1"/>
  <c r="W2001" i="1"/>
  <c r="X2001" i="1" s="1"/>
  <c r="V2001" i="1"/>
  <c r="W2000" i="1"/>
  <c r="X2000" i="1" s="1"/>
  <c r="V2000" i="1"/>
  <c r="W1999" i="1"/>
  <c r="V1999" i="1"/>
  <c r="W1998" i="1"/>
  <c r="V1998" i="1"/>
  <c r="W1997" i="1"/>
  <c r="X1997" i="1" s="1"/>
  <c r="V1997" i="1"/>
  <c r="W1996" i="1"/>
  <c r="V1996" i="1"/>
  <c r="W1995" i="1"/>
  <c r="V1995" i="1"/>
  <c r="W1994" i="1"/>
  <c r="X1994" i="1" s="1"/>
  <c r="V1994" i="1"/>
  <c r="W1993" i="1"/>
  <c r="X1993" i="1" s="1"/>
  <c r="V1993" i="1"/>
  <c r="W1992" i="1"/>
  <c r="X1992" i="1" s="1"/>
  <c r="V1992" i="1"/>
  <c r="W1991" i="1"/>
  <c r="X1991" i="1" s="1"/>
  <c r="V1991" i="1"/>
  <c r="W1990" i="1"/>
  <c r="X1990" i="1" s="1"/>
  <c r="V1990" i="1"/>
  <c r="W1989" i="1"/>
  <c r="X1989" i="1" s="1"/>
  <c r="V1989" i="1"/>
  <c r="W1988" i="1"/>
  <c r="X1988" i="1" s="1"/>
  <c r="V1988" i="1"/>
  <c r="W1987" i="1"/>
  <c r="X1987" i="1" s="1"/>
  <c r="V1987" i="1"/>
  <c r="W1986" i="1"/>
  <c r="X1986" i="1" s="1"/>
  <c r="V1986" i="1"/>
  <c r="W1985" i="1"/>
  <c r="X1985" i="1" s="1"/>
  <c r="V1985" i="1"/>
  <c r="W1984" i="1"/>
  <c r="V1984" i="1"/>
  <c r="W1983" i="1"/>
  <c r="X1983" i="1" s="1"/>
  <c r="V1983" i="1"/>
  <c r="W1982" i="1"/>
  <c r="X1982" i="1" s="1"/>
  <c r="V1982" i="1"/>
  <c r="W1981" i="1"/>
  <c r="X1981" i="1" s="1"/>
  <c r="V1981" i="1"/>
  <c r="W1980" i="1"/>
  <c r="X1980" i="1" s="1"/>
  <c r="V1980" i="1"/>
  <c r="W1979" i="1"/>
  <c r="X1979" i="1" s="1"/>
  <c r="V1979" i="1"/>
  <c r="W1978" i="1"/>
  <c r="X1978" i="1" s="1"/>
  <c r="V1978" i="1"/>
  <c r="W1977" i="1"/>
  <c r="X1977" i="1" s="1"/>
  <c r="V1977" i="1"/>
  <c r="W1976" i="1"/>
  <c r="X1976" i="1" s="1"/>
  <c r="V1976" i="1"/>
  <c r="W1975" i="1"/>
  <c r="X1975" i="1" s="1"/>
  <c r="V1975" i="1"/>
  <c r="W1974" i="1"/>
  <c r="X1974" i="1" s="1"/>
  <c r="V1974" i="1"/>
  <c r="W1973" i="1"/>
  <c r="X1973" i="1" s="1"/>
  <c r="V1973" i="1"/>
  <c r="W1972" i="1"/>
  <c r="X1972" i="1" s="1"/>
  <c r="V1972" i="1"/>
  <c r="W1971" i="1"/>
  <c r="X1971" i="1" s="1"/>
  <c r="V1971" i="1"/>
  <c r="W1970" i="1"/>
  <c r="X1970" i="1" s="1"/>
  <c r="V1970" i="1"/>
  <c r="W1969" i="1"/>
  <c r="X1969" i="1" s="1"/>
  <c r="V1969" i="1"/>
  <c r="W1968" i="1"/>
  <c r="X1968" i="1" s="1"/>
  <c r="V1968" i="1"/>
  <c r="W1967" i="1"/>
  <c r="X1967" i="1" s="1"/>
  <c r="V1967" i="1"/>
  <c r="W1966" i="1"/>
  <c r="X1966" i="1" s="1"/>
  <c r="V1966" i="1"/>
  <c r="W1965" i="1"/>
  <c r="X1965" i="1" s="1"/>
  <c r="V1965" i="1"/>
  <c r="W1964" i="1"/>
  <c r="X1964" i="1" s="1"/>
  <c r="V1964" i="1"/>
  <c r="W1963" i="1"/>
  <c r="X1963" i="1" s="1"/>
  <c r="V1963" i="1"/>
  <c r="W1962" i="1"/>
  <c r="X1962" i="1" s="1"/>
  <c r="V1962" i="1"/>
  <c r="W1961" i="1"/>
  <c r="X1961" i="1" s="1"/>
  <c r="V1961" i="1"/>
  <c r="W1960" i="1"/>
  <c r="X1960" i="1" s="1"/>
  <c r="V1960" i="1"/>
  <c r="W1959" i="1"/>
  <c r="X1959" i="1" s="1"/>
  <c r="V1959" i="1"/>
  <c r="W1958" i="1"/>
  <c r="X1958" i="1" s="1"/>
  <c r="V1958" i="1"/>
  <c r="W1957" i="1"/>
  <c r="X1957" i="1" s="1"/>
  <c r="V1957" i="1"/>
  <c r="W1956" i="1"/>
  <c r="X1956" i="1" s="1"/>
  <c r="V1956" i="1"/>
  <c r="W1955" i="1"/>
  <c r="X1955" i="1" s="1"/>
  <c r="V1955" i="1"/>
  <c r="W1954" i="1"/>
  <c r="X1954" i="1" s="1"/>
  <c r="V1954" i="1"/>
  <c r="W1953" i="1"/>
  <c r="X1953" i="1" s="1"/>
  <c r="V1953" i="1"/>
  <c r="W1952" i="1"/>
  <c r="X1952" i="1" s="1"/>
  <c r="V1952" i="1"/>
  <c r="W1951" i="1"/>
  <c r="X1951" i="1" s="1"/>
  <c r="V1951" i="1"/>
  <c r="W1950" i="1"/>
  <c r="X1950" i="1" s="1"/>
  <c r="V1950" i="1"/>
  <c r="W1949" i="1"/>
  <c r="X1949" i="1" s="1"/>
  <c r="V1949" i="1"/>
  <c r="W1948" i="1"/>
  <c r="X1948" i="1" s="1"/>
  <c r="V1948" i="1"/>
  <c r="W1947" i="1"/>
  <c r="X1947" i="1" s="1"/>
  <c r="V1947" i="1"/>
  <c r="W1946" i="1"/>
  <c r="X1946" i="1" s="1"/>
  <c r="V1946" i="1"/>
  <c r="W1945" i="1"/>
  <c r="X1945" i="1" s="1"/>
  <c r="V1945" i="1"/>
  <c r="W1944" i="1"/>
  <c r="X1944" i="1" s="1"/>
  <c r="V1944" i="1"/>
  <c r="W1943" i="1"/>
  <c r="X1943" i="1" s="1"/>
  <c r="V1943" i="1"/>
  <c r="W1942" i="1"/>
  <c r="X1942" i="1" s="1"/>
  <c r="V1942" i="1"/>
  <c r="W1941" i="1"/>
  <c r="X1941" i="1" s="1"/>
  <c r="V1941" i="1"/>
  <c r="W1940" i="1"/>
  <c r="X1940" i="1" s="1"/>
  <c r="V1940" i="1"/>
  <c r="W1939" i="1"/>
  <c r="X1939" i="1" s="1"/>
  <c r="V1939" i="1"/>
  <c r="W1938" i="1"/>
  <c r="X1938" i="1" s="1"/>
  <c r="V1938" i="1"/>
  <c r="W1937" i="1"/>
  <c r="X1937" i="1" s="1"/>
  <c r="V1937" i="1"/>
  <c r="W1936" i="1"/>
  <c r="X1936" i="1" s="1"/>
  <c r="V1936" i="1"/>
  <c r="W1935" i="1"/>
  <c r="X1935" i="1" s="1"/>
  <c r="V1935" i="1"/>
  <c r="W1934" i="1"/>
  <c r="X1934" i="1" s="1"/>
  <c r="V1934" i="1"/>
  <c r="W1933" i="1"/>
  <c r="X1933" i="1" s="1"/>
  <c r="V1933" i="1"/>
  <c r="W1932" i="1"/>
  <c r="X1932" i="1" s="1"/>
  <c r="V1932" i="1"/>
  <c r="W1931" i="1"/>
  <c r="X1931" i="1" s="1"/>
  <c r="V1931" i="1"/>
  <c r="W1930" i="1"/>
  <c r="X1930" i="1" s="1"/>
  <c r="V1930" i="1"/>
  <c r="W1929" i="1"/>
  <c r="X1929" i="1" s="1"/>
  <c r="V1929" i="1"/>
  <c r="W1928" i="1"/>
  <c r="X1928" i="1" s="1"/>
  <c r="V1928" i="1"/>
  <c r="W1927" i="1"/>
  <c r="X1927" i="1" s="1"/>
  <c r="V1927" i="1"/>
  <c r="W1926" i="1"/>
  <c r="X1926" i="1" s="1"/>
  <c r="V1926" i="1"/>
  <c r="W1925" i="1"/>
  <c r="X1925" i="1" s="1"/>
  <c r="V1925" i="1"/>
  <c r="W1924" i="1"/>
  <c r="X1924" i="1" s="1"/>
  <c r="V1924" i="1"/>
  <c r="W1923" i="1"/>
  <c r="X1923" i="1" s="1"/>
  <c r="V1923" i="1"/>
  <c r="W1922" i="1"/>
  <c r="X1922" i="1" s="1"/>
  <c r="V1922" i="1"/>
  <c r="W1921" i="1"/>
  <c r="X1921" i="1" s="1"/>
  <c r="V1921" i="1"/>
  <c r="W1920" i="1"/>
  <c r="X1920" i="1" s="1"/>
  <c r="V1920" i="1"/>
  <c r="W1919" i="1"/>
  <c r="X1919" i="1" s="1"/>
  <c r="V1919" i="1"/>
  <c r="W1918" i="1"/>
  <c r="X1918" i="1" s="1"/>
  <c r="V1918" i="1"/>
  <c r="W1917" i="1"/>
  <c r="X1917" i="1" s="1"/>
  <c r="V1917" i="1"/>
  <c r="W1916" i="1"/>
  <c r="X1916" i="1" s="1"/>
  <c r="V1916" i="1"/>
  <c r="W1915" i="1"/>
  <c r="X1915" i="1" s="1"/>
  <c r="V1915" i="1"/>
  <c r="W1914" i="1"/>
  <c r="X1914" i="1" s="1"/>
  <c r="V1914" i="1"/>
  <c r="W1913" i="1"/>
  <c r="X1913" i="1" s="1"/>
  <c r="V1913" i="1"/>
  <c r="W1912" i="1"/>
  <c r="X1912" i="1" s="1"/>
  <c r="V1912" i="1"/>
  <c r="W1911" i="1"/>
  <c r="X1911" i="1" s="1"/>
  <c r="V1911" i="1"/>
  <c r="W1910" i="1"/>
  <c r="X1910" i="1" s="1"/>
  <c r="V1910" i="1"/>
  <c r="W1909" i="1"/>
  <c r="X1909" i="1" s="1"/>
  <c r="V1909" i="1"/>
  <c r="W1908" i="1"/>
  <c r="X1908" i="1" s="1"/>
  <c r="V1908" i="1"/>
  <c r="W1907" i="1"/>
  <c r="X1907" i="1" s="1"/>
  <c r="V1907" i="1"/>
  <c r="W1906" i="1"/>
  <c r="X1906" i="1" s="1"/>
  <c r="V1906" i="1"/>
  <c r="W1905" i="1"/>
  <c r="X1905" i="1" s="1"/>
  <c r="V1905" i="1"/>
  <c r="W1904" i="1"/>
  <c r="X1904" i="1" s="1"/>
  <c r="V1904" i="1"/>
  <c r="W1903" i="1"/>
  <c r="X1903" i="1" s="1"/>
  <c r="V1903" i="1"/>
  <c r="W1902" i="1"/>
  <c r="X1902" i="1" s="1"/>
  <c r="V1902" i="1"/>
  <c r="W1901" i="1"/>
  <c r="X1901" i="1" s="1"/>
  <c r="V1901" i="1"/>
  <c r="W1900" i="1"/>
  <c r="X1900" i="1" s="1"/>
  <c r="V1900" i="1"/>
  <c r="W1899" i="1"/>
  <c r="X1899" i="1" s="1"/>
  <c r="V1899" i="1"/>
  <c r="W1898" i="1"/>
  <c r="X1898" i="1" s="1"/>
  <c r="V1898" i="1"/>
  <c r="W1897" i="1"/>
  <c r="X1897" i="1" s="1"/>
  <c r="V1897" i="1"/>
  <c r="W1896" i="1"/>
  <c r="X1896" i="1" s="1"/>
  <c r="V1896" i="1"/>
  <c r="W1895" i="1"/>
  <c r="X1895" i="1" s="1"/>
  <c r="V1895" i="1"/>
  <c r="W1894" i="1"/>
  <c r="X1894" i="1" s="1"/>
  <c r="V1894" i="1"/>
  <c r="W1893" i="1"/>
  <c r="X1893" i="1" s="1"/>
  <c r="V1893" i="1"/>
  <c r="W1892" i="1"/>
  <c r="X1892" i="1" s="1"/>
  <c r="V1892" i="1"/>
  <c r="W1891" i="1"/>
  <c r="X1891" i="1" s="1"/>
  <c r="V1891" i="1"/>
  <c r="W1890" i="1"/>
  <c r="X1890" i="1" s="1"/>
  <c r="V1890" i="1"/>
  <c r="W1889" i="1"/>
  <c r="X1889" i="1" s="1"/>
  <c r="V1889" i="1"/>
  <c r="W1888" i="1"/>
  <c r="X1888" i="1" s="1"/>
  <c r="V1888" i="1"/>
  <c r="W1887" i="1"/>
  <c r="X1887" i="1" s="1"/>
  <c r="V1887" i="1"/>
  <c r="W1886" i="1"/>
  <c r="X1886" i="1" s="1"/>
  <c r="V1886" i="1"/>
  <c r="W1885" i="1"/>
  <c r="X1885" i="1" s="1"/>
  <c r="V1885" i="1"/>
  <c r="W1884" i="1"/>
  <c r="X1884" i="1" s="1"/>
  <c r="V1884" i="1"/>
  <c r="W1883" i="1"/>
  <c r="X1883" i="1" s="1"/>
  <c r="V1883" i="1"/>
  <c r="W1882" i="1"/>
  <c r="X1882" i="1" s="1"/>
  <c r="V1882" i="1"/>
  <c r="W1881" i="1"/>
  <c r="X1881" i="1" s="1"/>
  <c r="V1881" i="1"/>
  <c r="W1880" i="1"/>
  <c r="V1880" i="1"/>
  <c r="W1879" i="1"/>
  <c r="V1879" i="1"/>
  <c r="W1878" i="1"/>
  <c r="V1878" i="1"/>
  <c r="W1877" i="1"/>
  <c r="X1877" i="1" s="1"/>
  <c r="V1877" i="1"/>
  <c r="W1876" i="1"/>
  <c r="X1876" i="1" s="1"/>
  <c r="V1876" i="1"/>
  <c r="W1875" i="1"/>
  <c r="X1875" i="1" s="1"/>
  <c r="V1875" i="1"/>
  <c r="W1874" i="1"/>
  <c r="X1874" i="1" s="1"/>
  <c r="V1874" i="1"/>
  <c r="W1873" i="1"/>
  <c r="X1873" i="1" s="1"/>
  <c r="V1873" i="1"/>
  <c r="W1872" i="1"/>
  <c r="X1872" i="1" s="1"/>
  <c r="V1872" i="1"/>
  <c r="W1871" i="1"/>
  <c r="V1871" i="1"/>
  <c r="W1870" i="1"/>
  <c r="X1870" i="1" s="1"/>
  <c r="V1870" i="1"/>
  <c r="W1869" i="1"/>
  <c r="X1869" i="1" s="1"/>
  <c r="V1869" i="1"/>
  <c r="W1868" i="1"/>
  <c r="X1868" i="1" s="1"/>
  <c r="V1868" i="1"/>
  <c r="W1867" i="1"/>
  <c r="X1867" i="1" s="1"/>
  <c r="V1867" i="1"/>
  <c r="W1866" i="1"/>
  <c r="X1866" i="1" s="1"/>
  <c r="V1866" i="1"/>
  <c r="W1865" i="1"/>
  <c r="X1865" i="1" s="1"/>
  <c r="V1865" i="1"/>
  <c r="W1864" i="1"/>
  <c r="X1864" i="1" s="1"/>
  <c r="V1864" i="1"/>
  <c r="W1863" i="1"/>
  <c r="V1863" i="1"/>
  <c r="W1862" i="1"/>
  <c r="X1862" i="1" s="1"/>
  <c r="V1862" i="1"/>
  <c r="W1861" i="1"/>
  <c r="X1861" i="1" s="1"/>
  <c r="V1861" i="1"/>
  <c r="W1860" i="1"/>
  <c r="X1860" i="1" s="1"/>
  <c r="V1860" i="1"/>
  <c r="W1859" i="1"/>
  <c r="X1859" i="1" s="1"/>
  <c r="V1859" i="1"/>
  <c r="W1858" i="1"/>
  <c r="X1858" i="1" s="1"/>
  <c r="V1858" i="1"/>
  <c r="W1857" i="1"/>
  <c r="X1857" i="1" s="1"/>
  <c r="V1857" i="1"/>
  <c r="W1856" i="1"/>
  <c r="X1856" i="1" s="1"/>
  <c r="V1856" i="1"/>
  <c r="W1855" i="1"/>
  <c r="X1855" i="1" s="1"/>
  <c r="V1855" i="1"/>
  <c r="W1854" i="1"/>
  <c r="X1854" i="1" s="1"/>
  <c r="V1854" i="1"/>
  <c r="W1853" i="1"/>
  <c r="X1853" i="1" s="1"/>
  <c r="V1853" i="1"/>
  <c r="W1852" i="1"/>
  <c r="X1852" i="1" s="1"/>
  <c r="V1852" i="1"/>
  <c r="W1851" i="1"/>
  <c r="X1851" i="1" s="1"/>
  <c r="V1851" i="1"/>
  <c r="W1850" i="1"/>
  <c r="X1850" i="1" s="1"/>
  <c r="V1850" i="1"/>
  <c r="W1849" i="1"/>
  <c r="X1849" i="1" s="1"/>
  <c r="V1849" i="1"/>
  <c r="W1848" i="1"/>
  <c r="X1848" i="1" s="1"/>
  <c r="V1848" i="1"/>
  <c r="W1847" i="1"/>
  <c r="X1847" i="1" s="1"/>
  <c r="V1847" i="1"/>
  <c r="W1846" i="1"/>
  <c r="X1846" i="1" s="1"/>
  <c r="V1846" i="1"/>
  <c r="W1845" i="1"/>
  <c r="X1845" i="1" s="1"/>
  <c r="V1845" i="1"/>
  <c r="W1844" i="1"/>
  <c r="X1844" i="1" s="1"/>
  <c r="V1844" i="1"/>
  <c r="W1843" i="1"/>
  <c r="X1843" i="1" s="1"/>
  <c r="V1843" i="1"/>
  <c r="W1842" i="1"/>
  <c r="X1842" i="1" s="1"/>
  <c r="V1842" i="1"/>
  <c r="W1841" i="1"/>
  <c r="X1841" i="1" s="1"/>
  <c r="V1841" i="1"/>
  <c r="W1840" i="1"/>
  <c r="X1840" i="1" s="1"/>
  <c r="V1840" i="1"/>
  <c r="W1839" i="1"/>
  <c r="X1839" i="1" s="1"/>
  <c r="V1839" i="1"/>
  <c r="W1838" i="1"/>
  <c r="X1838" i="1" s="1"/>
  <c r="V1838" i="1"/>
  <c r="W1837" i="1"/>
  <c r="X1837" i="1" s="1"/>
  <c r="V1837" i="1"/>
  <c r="W1836" i="1"/>
  <c r="X1836" i="1" s="1"/>
  <c r="V1836" i="1"/>
  <c r="W1835" i="1"/>
  <c r="X1835" i="1" s="1"/>
  <c r="V1835" i="1"/>
  <c r="W1834" i="1"/>
  <c r="X1834" i="1" s="1"/>
  <c r="V1834" i="1"/>
  <c r="W1833" i="1"/>
  <c r="X1833" i="1" s="1"/>
  <c r="V1833" i="1"/>
  <c r="W1832" i="1"/>
  <c r="X1832" i="1" s="1"/>
  <c r="V1832" i="1"/>
  <c r="W1831" i="1"/>
  <c r="X1831" i="1" s="1"/>
  <c r="V1831" i="1"/>
  <c r="W1830" i="1"/>
  <c r="X1830" i="1" s="1"/>
  <c r="V1830" i="1"/>
  <c r="W1829" i="1"/>
  <c r="X1829" i="1" s="1"/>
  <c r="V1829" i="1"/>
  <c r="W1828" i="1"/>
  <c r="X1828" i="1" s="1"/>
  <c r="V1828" i="1"/>
  <c r="W1827" i="1"/>
  <c r="X1827" i="1" s="1"/>
  <c r="V1827" i="1"/>
  <c r="W1826" i="1"/>
  <c r="X1826" i="1" s="1"/>
  <c r="V1826" i="1"/>
  <c r="W1825" i="1"/>
  <c r="X1825" i="1" s="1"/>
  <c r="V1825" i="1"/>
  <c r="W1824" i="1"/>
  <c r="X1824" i="1" s="1"/>
  <c r="V1824" i="1"/>
  <c r="W1823" i="1"/>
  <c r="X1823" i="1" s="1"/>
  <c r="V1823" i="1"/>
  <c r="W1822" i="1"/>
  <c r="X1822" i="1" s="1"/>
  <c r="V1822" i="1"/>
  <c r="W1821" i="1"/>
  <c r="X1821" i="1" s="1"/>
  <c r="V1821" i="1"/>
  <c r="W1820" i="1"/>
  <c r="V1820" i="1"/>
  <c r="W1819" i="1"/>
  <c r="X1819" i="1" s="1"/>
  <c r="V1819" i="1"/>
  <c r="W1818" i="1"/>
  <c r="X1818" i="1" s="1"/>
  <c r="V1818" i="1"/>
  <c r="W1817" i="1"/>
  <c r="V1817" i="1"/>
  <c r="W1816" i="1"/>
  <c r="X1816" i="1" s="1"/>
  <c r="V1816" i="1"/>
  <c r="W1815" i="1"/>
  <c r="V1815" i="1"/>
  <c r="W1814" i="1"/>
  <c r="X1814" i="1" s="1"/>
  <c r="V1814" i="1"/>
  <c r="W1813" i="1"/>
  <c r="X1813" i="1" s="1"/>
  <c r="V1813" i="1"/>
  <c r="W1812" i="1"/>
  <c r="X1812" i="1" s="1"/>
  <c r="V1812" i="1"/>
  <c r="W1811" i="1"/>
  <c r="X1811" i="1" s="1"/>
  <c r="V1811" i="1"/>
  <c r="W1810" i="1"/>
  <c r="X1810" i="1" s="1"/>
  <c r="V1810" i="1"/>
  <c r="W1809" i="1"/>
  <c r="X1809" i="1" s="1"/>
  <c r="V1809" i="1"/>
  <c r="W1808" i="1"/>
  <c r="X1808" i="1" s="1"/>
  <c r="V1808" i="1"/>
  <c r="W1807" i="1"/>
  <c r="X1807" i="1" s="1"/>
  <c r="V1807" i="1"/>
  <c r="W1806" i="1"/>
  <c r="X1806" i="1" s="1"/>
  <c r="V1806" i="1"/>
  <c r="W1805" i="1"/>
  <c r="X1805" i="1" s="1"/>
  <c r="V1805" i="1"/>
  <c r="W1804" i="1"/>
  <c r="X1804" i="1" s="1"/>
  <c r="V1804" i="1"/>
  <c r="W1803" i="1"/>
  <c r="X1803" i="1" s="1"/>
  <c r="V1803" i="1"/>
  <c r="W1802" i="1"/>
  <c r="X1802" i="1" s="1"/>
  <c r="V1802" i="1"/>
  <c r="W1801" i="1"/>
  <c r="X1801" i="1" s="1"/>
  <c r="V1801" i="1"/>
  <c r="W1800" i="1"/>
  <c r="X1800" i="1" s="1"/>
  <c r="V1800" i="1"/>
  <c r="W1799" i="1"/>
  <c r="X1799" i="1" s="1"/>
  <c r="V1799" i="1"/>
  <c r="W1798" i="1"/>
  <c r="X1798" i="1" s="1"/>
  <c r="V1798" i="1"/>
  <c r="W1797" i="1"/>
  <c r="X1797" i="1" s="1"/>
  <c r="V1797" i="1"/>
  <c r="W1796" i="1"/>
  <c r="X1796" i="1" s="1"/>
  <c r="V1796" i="1"/>
  <c r="W1795" i="1"/>
  <c r="X1795" i="1" s="1"/>
  <c r="V1795" i="1"/>
  <c r="W1794" i="1"/>
  <c r="X1794" i="1" s="1"/>
  <c r="V1794" i="1"/>
  <c r="W1793" i="1"/>
  <c r="X1793" i="1" s="1"/>
  <c r="V1793" i="1"/>
  <c r="W1792" i="1"/>
  <c r="X1792" i="1" s="1"/>
  <c r="V1792" i="1"/>
  <c r="W1791" i="1"/>
  <c r="X1791" i="1" s="1"/>
  <c r="V1791" i="1"/>
  <c r="W1790" i="1"/>
  <c r="X1790" i="1" s="1"/>
  <c r="V1790" i="1"/>
  <c r="W1789" i="1"/>
  <c r="X1789" i="1" s="1"/>
  <c r="V1789" i="1"/>
  <c r="W1788" i="1"/>
  <c r="X1788" i="1" s="1"/>
  <c r="V1788" i="1"/>
  <c r="W1787" i="1"/>
  <c r="X1787" i="1" s="1"/>
  <c r="V1787" i="1"/>
  <c r="W1786" i="1"/>
  <c r="X1786" i="1" s="1"/>
  <c r="V1786" i="1"/>
  <c r="W1785" i="1"/>
  <c r="X1785" i="1" s="1"/>
  <c r="V1785" i="1"/>
  <c r="W1784" i="1"/>
  <c r="X1784" i="1" s="1"/>
  <c r="V1784" i="1"/>
  <c r="W1783" i="1"/>
  <c r="X1783" i="1" s="1"/>
  <c r="V1783" i="1"/>
  <c r="W1782" i="1"/>
  <c r="X1782" i="1" s="1"/>
  <c r="V1782" i="1"/>
  <c r="W1781" i="1"/>
  <c r="X1781" i="1" s="1"/>
  <c r="V1781" i="1"/>
  <c r="W1780" i="1"/>
  <c r="X1780" i="1" s="1"/>
  <c r="V1780" i="1"/>
  <c r="W1779" i="1"/>
  <c r="X1779" i="1" s="1"/>
  <c r="V1779" i="1"/>
  <c r="W1778" i="1"/>
  <c r="X1778" i="1" s="1"/>
  <c r="V1778" i="1"/>
  <c r="W1777" i="1"/>
  <c r="X1777" i="1" s="1"/>
  <c r="V1777" i="1"/>
  <c r="W1776" i="1"/>
  <c r="X1776" i="1" s="1"/>
  <c r="V1776" i="1"/>
  <c r="W1775" i="1"/>
  <c r="X1775" i="1" s="1"/>
  <c r="V1775" i="1"/>
  <c r="W1774" i="1"/>
  <c r="X1774" i="1" s="1"/>
  <c r="V1774" i="1"/>
  <c r="W1773" i="1"/>
  <c r="X1773" i="1" s="1"/>
  <c r="V1773" i="1"/>
  <c r="W1772" i="1"/>
  <c r="X1772" i="1" s="1"/>
  <c r="V1772" i="1"/>
  <c r="W1771" i="1"/>
  <c r="X1771" i="1" s="1"/>
  <c r="V1771" i="1"/>
  <c r="W1770" i="1"/>
  <c r="X1770" i="1" s="1"/>
  <c r="V1770" i="1"/>
  <c r="W1769" i="1"/>
  <c r="X1769" i="1" s="1"/>
  <c r="V1769" i="1"/>
  <c r="W1768" i="1"/>
  <c r="V1768" i="1"/>
  <c r="W1767" i="1"/>
  <c r="X1767" i="1" s="1"/>
  <c r="V1767" i="1"/>
  <c r="W1766" i="1"/>
  <c r="X1766" i="1" s="1"/>
  <c r="V1766" i="1"/>
  <c r="W1765" i="1"/>
  <c r="X1765" i="1" s="1"/>
  <c r="V1765" i="1"/>
  <c r="W1764" i="1"/>
  <c r="X1764" i="1" s="1"/>
  <c r="V1764" i="1"/>
  <c r="W1763" i="1"/>
  <c r="X1763" i="1" s="1"/>
  <c r="V1763" i="1"/>
  <c r="W1762" i="1"/>
  <c r="X1762" i="1" s="1"/>
  <c r="V1762" i="1"/>
  <c r="W1761" i="1"/>
  <c r="X1761" i="1" s="1"/>
  <c r="V1761" i="1"/>
  <c r="W1760" i="1"/>
  <c r="X1760" i="1" s="1"/>
  <c r="V1760" i="1"/>
  <c r="W1759" i="1"/>
  <c r="X1759" i="1" s="1"/>
  <c r="V1759" i="1"/>
  <c r="W1758" i="1"/>
  <c r="X1758" i="1" s="1"/>
  <c r="V1758" i="1"/>
  <c r="W1757" i="1"/>
  <c r="X1757" i="1" s="1"/>
  <c r="V1757" i="1"/>
  <c r="W1756" i="1"/>
  <c r="X1756" i="1" s="1"/>
  <c r="V1756" i="1"/>
  <c r="W1755" i="1"/>
  <c r="X1755" i="1" s="1"/>
  <c r="V1755" i="1"/>
  <c r="W1754" i="1"/>
  <c r="X1754" i="1" s="1"/>
  <c r="V1754" i="1"/>
  <c r="W1753" i="1"/>
  <c r="X1753" i="1" s="1"/>
  <c r="V1753" i="1"/>
  <c r="W1752" i="1"/>
  <c r="X1752" i="1" s="1"/>
  <c r="V1752" i="1"/>
  <c r="W1751" i="1"/>
  <c r="X1751" i="1" s="1"/>
  <c r="V1751" i="1"/>
  <c r="W1750" i="1"/>
  <c r="X1750" i="1" s="1"/>
  <c r="V1750" i="1"/>
  <c r="W1749" i="1"/>
  <c r="X1749" i="1" s="1"/>
  <c r="V1749" i="1"/>
  <c r="W1748" i="1"/>
  <c r="X1748" i="1" s="1"/>
  <c r="V1748" i="1"/>
  <c r="W1747" i="1"/>
  <c r="X1747" i="1" s="1"/>
  <c r="V1747" i="1"/>
  <c r="W1746" i="1"/>
  <c r="X1746" i="1" s="1"/>
  <c r="V1746" i="1"/>
  <c r="W1745" i="1"/>
  <c r="X1745" i="1" s="1"/>
  <c r="V1745" i="1"/>
  <c r="W1744" i="1"/>
  <c r="X1744" i="1" s="1"/>
  <c r="V1744" i="1"/>
  <c r="W1743" i="1"/>
  <c r="X1743" i="1" s="1"/>
  <c r="V1743" i="1"/>
  <c r="W1742" i="1"/>
  <c r="V1742" i="1"/>
  <c r="W1741" i="1"/>
  <c r="X1741" i="1" s="1"/>
  <c r="V1741" i="1"/>
  <c r="W1740" i="1"/>
  <c r="X1740" i="1" s="1"/>
  <c r="V1740" i="1"/>
  <c r="W1739" i="1"/>
  <c r="X1739" i="1" s="1"/>
  <c r="V1739" i="1"/>
  <c r="W1738" i="1"/>
  <c r="X1738" i="1" s="1"/>
  <c r="V1738" i="1"/>
  <c r="W1737" i="1"/>
  <c r="X1737" i="1" s="1"/>
  <c r="V1737" i="1"/>
  <c r="W1736" i="1"/>
  <c r="X1736" i="1" s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X1730" i="1" s="1"/>
  <c r="V1730" i="1"/>
  <c r="W1729" i="1"/>
  <c r="X1729" i="1" s="1"/>
  <c r="V1729" i="1"/>
  <c r="W1728" i="1"/>
  <c r="X1728" i="1" s="1"/>
  <c r="V1728" i="1"/>
  <c r="W1727" i="1"/>
  <c r="X1727" i="1" s="1"/>
  <c r="V1727" i="1"/>
  <c r="W1726" i="1"/>
  <c r="X1726" i="1" s="1"/>
  <c r="V1726" i="1"/>
  <c r="W1725" i="1"/>
  <c r="X1725" i="1" s="1"/>
  <c r="V1725" i="1"/>
  <c r="W1724" i="1"/>
  <c r="X1724" i="1" s="1"/>
  <c r="V1724" i="1"/>
  <c r="W1723" i="1"/>
  <c r="V1723" i="1"/>
  <c r="W1722" i="1"/>
  <c r="X1722" i="1" s="1"/>
  <c r="V1722" i="1"/>
  <c r="W1721" i="1"/>
  <c r="X1721" i="1" s="1"/>
  <c r="V1721" i="1"/>
  <c r="W1720" i="1"/>
  <c r="X1720" i="1" s="1"/>
  <c r="V1720" i="1"/>
  <c r="W1719" i="1"/>
  <c r="X1719" i="1" s="1"/>
  <c r="V1719" i="1"/>
  <c r="W1718" i="1"/>
  <c r="X1718" i="1" s="1"/>
  <c r="V1718" i="1"/>
  <c r="W1717" i="1"/>
  <c r="X1717" i="1" s="1"/>
  <c r="V1717" i="1"/>
  <c r="W1716" i="1"/>
  <c r="X1716" i="1" s="1"/>
  <c r="V1716" i="1"/>
  <c r="W1715" i="1"/>
  <c r="X1715" i="1" s="1"/>
  <c r="V1715" i="1"/>
  <c r="W1714" i="1"/>
  <c r="V1714" i="1"/>
  <c r="W1713" i="1"/>
  <c r="X1713" i="1" s="1"/>
  <c r="V1713" i="1"/>
  <c r="W1712" i="1"/>
  <c r="X1712" i="1" s="1"/>
  <c r="V1712" i="1"/>
  <c r="W1711" i="1"/>
  <c r="X1711" i="1" s="1"/>
  <c r="V1711" i="1"/>
  <c r="W1710" i="1"/>
  <c r="V1710" i="1"/>
  <c r="W1709" i="1"/>
  <c r="X1709" i="1" s="1"/>
  <c r="V1709" i="1"/>
  <c r="W1708" i="1"/>
  <c r="V1708" i="1"/>
  <c r="W1707" i="1"/>
  <c r="V1707" i="1"/>
  <c r="W1706" i="1"/>
  <c r="X1706" i="1" s="1"/>
  <c r="V1706" i="1"/>
  <c r="W1705" i="1"/>
  <c r="X1705" i="1" s="1"/>
  <c r="V1705" i="1"/>
  <c r="W1704" i="1"/>
  <c r="X1704" i="1" s="1"/>
  <c r="V1704" i="1"/>
  <c r="W1703" i="1"/>
  <c r="X1703" i="1" s="1"/>
  <c r="V1703" i="1"/>
  <c r="W1702" i="1"/>
  <c r="X1702" i="1" s="1"/>
  <c r="V1702" i="1"/>
  <c r="W1701" i="1"/>
  <c r="X1701" i="1" s="1"/>
  <c r="V1701" i="1"/>
  <c r="W1700" i="1"/>
  <c r="V1700" i="1"/>
  <c r="W1699" i="1"/>
  <c r="X1699" i="1" s="1"/>
  <c r="V1699" i="1"/>
  <c r="W1698" i="1"/>
  <c r="V1698" i="1"/>
  <c r="W1697" i="1"/>
  <c r="X1697" i="1" s="1"/>
  <c r="V1697" i="1"/>
  <c r="W1696" i="1"/>
  <c r="X1696" i="1" s="1"/>
  <c r="V1696" i="1"/>
  <c r="W1695" i="1"/>
  <c r="X1695" i="1" s="1"/>
  <c r="V1695" i="1"/>
  <c r="W1694" i="1"/>
  <c r="X1694" i="1" s="1"/>
  <c r="V1694" i="1"/>
  <c r="W1693" i="1"/>
  <c r="X1693" i="1" s="1"/>
  <c r="V1693" i="1"/>
  <c r="W1692" i="1"/>
  <c r="X1692" i="1" s="1"/>
  <c r="V1692" i="1"/>
  <c r="W1691" i="1"/>
  <c r="X1691" i="1" s="1"/>
  <c r="V1691" i="1"/>
  <c r="W1690" i="1"/>
  <c r="X1690" i="1" s="1"/>
  <c r="V1690" i="1"/>
  <c r="W1689" i="1"/>
  <c r="X1689" i="1" s="1"/>
  <c r="V1689" i="1"/>
  <c r="W1688" i="1"/>
  <c r="X1688" i="1" s="1"/>
  <c r="V1688" i="1"/>
  <c r="W1687" i="1"/>
  <c r="X1687" i="1" s="1"/>
  <c r="V1687" i="1"/>
  <c r="W1686" i="1"/>
  <c r="X1686" i="1" s="1"/>
  <c r="V1686" i="1"/>
  <c r="W1685" i="1"/>
  <c r="X1685" i="1" s="1"/>
  <c r="V1685" i="1"/>
  <c r="W1684" i="1"/>
  <c r="V1684" i="1"/>
  <c r="W1683" i="1"/>
  <c r="X1683" i="1" s="1"/>
  <c r="V1683" i="1"/>
  <c r="W1682" i="1"/>
  <c r="X1682" i="1" s="1"/>
  <c r="V1682" i="1"/>
  <c r="W1681" i="1"/>
  <c r="X1681" i="1" s="1"/>
  <c r="V1681" i="1"/>
  <c r="W1680" i="1"/>
  <c r="X1680" i="1" s="1"/>
  <c r="V1680" i="1"/>
  <c r="W1679" i="1"/>
  <c r="X1679" i="1" s="1"/>
  <c r="V1679" i="1"/>
  <c r="W1678" i="1"/>
  <c r="X1678" i="1" s="1"/>
  <c r="V1678" i="1"/>
  <c r="W1677" i="1"/>
  <c r="X1677" i="1" s="1"/>
  <c r="V1677" i="1"/>
  <c r="W1676" i="1"/>
  <c r="X1676" i="1" s="1"/>
  <c r="V1676" i="1"/>
  <c r="W1675" i="1"/>
  <c r="X1675" i="1" s="1"/>
  <c r="V1675" i="1"/>
  <c r="W1674" i="1"/>
  <c r="X1674" i="1" s="1"/>
  <c r="V1674" i="1"/>
  <c r="W1673" i="1"/>
  <c r="X1673" i="1" s="1"/>
  <c r="V1673" i="1"/>
  <c r="W1672" i="1"/>
  <c r="X1672" i="1" s="1"/>
  <c r="V1672" i="1"/>
  <c r="W1671" i="1"/>
  <c r="X1671" i="1" s="1"/>
  <c r="V1671" i="1"/>
  <c r="W1670" i="1"/>
  <c r="X1670" i="1" s="1"/>
  <c r="V1670" i="1"/>
  <c r="W1669" i="1"/>
  <c r="X1669" i="1" s="1"/>
  <c r="V1669" i="1"/>
  <c r="W1668" i="1"/>
  <c r="X1668" i="1" s="1"/>
  <c r="V1668" i="1"/>
  <c r="W1667" i="1"/>
  <c r="X1667" i="1" s="1"/>
  <c r="V1667" i="1"/>
  <c r="W1666" i="1"/>
  <c r="X1666" i="1" s="1"/>
  <c r="V1666" i="1"/>
  <c r="W1665" i="1"/>
  <c r="X1665" i="1" s="1"/>
  <c r="V1665" i="1"/>
  <c r="W1664" i="1"/>
  <c r="X1664" i="1" s="1"/>
  <c r="V1664" i="1"/>
  <c r="W1663" i="1"/>
  <c r="X1663" i="1" s="1"/>
  <c r="V1663" i="1"/>
  <c r="W1662" i="1"/>
  <c r="X1662" i="1" s="1"/>
  <c r="V1662" i="1"/>
  <c r="W1661" i="1"/>
  <c r="X1661" i="1" s="1"/>
  <c r="V1661" i="1"/>
  <c r="W1660" i="1"/>
  <c r="X1660" i="1" s="1"/>
  <c r="V1660" i="1"/>
  <c r="W1659" i="1"/>
  <c r="X1659" i="1" s="1"/>
  <c r="V1659" i="1"/>
  <c r="W1658" i="1"/>
  <c r="X1658" i="1" s="1"/>
  <c r="V1658" i="1"/>
  <c r="W1657" i="1"/>
  <c r="X1657" i="1" s="1"/>
  <c r="V1657" i="1"/>
  <c r="W1656" i="1"/>
  <c r="X1656" i="1" s="1"/>
  <c r="V1656" i="1"/>
  <c r="W1655" i="1"/>
  <c r="X1655" i="1" s="1"/>
  <c r="V1655" i="1"/>
  <c r="W1654" i="1"/>
  <c r="X1654" i="1" s="1"/>
  <c r="V1654" i="1"/>
  <c r="W1653" i="1"/>
  <c r="X1653" i="1" s="1"/>
  <c r="V1653" i="1"/>
  <c r="W1652" i="1"/>
  <c r="X1652" i="1" s="1"/>
  <c r="V1652" i="1"/>
  <c r="W1651" i="1"/>
  <c r="X1651" i="1" s="1"/>
  <c r="V1651" i="1"/>
  <c r="W1650" i="1"/>
  <c r="X1650" i="1" s="1"/>
  <c r="V1650" i="1"/>
  <c r="W1649" i="1"/>
  <c r="X1649" i="1" s="1"/>
  <c r="V1649" i="1"/>
  <c r="W1648" i="1"/>
  <c r="X1648" i="1" s="1"/>
  <c r="V1648" i="1"/>
  <c r="W1647" i="1"/>
  <c r="X1647" i="1" s="1"/>
  <c r="V1647" i="1"/>
  <c r="W1646" i="1"/>
  <c r="X1646" i="1" s="1"/>
  <c r="V1646" i="1"/>
  <c r="W1645" i="1"/>
  <c r="X1645" i="1" s="1"/>
  <c r="V1645" i="1"/>
  <c r="W1644" i="1"/>
  <c r="X1644" i="1" s="1"/>
  <c r="V1644" i="1"/>
  <c r="W1643" i="1"/>
  <c r="X1643" i="1" s="1"/>
  <c r="V1643" i="1"/>
  <c r="W1642" i="1"/>
  <c r="X1642" i="1" s="1"/>
  <c r="V1642" i="1"/>
  <c r="W1641" i="1"/>
  <c r="X1641" i="1" s="1"/>
  <c r="V1641" i="1"/>
  <c r="W1640" i="1"/>
  <c r="X1640" i="1" s="1"/>
  <c r="V1640" i="1"/>
  <c r="W1639" i="1"/>
  <c r="X1639" i="1" s="1"/>
  <c r="V1639" i="1"/>
  <c r="W1638" i="1"/>
  <c r="X1638" i="1" s="1"/>
  <c r="V1638" i="1"/>
  <c r="W1637" i="1"/>
  <c r="X1637" i="1" s="1"/>
  <c r="V1637" i="1"/>
  <c r="W1636" i="1"/>
  <c r="X1636" i="1" s="1"/>
  <c r="V1636" i="1"/>
  <c r="W1635" i="1"/>
  <c r="X1635" i="1" s="1"/>
  <c r="V1635" i="1"/>
  <c r="W1634" i="1"/>
  <c r="X1634" i="1" s="1"/>
  <c r="V1634" i="1"/>
  <c r="W1633" i="1"/>
  <c r="X1633" i="1" s="1"/>
  <c r="V1633" i="1"/>
  <c r="W1632" i="1"/>
  <c r="X1632" i="1" s="1"/>
  <c r="V1632" i="1"/>
  <c r="W1631" i="1"/>
  <c r="X1631" i="1" s="1"/>
  <c r="V1631" i="1"/>
  <c r="W1630" i="1"/>
  <c r="X1630" i="1" s="1"/>
  <c r="V1630" i="1"/>
  <c r="W1629" i="1"/>
  <c r="X1629" i="1" s="1"/>
  <c r="V1629" i="1"/>
  <c r="W1628" i="1"/>
  <c r="X1628" i="1" s="1"/>
  <c r="V1628" i="1"/>
  <c r="W1627" i="1"/>
  <c r="X1627" i="1" s="1"/>
  <c r="V1627" i="1"/>
  <c r="W1626" i="1"/>
  <c r="X1626" i="1" s="1"/>
  <c r="V1626" i="1"/>
  <c r="W1625" i="1"/>
  <c r="X1625" i="1" s="1"/>
  <c r="V1625" i="1"/>
  <c r="W1624" i="1"/>
  <c r="X1624" i="1" s="1"/>
  <c r="V1624" i="1"/>
  <c r="W1623" i="1"/>
  <c r="X1623" i="1" s="1"/>
  <c r="V1623" i="1"/>
  <c r="W1622" i="1"/>
  <c r="X1622" i="1" s="1"/>
  <c r="V1622" i="1"/>
  <c r="W1621" i="1"/>
  <c r="X1621" i="1" s="1"/>
  <c r="V1621" i="1"/>
  <c r="W1620" i="1"/>
  <c r="X1620" i="1" s="1"/>
  <c r="V1620" i="1"/>
  <c r="W1619" i="1"/>
  <c r="X1619" i="1" s="1"/>
  <c r="V1619" i="1"/>
  <c r="W1618" i="1"/>
  <c r="X1618" i="1" s="1"/>
  <c r="V1618" i="1"/>
  <c r="W1617" i="1"/>
  <c r="X1617" i="1" s="1"/>
  <c r="V1617" i="1"/>
  <c r="W1616" i="1"/>
  <c r="X1616" i="1" s="1"/>
  <c r="V1616" i="1"/>
  <c r="W1615" i="1"/>
  <c r="X1615" i="1" s="1"/>
  <c r="V1615" i="1"/>
  <c r="W1614" i="1"/>
  <c r="X1614" i="1" s="1"/>
  <c r="V1614" i="1"/>
  <c r="W1613" i="1"/>
  <c r="X1613" i="1" s="1"/>
  <c r="V1613" i="1"/>
  <c r="W1612" i="1"/>
  <c r="X1612" i="1" s="1"/>
  <c r="V1612" i="1"/>
  <c r="W1611" i="1"/>
  <c r="X1611" i="1" s="1"/>
  <c r="V1611" i="1"/>
  <c r="W1610" i="1"/>
  <c r="X1610" i="1" s="1"/>
  <c r="V1610" i="1"/>
  <c r="W1609" i="1"/>
  <c r="X1609" i="1" s="1"/>
  <c r="V1609" i="1"/>
  <c r="W1608" i="1"/>
  <c r="X1608" i="1" s="1"/>
  <c r="V1608" i="1"/>
  <c r="W1607" i="1"/>
  <c r="X1607" i="1" s="1"/>
  <c r="V1607" i="1"/>
  <c r="W1606" i="1"/>
  <c r="X1606" i="1" s="1"/>
  <c r="V1606" i="1"/>
  <c r="W1605" i="1"/>
  <c r="X1605" i="1" s="1"/>
  <c r="V1605" i="1"/>
  <c r="W1604" i="1"/>
  <c r="X1604" i="1" s="1"/>
  <c r="V1604" i="1"/>
  <c r="W1603" i="1"/>
  <c r="X1603" i="1" s="1"/>
  <c r="V1603" i="1"/>
  <c r="W1602" i="1"/>
  <c r="X1602" i="1" s="1"/>
  <c r="V1602" i="1"/>
  <c r="W1601" i="1"/>
  <c r="V1601" i="1"/>
  <c r="W1600" i="1"/>
  <c r="X1600" i="1" s="1"/>
  <c r="V1600" i="1"/>
  <c r="W1599" i="1"/>
  <c r="V1599" i="1"/>
  <c r="W1598" i="1"/>
  <c r="X1598" i="1" s="1"/>
  <c r="V1598" i="1"/>
  <c r="W1597" i="1"/>
  <c r="X1597" i="1" s="1"/>
  <c r="V1597" i="1"/>
  <c r="W1596" i="1"/>
  <c r="X1596" i="1" s="1"/>
  <c r="V1596" i="1"/>
  <c r="W1595" i="1"/>
  <c r="X1595" i="1" s="1"/>
  <c r="V1595" i="1"/>
  <c r="W1594" i="1"/>
  <c r="V1594" i="1"/>
  <c r="W1593" i="1"/>
  <c r="X1593" i="1" s="1"/>
  <c r="V1593" i="1"/>
  <c r="W1592" i="1"/>
  <c r="X1592" i="1" s="1"/>
  <c r="V1592" i="1"/>
  <c r="W1591" i="1"/>
  <c r="V1591" i="1"/>
  <c r="W1590" i="1"/>
  <c r="V1590" i="1"/>
  <c r="W1589" i="1"/>
  <c r="X1589" i="1" s="1"/>
  <c r="V1589" i="1"/>
  <c r="W1588" i="1"/>
  <c r="V1588" i="1"/>
  <c r="W1587" i="1"/>
  <c r="X1587" i="1" s="1"/>
  <c r="V1587" i="1"/>
  <c r="W1586" i="1"/>
  <c r="V1586" i="1"/>
  <c r="W1585" i="1"/>
  <c r="X1585" i="1" s="1"/>
  <c r="V1585" i="1"/>
  <c r="W1584" i="1"/>
  <c r="X1584" i="1" s="1"/>
  <c r="V1584" i="1"/>
  <c r="W1583" i="1"/>
  <c r="X1583" i="1" s="1"/>
  <c r="V1583" i="1"/>
  <c r="W1582" i="1"/>
  <c r="V1582" i="1"/>
  <c r="W1581" i="1"/>
  <c r="X1581" i="1" s="1"/>
  <c r="V1581" i="1"/>
  <c r="W1580" i="1"/>
  <c r="X1580" i="1" s="1"/>
  <c r="V1580" i="1"/>
  <c r="W1579" i="1"/>
  <c r="X1579" i="1" s="1"/>
  <c r="V1579" i="1"/>
  <c r="W1578" i="1"/>
  <c r="X1578" i="1" s="1"/>
  <c r="V1578" i="1"/>
  <c r="W1577" i="1"/>
  <c r="X1577" i="1" s="1"/>
  <c r="V1577" i="1"/>
  <c r="W1576" i="1"/>
  <c r="X1576" i="1" s="1"/>
  <c r="V1576" i="1"/>
  <c r="W1575" i="1"/>
  <c r="X1575" i="1" s="1"/>
  <c r="V1575" i="1"/>
  <c r="W1574" i="1"/>
  <c r="X1574" i="1" s="1"/>
  <c r="V1574" i="1"/>
  <c r="W1573" i="1"/>
  <c r="X1573" i="1" s="1"/>
  <c r="V1573" i="1"/>
  <c r="W1572" i="1"/>
  <c r="X1572" i="1" s="1"/>
  <c r="V1572" i="1"/>
  <c r="W1571" i="1"/>
  <c r="V1571" i="1"/>
  <c r="W1570" i="1"/>
  <c r="X1570" i="1" s="1"/>
  <c r="V1570" i="1"/>
  <c r="W1569" i="1"/>
  <c r="X1569" i="1" s="1"/>
  <c r="V1569" i="1"/>
  <c r="W1568" i="1"/>
  <c r="X1568" i="1" s="1"/>
  <c r="V1568" i="1"/>
  <c r="W1567" i="1"/>
  <c r="X1567" i="1" s="1"/>
  <c r="V1567" i="1"/>
  <c r="W1566" i="1"/>
  <c r="X1566" i="1" s="1"/>
  <c r="V1566" i="1"/>
  <c r="W1565" i="1"/>
  <c r="X1565" i="1" s="1"/>
  <c r="V1565" i="1"/>
  <c r="W1564" i="1"/>
  <c r="V1564" i="1"/>
  <c r="W1563" i="1"/>
  <c r="X1563" i="1" s="1"/>
  <c r="V1563" i="1"/>
  <c r="W1562" i="1"/>
  <c r="X1562" i="1" s="1"/>
  <c r="V1562" i="1"/>
  <c r="W1561" i="1"/>
  <c r="X1561" i="1" s="1"/>
  <c r="V1561" i="1"/>
  <c r="W1560" i="1"/>
  <c r="X1560" i="1" s="1"/>
  <c r="V1560" i="1"/>
  <c r="W1559" i="1"/>
  <c r="X1559" i="1" s="1"/>
  <c r="V1559" i="1"/>
  <c r="W1558" i="1"/>
  <c r="X1558" i="1" s="1"/>
  <c r="V1558" i="1"/>
  <c r="W1557" i="1"/>
  <c r="V1557" i="1"/>
  <c r="W1556" i="1"/>
  <c r="V1556" i="1"/>
  <c r="W1555" i="1"/>
  <c r="V1555" i="1"/>
  <c r="W1554" i="1"/>
  <c r="X1554" i="1" s="1"/>
  <c r="V1554" i="1"/>
  <c r="W1553" i="1"/>
  <c r="V1553" i="1"/>
  <c r="W1552" i="1"/>
  <c r="X1552" i="1" s="1"/>
  <c r="V1552" i="1"/>
  <c r="W1551" i="1"/>
  <c r="X1551" i="1" s="1"/>
  <c r="V1551" i="1"/>
  <c r="W1550" i="1"/>
  <c r="X1550" i="1" s="1"/>
  <c r="V1550" i="1"/>
  <c r="W1549" i="1"/>
  <c r="V1549" i="1"/>
  <c r="W1548" i="1"/>
  <c r="X1548" i="1" s="1"/>
  <c r="V1548" i="1"/>
  <c r="W1547" i="1"/>
  <c r="X1547" i="1" s="1"/>
  <c r="V1547" i="1"/>
  <c r="W1546" i="1"/>
  <c r="V1546" i="1"/>
  <c r="W1545" i="1"/>
  <c r="X1545" i="1" s="1"/>
  <c r="V1545" i="1"/>
  <c r="W1544" i="1"/>
  <c r="X1544" i="1" s="1"/>
  <c r="V1544" i="1"/>
  <c r="W1543" i="1"/>
  <c r="X1543" i="1" s="1"/>
  <c r="V1543" i="1"/>
  <c r="W1542" i="1"/>
  <c r="X1542" i="1" s="1"/>
  <c r="V1542" i="1"/>
  <c r="W1541" i="1"/>
  <c r="X1541" i="1" s="1"/>
  <c r="V1541" i="1"/>
  <c r="W1540" i="1"/>
  <c r="X1540" i="1" s="1"/>
  <c r="V1540" i="1"/>
  <c r="W1539" i="1"/>
  <c r="X1539" i="1" s="1"/>
  <c r="V1539" i="1"/>
  <c r="W1538" i="1"/>
  <c r="X1538" i="1" s="1"/>
  <c r="V1538" i="1"/>
  <c r="W1537" i="1"/>
  <c r="X1537" i="1" s="1"/>
  <c r="V1537" i="1"/>
  <c r="W1536" i="1"/>
  <c r="X1536" i="1" s="1"/>
  <c r="V1536" i="1"/>
  <c r="W1535" i="1"/>
  <c r="X1535" i="1" s="1"/>
  <c r="V1535" i="1"/>
  <c r="W1534" i="1"/>
  <c r="X1534" i="1" s="1"/>
  <c r="V1534" i="1"/>
  <c r="W1533" i="1"/>
  <c r="X1533" i="1" s="1"/>
  <c r="V1533" i="1"/>
  <c r="W1532" i="1"/>
  <c r="X1532" i="1" s="1"/>
  <c r="V1532" i="1"/>
  <c r="W1531" i="1"/>
  <c r="X1531" i="1" s="1"/>
  <c r="V1531" i="1"/>
  <c r="W1530" i="1"/>
  <c r="X1530" i="1" s="1"/>
  <c r="V1530" i="1"/>
  <c r="W1529" i="1"/>
  <c r="X1529" i="1" s="1"/>
  <c r="V1529" i="1"/>
  <c r="W1528" i="1"/>
  <c r="X1528" i="1" s="1"/>
  <c r="V1528" i="1"/>
  <c r="W1527" i="1"/>
  <c r="X1527" i="1" s="1"/>
  <c r="V1527" i="1"/>
  <c r="W1526" i="1"/>
  <c r="X1526" i="1" s="1"/>
  <c r="V1526" i="1"/>
  <c r="W1525" i="1"/>
  <c r="X1525" i="1" s="1"/>
  <c r="V1525" i="1"/>
  <c r="W1524" i="1"/>
  <c r="X1524" i="1" s="1"/>
  <c r="V1524" i="1"/>
  <c r="W1523" i="1"/>
  <c r="X1523" i="1" s="1"/>
  <c r="V1523" i="1"/>
  <c r="W1522" i="1"/>
  <c r="X1522" i="1" s="1"/>
  <c r="V1522" i="1"/>
  <c r="W1521" i="1"/>
  <c r="X1521" i="1" s="1"/>
  <c r="V1521" i="1"/>
  <c r="W1520" i="1"/>
  <c r="X1520" i="1" s="1"/>
  <c r="V1520" i="1"/>
  <c r="W1519" i="1"/>
  <c r="X1519" i="1" s="1"/>
  <c r="V1519" i="1"/>
  <c r="W1518" i="1"/>
  <c r="X1518" i="1" s="1"/>
  <c r="V1518" i="1"/>
  <c r="W1517" i="1"/>
  <c r="X1517" i="1" s="1"/>
  <c r="V1517" i="1"/>
  <c r="W1516" i="1"/>
  <c r="X1516" i="1" s="1"/>
  <c r="V1516" i="1"/>
  <c r="W1515" i="1"/>
  <c r="X1515" i="1" s="1"/>
  <c r="V1515" i="1"/>
  <c r="W1514" i="1"/>
  <c r="X1514" i="1" s="1"/>
  <c r="V1514" i="1"/>
  <c r="W1513" i="1"/>
  <c r="X1513" i="1" s="1"/>
  <c r="V1513" i="1"/>
  <c r="W1512" i="1"/>
  <c r="X1512" i="1" s="1"/>
  <c r="V1512" i="1"/>
  <c r="W1511" i="1"/>
  <c r="X1511" i="1" s="1"/>
  <c r="V1511" i="1"/>
  <c r="W1510" i="1"/>
  <c r="X1510" i="1" s="1"/>
  <c r="V1510" i="1"/>
  <c r="W1509" i="1"/>
  <c r="X1509" i="1" s="1"/>
  <c r="V1509" i="1"/>
  <c r="W1508" i="1"/>
  <c r="X1508" i="1" s="1"/>
  <c r="V1508" i="1"/>
  <c r="W1507" i="1"/>
  <c r="X1507" i="1" s="1"/>
  <c r="V1507" i="1"/>
  <c r="W1506" i="1"/>
  <c r="X1506" i="1" s="1"/>
  <c r="V1506" i="1"/>
  <c r="W1505" i="1"/>
  <c r="X1505" i="1" s="1"/>
  <c r="V1505" i="1"/>
  <c r="W1504" i="1"/>
  <c r="X1504" i="1" s="1"/>
  <c r="V1504" i="1"/>
  <c r="W1503" i="1"/>
  <c r="X1503" i="1" s="1"/>
  <c r="V1503" i="1"/>
  <c r="W1502" i="1"/>
  <c r="X1502" i="1" s="1"/>
  <c r="V1502" i="1"/>
  <c r="W1501" i="1"/>
  <c r="X1501" i="1" s="1"/>
  <c r="V1501" i="1"/>
  <c r="W1500" i="1"/>
  <c r="X1500" i="1" s="1"/>
  <c r="V1500" i="1"/>
  <c r="W1499" i="1"/>
  <c r="X1499" i="1" s="1"/>
  <c r="V1499" i="1"/>
  <c r="W1498" i="1"/>
  <c r="V1498" i="1"/>
  <c r="W1497" i="1"/>
  <c r="V1497" i="1"/>
  <c r="W1496" i="1"/>
  <c r="X1496" i="1" s="1"/>
  <c r="V1496" i="1"/>
  <c r="W1495" i="1"/>
  <c r="V1495" i="1"/>
  <c r="W1494" i="1"/>
  <c r="X1494" i="1" s="1"/>
  <c r="V1494" i="1"/>
  <c r="W1493" i="1"/>
  <c r="X1493" i="1" s="1"/>
  <c r="V1493" i="1"/>
  <c r="W1492" i="1"/>
  <c r="X1492" i="1" s="1"/>
  <c r="V1492" i="1"/>
  <c r="W1491" i="1"/>
  <c r="V1491" i="1"/>
  <c r="W1490" i="1"/>
  <c r="X1490" i="1" s="1"/>
  <c r="V1490" i="1"/>
  <c r="W1489" i="1"/>
  <c r="V1489" i="1"/>
  <c r="W1488" i="1"/>
  <c r="X1488" i="1" s="1"/>
  <c r="V1488" i="1"/>
  <c r="W1487" i="1"/>
  <c r="X1487" i="1" s="1"/>
  <c r="V1487" i="1"/>
  <c r="W1486" i="1"/>
  <c r="V1486" i="1"/>
  <c r="W1485" i="1"/>
  <c r="X1485" i="1" s="1"/>
  <c r="V1485" i="1"/>
  <c r="W1484" i="1"/>
  <c r="X1484" i="1" s="1"/>
  <c r="V1484" i="1"/>
  <c r="W1483" i="1"/>
  <c r="X1483" i="1" s="1"/>
  <c r="V1483" i="1"/>
  <c r="W1482" i="1"/>
  <c r="X1482" i="1" s="1"/>
  <c r="V1482" i="1"/>
  <c r="W1481" i="1"/>
  <c r="X1481" i="1" s="1"/>
  <c r="V1481" i="1"/>
  <c r="W1480" i="1"/>
  <c r="X1480" i="1" s="1"/>
  <c r="V1480" i="1"/>
  <c r="W1479" i="1"/>
  <c r="X1479" i="1" s="1"/>
  <c r="V1479" i="1"/>
  <c r="W1478" i="1"/>
  <c r="X1478" i="1" s="1"/>
  <c r="V1478" i="1"/>
  <c r="W1477" i="1"/>
  <c r="X1477" i="1" s="1"/>
  <c r="V1477" i="1"/>
  <c r="W1476" i="1"/>
  <c r="X1476" i="1" s="1"/>
  <c r="V1476" i="1"/>
  <c r="W1475" i="1"/>
  <c r="X1475" i="1" s="1"/>
  <c r="V1475" i="1"/>
  <c r="W1474" i="1"/>
  <c r="X1474" i="1" s="1"/>
  <c r="V1474" i="1"/>
  <c r="W1473" i="1"/>
  <c r="X1473" i="1" s="1"/>
  <c r="V1473" i="1"/>
  <c r="W1472" i="1"/>
  <c r="X1472" i="1" s="1"/>
  <c r="V1472" i="1"/>
  <c r="W1471" i="1"/>
  <c r="X1471" i="1" s="1"/>
  <c r="V1471" i="1"/>
  <c r="W1470" i="1"/>
  <c r="X1470" i="1" s="1"/>
  <c r="V1470" i="1"/>
  <c r="W1469" i="1"/>
  <c r="X1469" i="1" s="1"/>
  <c r="V1469" i="1"/>
  <c r="W1468" i="1"/>
  <c r="X1468" i="1" s="1"/>
  <c r="V1468" i="1"/>
  <c r="W1467" i="1"/>
  <c r="X1467" i="1" s="1"/>
  <c r="V1467" i="1"/>
  <c r="W1466" i="1"/>
  <c r="X1466" i="1" s="1"/>
  <c r="V1466" i="1"/>
  <c r="W1465" i="1"/>
  <c r="X1465" i="1" s="1"/>
  <c r="V1465" i="1"/>
  <c r="W1464" i="1"/>
  <c r="X1464" i="1" s="1"/>
  <c r="V1464" i="1"/>
  <c r="W1463" i="1"/>
  <c r="X1463" i="1" s="1"/>
  <c r="V1463" i="1"/>
  <c r="W1462" i="1"/>
  <c r="V1462" i="1"/>
  <c r="W1461" i="1"/>
  <c r="V1461" i="1"/>
  <c r="W1460" i="1"/>
  <c r="V1460" i="1"/>
  <c r="W1459" i="1"/>
  <c r="V1459" i="1"/>
  <c r="W1458" i="1"/>
  <c r="X1458" i="1" s="1"/>
  <c r="V1458" i="1"/>
  <c r="W1457" i="1"/>
  <c r="X1457" i="1" s="1"/>
  <c r="V1457" i="1"/>
  <c r="W1456" i="1"/>
  <c r="X1456" i="1" s="1"/>
  <c r="V1456" i="1"/>
  <c r="W1455" i="1"/>
  <c r="V1455" i="1"/>
  <c r="W1454" i="1"/>
  <c r="V1454" i="1"/>
  <c r="W1453" i="1"/>
  <c r="X1453" i="1" s="1"/>
  <c r="V1453" i="1"/>
  <c r="W1452" i="1"/>
  <c r="X1452" i="1" s="1"/>
  <c r="V1452" i="1"/>
  <c r="W1451" i="1"/>
  <c r="V1451" i="1"/>
  <c r="W1450" i="1"/>
  <c r="V1450" i="1"/>
  <c r="W1449" i="1"/>
  <c r="X1449" i="1" s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X1443" i="1" s="1"/>
  <c r="V1443" i="1"/>
  <c r="W1442" i="1"/>
  <c r="X1442" i="1" s="1"/>
  <c r="V1442" i="1"/>
  <c r="W1441" i="1"/>
  <c r="X1441" i="1" s="1"/>
  <c r="V1441" i="1"/>
  <c r="W1440" i="1"/>
  <c r="X1440" i="1" s="1"/>
  <c r="V1440" i="1"/>
  <c r="W1439" i="1"/>
  <c r="X1439" i="1" s="1"/>
  <c r="V1439" i="1"/>
  <c r="W1438" i="1"/>
  <c r="X1438" i="1" s="1"/>
  <c r="V1438" i="1"/>
  <c r="W1437" i="1"/>
  <c r="X1437" i="1" s="1"/>
  <c r="V1437" i="1"/>
  <c r="W1436" i="1"/>
  <c r="X1436" i="1" s="1"/>
  <c r="V1436" i="1"/>
  <c r="W1435" i="1"/>
  <c r="X1435" i="1" s="1"/>
  <c r="V1435" i="1"/>
  <c r="W1434" i="1"/>
  <c r="V1434" i="1"/>
  <c r="W1433" i="1"/>
  <c r="X1433" i="1" s="1"/>
  <c r="V1433" i="1"/>
  <c r="W1432" i="1"/>
  <c r="X1432" i="1" s="1"/>
  <c r="V1432" i="1"/>
  <c r="W1431" i="1"/>
  <c r="V1431" i="1"/>
  <c r="W1430" i="1"/>
  <c r="X1430" i="1" s="1"/>
  <c r="V1430" i="1"/>
  <c r="W1429" i="1"/>
  <c r="X1429" i="1" s="1"/>
  <c r="V1429" i="1"/>
  <c r="W1428" i="1"/>
  <c r="V1428" i="1"/>
  <c r="W1427" i="1"/>
  <c r="V1427" i="1"/>
  <c r="W1426" i="1"/>
  <c r="X1426" i="1" s="1"/>
  <c r="V1426" i="1"/>
  <c r="W1425" i="1"/>
  <c r="X1425" i="1" s="1"/>
  <c r="V1425" i="1"/>
  <c r="W1424" i="1"/>
  <c r="X1424" i="1" s="1"/>
  <c r="V1424" i="1"/>
  <c r="W1423" i="1"/>
  <c r="X1423" i="1" s="1"/>
  <c r="V1423" i="1"/>
  <c r="W1422" i="1"/>
  <c r="X1422" i="1" s="1"/>
  <c r="V1422" i="1"/>
  <c r="W1421" i="1"/>
  <c r="X1421" i="1" s="1"/>
  <c r="V1421" i="1"/>
  <c r="W1420" i="1"/>
  <c r="X1420" i="1" s="1"/>
  <c r="V1420" i="1"/>
  <c r="W1419" i="1"/>
  <c r="X1419" i="1" s="1"/>
  <c r="V1419" i="1"/>
  <c r="W1418" i="1"/>
  <c r="V1418" i="1"/>
  <c r="W1417" i="1"/>
  <c r="X1417" i="1" s="1"/>
  <c r="V1417" i="1"/>
  <c r="W1416" i="1"/>
  <c r="X1416" i="1" s="1"/>
  <c r="V1416" i="1"/>
  <c r="W1415" i="1"/>
  <c r="X1415" i="1" s="1"/>
  <c r="V1415" i="1"/>
  <c r="W1414" i="1"/>
  <c r="X1414" i="1" s="1"/>
  <c r="V1414" i="1"/>
  <c r="W1413" i="1"/>
  <c r="X1413" i="1" s="1"/>
  <c r="V1413" i="1"/>
  <c r="W1412" i="1"/>
  <c r="X1412" i="1" s="1"/>
  <c r="V1412" i="1"/>
  <c r="W1411" i="1"/>
  <c r="V1411" i="1"/>
  <c r="W1410" i="1"/>
  <c r="X1410" i="1" s="1"/>
  <c r="V1410" i="1"/>
  <c r="W1409" i="1"/>
  <c r="X1409" i="1" s="1"/>
  <c r="V1409" i="1"/>
  <c r="W1408" i="1"/>
  <c r="X1408" i="1" s="1"/>
  <c r="V1408" i="1"/>
  <c r="W1407" i="1"/>
  <c r="X1407" i="1" s="1"/>
  <c r="V1407" i="1"/>
  <c r="W1406" i="1"/>
  <c r="X1406" i="1" s="1"/>
  <c r="V1406" i="1"/>
  <c r="W1405" i="1"/>
  <c r="X1405" i="1" s="1"/>
  <c r="V1405" i="1"/>
  <c r="W1404" i="1"/>
  <c r="X1404" i="1" s="1"/>
  <c r="V1404" i="1"/>
  <c r="W1403" i="1"/>
  <c r="X1403" i="1" s="1"/>
  <c r="V1403" i="1"/>
  <c r="W1402" i="1"/>
  <c r="X1402" i="1" s="1"/>
  <c r="V1402" i="1"/>
  <c r="W1401" i="1"/>
  <c r="X1401" i="1" s="1"/>
  <c r="V1401" i="1"/>
  <c r="W1400" i="1"/>
  <c r="X1400" i="1" s="1"/>
  <c r="V1400" i="1"/>
  <c r="W1399" i="1"/>
  <c r="X1399" i="1" s="1"/>
  <c r="V1399" i="1"/>
  <c r="W1398" i="1"/>
  <c r="X1398" i="1" s="1"/>
  <c r="V1398" i="1"/>
  <c r="W1397" i="1"/>
  <c r="X1397" i="1" s="1"/>
  <c r="V1397" i="1"/>
  <c r="W1396" i="1"/>
  <c r="X1396" i="1" s="1"/>
  <c r="V1396" i="1"/>
  <c r="W1395" i="1"/>
  <c r="X1395" i="1" s="1"/>
  <c r="V1395" i="1"/>
  <c r="W1394" i="1"/>
  <c r="X1394" i="1" s="1"/>
  <c r="V1394" i="1"/>
  <c r="W1393" i="1"/>
  <c r="X1393" i="1" s="1"/>
  <c r="V1393" i="1"/>
  <c r="W1392" i="1"/>
  <c r="X1392" i="1" s="1"/>
  <c r="V1392" i="1"/>
  <c r="W1391" i="1"/>
  <c r="X1391" i="1" s="1"/>
  <c r="V1391" i="1"/>
  <c r="W1390" i="1"/>
  <c r="X1390" i="1" s="1"/>
  <c r="V1390" i="1"/>
  <c r="W1389" i="1"/>
  <c r="X1389" i="1" s="1"/>
  <c r="V1389" i="1"/>
  <c r="W1388" i="1"/>
  <c r="X1388" i="1" s="1"/>
  <c r="V1388" i="1"/>
  <c r="W1387" i="1"/>
  <c r="X1387" i="1" s="1"/>
  <c r="V1387" i="1"/>
  <c r="W1386" i="1"/>
  <c r="X1386" i="1" s="1"/>
  <c r="V1386" i="1"/>
  <c r="W1385" i="1"/>
  <c r="X1385" i="1" s="1"/>
  <c r="V1385" i="1"/>
  <c r="W1384" i="1"/>
  <c r="X1384" i="1" s="1"/>
  <c r="V1384" i="1"/>
  <c r="W1383" i="1"/>
  <c r="X1383" i="1" s="1"/>
  <c r="V1383" i="1"/>
  <c r="W1382" i="1"/>
  <c r="X1382" i="1" s="1"/>
  <c r="V1382" i="1"/>
  <c r="W1381" i="1"/>
  <c r="X1381" i="1" s="1"/>
  <c r="V1381" i="1"/>
  <c r="W1380" i="1"/>
  <c r="X1380" i="1" s="1"/>
  <c r="V1380" i="1"/>
  <c r="W1379" i="1"/>
  <c r="X1379" i="1" s="1"/>
  <c r="V1379" i="1"/>
  <c r="W1378" i="1"/>
  <c r="X1378" i="1" s="1"/>
  <c r="V1378" i="1"/>
  <c r="W1377" i="1"/>
  <c r="X1377" i="1" s="1"/>
  <c r="V1377" i="1"/>
  <c r="W1376" i="1"/>
  <c r="X1376" i="1" s="1"/>
  <c r="V1376" i="1"/>
  <c r="W1375" i="1"/>
  <c r="X1375" i="1" s="1"/>
  <c r="V1375" i="1"/>
  <c r="W1374" i="1"/>
  <c r="X1374" i="1" s="1"/>
  <c r="V1374" i="1"/>
  <c r="W1373" i="1"/>
  <c r="X1373" i="1" s="1"/>
  <c r="V1373" i="1"/>
  <c r="W1372" i="1"/>
  <c r="X1372" i="1" s="1"/>
  <c r="V1372" i="1"/>
  <c r="W1371" i="1"/>
  <c r="X1371" i="1" s="1"/>
  <c r="V1371" i="1"/>
  <c r="W1370" i="1"/>
  <c r="X1370" i="1" s="1"/>
  <c r="V1370" i="1"/>
  <c r="W1369" i="1"/>
  <c r="X1369" i="1" s="1"/>
  <c r="V1369" i="1"/>
  <c r="W1368" i="1"/>
  <c r="X1368" i="1" s="1"/>
  <c r="V1368" i="1"/>
  <c r="W1367" i="1"/>
  <c r="X1367" i="1" s="1"/>
  <c r="V1367" i="1"/>
  <c r="W1366" i="1"/>
  <c r="X1366" i="1" s="1"/>
  <c r="V1366" i="1"/>
  <c r="W1365" i="1"/>
  <c r="X1365" i="1" s="1"/>
  <c r="V1365" i="1"/>
  <c r="W1364" i="1"/>
  <c r="X1364" i="1" s="1"/>
  <c r="V1364" i="1"/>
  <c r="W1363" i="1"/>
  <c r="X1363" i="1" s="1"/>
  <c r="V1363" i="1"/>
  <c r="W1362" i="1"/>
  <c r="X1362" i="1" s="1"/>
  <c r="V1362" i="1"/>
  <c r="W1361" i="1"/>
  <c r="X1361" i="1" s="1"/>
  <c r="V1361" i="1"/>
  <c r="W1360" i="1"/>
  <c r="X1360" i="1" s="1"/>
  <c r="V1360" i="1"/>
  <c r="W1359" i="1"/>
  <c r="X1359" i="1" s="1"/>
  <c r="V1359" i="1"/>
  <c r="W1358" i="1"/>
  <c r="X1358" i="1" s="1"/>
  <c r="V1358" i="1"/>
  <c r="W1357" i="1"/>
  <c r="X1357" i="1" s="1"/>
  <c r="V1357" i="1"/>
  <c r="W1356" i="1"/>
  <c r="X1356" i="1" s="1"/>
  <c r="V1356" i="1"/>
  <c r="W1355" i="1"/>
  <c r="X1355" i="1" s="1"/>
  <c r="V1355" i="1"/>
  <c r="W1354" i="1"/>
  <c r="X1354" i="1" s="1"/>
  <c r="V1354" i="1"/>
  <c r="W1353" i="1"/>
  <c r="X1353" i="1" s="1"/>
  <c r="V1353" i="1"/>
  <c r="W1352" i="1"/>
  <c r="X1352" i="1" s="1"/>
  <c r="V1352" i="1"/>
  <c r="W1351" i="1"/>
  <c r="X1351" i="1" s="1"/>
  <c r="V1351" i="1"/>
  <c r="W1350" i="1"/>
  <c r="X1350" i="1" s="1"/>
  <c r="V1350" i="1"/>
  <c r="W1349" i="1"/>
  <c r="X1349" i="1" s="1"/>
  <c r="V1349" i="1"/>
  <c r="W1348" i="1"/>
  <c r="X1348" i="1" s="1"/>
  <c r="V1348" i="1"/>
  <c r="W1347" i="1"/>
  <c r="X1347" i="1" s="1"/>
  <c r="V1347" i="1"/>
  <c r="W1346" i="1"/>
  <c r="X1346" i="1" s="1"/>
  <c r="V1346" i="1"/>
  <c r="W1345" i="1"/>
  <c r="X1345" i="1" s="1"/>
  <c r="V1345" i="1"/>
  <c r="W1344" i="1"/>
  <c r="X1344" i="1" s="1"/>
  <c r="V1344" i="1"/>
  <c r="W1343" i="1"/>
  <c r="X1343" i="1" s="1"/>
  <c r="V1343" i="1"/>
  <c r="W1342" i="1"/>
  <c r="V1342" i="1"/>
  <c r="W1341" i="1"/>
  <c r="X1341" i="1" s="1"/>
  <c r="V1341" i="1"/>
  <c r="W1340" i="1"/>
  <c r="X1340" i="1" s="1"/>
  <c r="V1340" i="1"/>
  <c r="W1339" i="1"/>
  <c r="X1339" i="1" s="1"/>
  <c r="V1339" i="1"/>
  <c r="W1338" i="1"/>
  <c r="X1338" i="1" s="1"/>
  <c r="V1338" i="1"/>
  <c r="W1337" i="1"/>
  <c r="X1337" i="1" s="1"/>
  <c r="V1337" i="1"/>
  <c r="W1336" i="1"/>
  <c r="X1336" i="1" s="1"/>
  <c r="V1336" i="1"/>
  <c r="W1335" i="1"/>
  <c r="V1335" i="1"/>
  <c r="W1334" i="1"/>
  <c r="V1334" i="1"/>
  <c r="W1333" i="1"/>
  <c r="X1333" i="1" s="1"/>
  <c r="V1333" i="1"/>
  <c r="W1332" i="1"/>
  <c r="X1332" i="1" s="1"/>
  <c r="V1332" i="1"/>
  <c r="W1331" i="1"/>
  <c r="X1331" i="1" s="1"/>
  <c r="V1331" i="1"/>
  <c r="W1330" i="1"/>
  <c r="X1330" i="1" s="1"/>
  <c r="V1330" i="1"/>
  <c r="W1329" i="1"/>
  <c r="X1329" i="1" s="1"/>
  <c r="V1329" i="1"/>
  <c r="W1328" i="1"/>
  <c r="X1328" i="1" s="1"/>
  <c r="V1328" i="1"/>
  <c r="W1327" i="1"/>
  <c r="X1327" i="1" s="1"/>
  <c r="V1327" i="1"/>
  <c r="W1326" i="1"/>
  <c r="X1326" i="1" s="1"/>
  <c r="V1326" i="1"/>
  <c r="W1325" i="1"/>
  <c r="X1325" i="1" s="1"/>
  <c r="V1325" i="1"/>
  <c r="W1324" i="1"/>
  <c r="X1324" i="1" s="1"/>
  <c r="V1324" i="1"/>
  <c r="W1323" i="1"/>
  <c r="X1323" i="1" s="1"/>
  <c r="V1323" i="1"/>
  <c r="W1322" i="1"/>
  <c r="X1322" i="1" s="1"/>
  <c r="V1322" i="1"/>
  <c r="W1321" i="1"/>
  <c r="X1321" i="1" s="1"/>
  <c r="V1321" i="1"/>
  <c r="W1320" i="1"/>
  <c r="X1320" i="1" s="1"/>
  <c r="V1320" i="1"/>
  <c r="W1319" i="1"/>
  <c r="X1319" i="1" s="1"/>
  <c r="V1319" i="1"/>
  <c r="W1318" i="1"/>
  <c r="X1318" i="1" s="1"/>
  <c r="V1318" i="1"/>
  <c r="W1317" i="1"/>
  <c r="X1317" i="1" s="1"/>
  <c r="V1317" i="1"/>
  <c r="W1316" i="1"/>
  <c r="X1316" i="1" s="1"/>
  <c r="V1316" i="1"/>
  <c r="W1315" i="1"/>
  <c r="X1315" i="1" s="1"/>
  <c r="V1315" i="1"/>
  <c r="W1314" i="1"/>
  <c r="X1314" i="1" s="1"/>
  <c r="V1314" i="1"/>
  <c r="W1313" i="1"/>
  <c r="X1313" i="1" s="1"/>
  <c r="V1313" i="1"/>
  <c r="W1312" i="1"/>
  <c r="X1312" i="1" s="1"/>
  <c r="V1312" i="1"/>
  <c r="W1311" i="1"/>
  <c r="X1311" i="1" s="1"/>
  <c r="V1311" i="1"/>
  <c r="W1310" i="1"/>
  <c r="X1310" i="1" s="1"/>
  <c r="V1310" i="1"/>
  <c r="W1309" i="1"/>
  <c r="X1309" i="1" s="1"/>
  <c r="V1309" i="1"/>
  <c r="W1308" i="1"/>
  <c r="X1308" i="1" s="1"/>
  <c r="V1308" i="1"/>
  <c r="W1307" i="1"/>
  <c r="X1307" i="1" s="1"/>
  <c r="V1307" i="1"/>
  <c r="W1306" i="1"/>
  <c r="X1306" i="1" s="1"/>
  <c r="V1306" i="1"/>
  <c r="W1305" i="1"/>
  <c r="X1305" i="1" s="1"/>
  <c r="V1305" i="1"/>
  <c r="W1304" i="1"/>
  <c r="X1304" i="1" s="1"/>
  <c r="V1304" i="1"/>
  <c r="W1303" i="1"/>
  <c r="X1303" i="1" s="1"/>
  <c r="V1303" i="1"/>
  <c r="W1302" i="1"/>
  <c r="X1302" i="1" s="1"/>
  <c r="V1302" i="1"/>
  <c r="W1301" i="1"/>
  <c r="X1301" i="1" s="1"/>
  <c r="V1301" i="1"/>
  <c r="W1300" i="1"/>
  <c r="X1300" i="1" s="1"/>
  <c r="V1300" i="1"/>
  <c r="W1299" i="1"/>
  <c r="X1299" i="1" s="1"/>
  <c r="V1299" i="1"/>
  <c r="W1298" i="1"/>
  <c r="X1298" i="1" s="1"/>
  <c r="V1298" i="1"/>
  <c r="W1297" i="1"/>
  <c r="X1297" i="1" s="1"/>
  <c r="V1297" i="1"/>
  <c r="W1296" i="1"/>
  <c r="X1296" i="1" s="1"/>
  <c r="V1296" i="1"/>
  <c r="W1295" i="1"/>
  <c r="X1295" i="1" s="1"/>
  <c r="V1295" i="1"/>
  <c r="W1294" i="1"/>
  <c r="X1294" i="1" s="1"/>
  <c r="V1294" i="1"/>
  <c r="W1293" i="1"/>
  <c r="X1293" i="1" s="1"/>
  <c r="V1293" i="1"/>
  <c r="W1292" i="1"/>
  <c r="X1292" i="1" s="1"/>
  <c r="V1292" i="1"/>
  <c r="W1291" i="1"/>
  <c r="X1291" i="1" s="1"/>
  <c r="V1291" i="1"/>
  <c r="W1290" i="1"/>
  <c r="X1290" i="1" s="1"/>
  <c r="V1290" i="1"/>
  <c r="W1289" i="1"/>
  <c r="X1289" i="1" s="1"/>
  <c r="V1289" i="1"/>
  <c r="W1288" i="1"/>
  <c r="X1288" i="1" s="1"/>
  <c r="V1288" i="1"/>
  <c r="W1287" i="1"/>
  <c r="X1287" i="1" s="1"/>
  <c r="V1287" i="1"/>
  <c r="W1286" i="1"/>
  <c r="X1286" i="1" s="1"/>
  <c r="V1286" i="1"/>
  <c r="W1285" i="1"/>
  <c r="X1285" i="1" s="1"/>
  <c r="V1285" i="1"/>
  <c r="W1284" i="1"/>
  <c r="X1284" i="1" s="1"/>
  <c r="V1284" i="1"/>
  <c r="W1283" i="1"/>
  <c r="X1283" i="1" s="1"/>
  <c r="V1283" i="1"/>
  <c r="W1282" i="1"/>
  <c r="X1282" i="1" s="1"/>
  <c r="V1282" i="1"/>
  <c r="W1281" i="1"/>
  <c r="X1281" i="1" s="1"/>
  <c r="V1281" i="1"/>
  <c r="W1280" i="1"/>
  <c r="X1280" i="1" s="1"/>
  <c r="V1280" i="1"/>
  <c r="W1279" i="1"/>
  <c r="X1279" i="1" s="1"/>
  <c r="V1279" i="1"/>
  <c r="W1278" i="1"/>
  <c r="X1278" i="1" s="1"/>
  <c r="V1278" i="1"/>
  <c r="W1277" i="1"/>
  <c r="X1277" i="1" s="1"/>
  <c r="V1277" i="1"/>
  <c r="W1276" i="1"/>
  <c r="X1276" i="1" s="1"/>
  <c r="V1276" i="1"/>
  <c r="W1275" i="1"/>
  <c r="X1275" i="1" s="1"/>
  <c r="V1275" i="1"/>
  <c r="W1274" i="1"/>
  <c r="X1274" i="1" s="1"/>
  <c r="V1274" i="1"/>
  <c r="W1273" i="1"/>
  <c r="X1273" i="1" s="1"/>
  <c r="V1273" i="1"/>
  <c r="W1272" i="1"/>
  <c r="X1272" i="1" s="1"/>
  <c r="V1272" i="1"/>
  <c r="W1271" i="1"/>
  <c r="X1271" i="1" s="1"/>
  <c r="V1271" i="1"/>
  <c r="W1270" i="1"/>
  <c r="X1270" i="1" s="1"/>
  <c r="V1270" i="1"/>
  <c r="W1269" i="1"/>
  <c r="X1269" i="1" s="1"/>
  <c r="V1269" i="1"/>
  <c r="W1268" i="1"/>
  <c r="X1268" i="1" s="1"/>
  <c r="V1268" i="1"/>
  <c r="W1267" i="1"/>
  <c r="X1267" i="1" s="1"/>
  <c r="V1267" i="1"/>
  <c r="W1266" i="1"/>
  <c r="X1266" i="1" s="1"/>
  <c r="V1266" i="1"/>
  <c r="W1265" i="1"/>
  <c r="X1265" i="1" s="1"/>
  <c r="V1265" i="1"/>
  <c r="W1264" i="1"/>
  <c r="X1264" i="1" s="1"/>
  <c r="V1264" i="1"/>
  <c r="W1263" i="1"/>
  <c r="X1263" i="1" s="1"/>
  <c r="V1263" i="1"/>
  <c r="W1262" i="1"/>
  <c r="X1262" i="1" s="1"/>
  <c r="V1262" i="1"/>
  <c r="W1261" i="1"/>
  <c r="X1261" i="1" s="1"/>
  <c r="V1261" i="1"/>
  <c r="W1260" i="1"/>
  <c r="X1260" i="1" s="1"/>
  <c r="V1260" i="1"/>
  <c r="W1259" i="1"/>
  <c r="X1259" i="1" s="1"/>
  <c r="V1259" i="1"/>
  <c r="W1258" i="1"/>
  <c r="X1258" i="1" s="1"/>
  <c r="V1258" i="1"/>
  <c r="W1257" i="1"/>
  <c r="X1257" i="1" s="1"/>
  <c r="V1257" i="1"/>
  <c r="W1256" i="1"/>
  <c r="X1256" i="1" s="1"/>
  <c r="V1256" i="1"/>
  <c r="W1255" i="1"/>
  <c r="X1255" i="1" s="1"/>
  <c r="V1255" i="1"/>
  <c r="W1254" i="1"/>
  <c r="X1254" i="1" s="1"/>
  <c r="V1254" i="1"/>
  <c r="W1253" i="1"/>
  <c r="X1253" i="1" s="1"/>
  <c r="V1253" i="1"/>
  <c r="W1252" i="1"/>
  <c r="X1252" i="1" s="1"/>
  <c r="V1252" i="1"/>
  <c r="W1251" i="1"/>
  <c r="X1251" i="1" s="1"/>
  <c r="V1251" i="1"/>
  <c r="W1250" i="1"/>
  <c r="X1250" i="1" s="1"/>
  <c r="V1250" i="1"/>
  <c r="W1249" i="1"/>
  <c r="X1249" i="1" s="1"/>
  <c r="V1249" i="1"/>
  <c r="W1248" i="1"/>
  <c r="X1248" i="1" s="1"/>
  <c r="V1248" i="1"/>
  <c r="W1247" i="1"/>
  <c r="X1247" i="1" s="1"/>
  <c r="V1247" i="1"/>
  <c r="W1246" i="1"/>
  <c r="X1246" i="1" s="1"/>
  <c r="V1246" i="1"/>
  <c r="W1245" i="1"/>
  <c r="X1245" i="1" s="1"/>
  <c r="V1245" i="1"/>
  <c r="W1244" i="1"/>
  <c r="X1244" i="1" s="1"/>
  <c r="V1244" i="1"/>
  <c r="W1243" i="1"/>
  <c r="X1243" i="1" s="1"/>
  <c r="V1243" i="1"/>
  <c r="W1242" i="1"/>
  <c r="X1242" i="1" s="1"/>
  <c r="V1242" i="1"/>
  <c r="W1241" i="1"/>
  <c r="V1241" i="1"/>
  <c r="W1240" i="1"/>
  <c r="X1240" i="1" s="1"/>
  <c r="V1240" i="1"/>
  <c r="W1239" i="1"/>
  <c r="V1239" i="1"/>
  <c r="W1238" i="1"/>
  <c r="V1238" i="1"/>
  <c r="W1237" i="1"/>
  <c r="X1237" i="1" s="1"/>
  <c r="V1237" i="1"/>
  <c r="W1236" i="1"/>
  <c r="V1236" i="1"/>
  <c r="W1235" i="1"/>
  <c r="X1235" i="1" s="1"/>
  <c r="V1235" i="1"/>
  <c r="W1234" i="1"/>
  <c r="X1234" i="1" s="1"/>
  <c r="V1234" i="1"/>
  <c r="W1233" i="1"/>
  <c r="V1233" i="1"/>
  <c r="W1232" i="1"/>
  <c r="V1232" i="1"/>
  <c r="W1231" i="1"/>
  <c r="X1231" i="1" s="1"/>
  <c r="V1231" i="1"/>
  <c r="W1230" i="1"/>
  <c r="X1230" i="1" s="1"/>
  <c r="V1230" i="1"/>
  <c r="W1229" i="1"/>
  <c r="V1229" i="1"/>
  <c r="W1228" i="1"/>
  <c r="X1228" i="1" s="1"/>
  <c r="V1228" i="1"/>
  <c r="W1227" i="1"/>
  <c r="X1227" i="1" s="1"/>
  <c r="V1227" i="1"/>
  <c r="W1226" i="1"/>
  <c r="X1226" i="1" s="1"/>
  <c r="V1226" i="1"/>
  <c r="W1225" i="1"/>
  <c r="X1225" i="1" s="1"/>
  <c r="V1225" i="1"/>
  <c r="W1224" i="1"/>
  <c r="X1224" i="1" s="1"/>
  <c r="V1224" i="1"/>
  <c r="W1223" i="1"/>
  <c r="X1223" i="1" s="1"/>
  <c r="V1223" i="1"/>
  <c r="W1222" i="1"/>
  <c r="X1222" i="1" s="1"/>
  <c r="V1222" i="1"/>
  <c r="W1221" i="1"/>
  <c r="X1221" i="1" s="1"/>
  <c r="V1221" i="1"/>
  <c r="W1220" i="1"/>
  <c r="X1220" i="1" s="1"/>
  <c r="V1220" i="1"/>
  <c r="W1219" i="1"/>
  <c r="X1219" i="1" s="1"/>
  <c r="V1219" i="1"/>
  <c r="W1218" i="1"/>
  <c r="X1218" i="1" s="1"/>
  <c r="V1218" i="1"/>
  <c r="W1217" i="1"/>
  <c r="X1217" i="1" s="1"/>
  <c r="V1217" i="1"/>
  <c r="W1216" i="1"/>
  <c r="X1216" i="1" s="1"/>
  <c r="V1216" i="1"/>
  <c r="W1215" i="1"/>
  <c r="X1215" i="1" s="1"/>
  <c r="V1215" i="1"/>
  <c r="W1214" i="1"/>
  <c r="X1214" i="1" s="1"/>
  <c r="V1214" i="1"/>
  <c r="W1213" i="1"/>
  <c r="X1213" i="1" s="1"/>
  <c r="V1213" i="1"/>
  <c r="W1212" i="1"/>
  <c r="X1212" i="1" s="1"/>
  <c r="V1212" i="1"/>
  <c r="W1211" i="1"/>
  <c r="X1211" i="1" s="1"/>
  <c r="V1211" i="1"/>
  <c r="W1210" i="1"/>
  <c r="X1210" i="1" s="1"/>
  <c r="V1210" i="1"/>
  <c r="W1209" i="1"/>
  <c r="X1209" i="1" s="1"/>
  <c r="V1209" i="1"/>
  <c r="W1208" i="1"/>
  <c r="X1208" i="1" s="1"/>
  <c r="V1208" i="1"/>
  <c r="W1207" i="1"/>
  <c r="X1207" i="1" s="1"/>
  <c r="V1207" i="1"/>
  <c r="W1206" i="1"/>
  <c r="X1206" i="1" s="1"/>
  <c r="V1206" i="1"/>
  <c r="W1205" i="1"/>
  <c r="X1205" i="1" s="1"/>
  <c r="V1205" i="1"/>
  <c r="W1204" i="1"/>
  <c r="X1204" i="1" s="1"/>
  <c r="V1204" i="1"/>
  <c r="W1203" i="1"/>
  <c r="X1203" i="1" s="1"/>
  <c r="V1203" i="1"/>
  <c r="W1202" i="1"/>
  <c r="X1202" i="1" s="1"/>
  <c r="V1202" i="1"/>
  <c r="W1201" i="1"/>
  <c r="X1201" i="1" s="1"/>
  <c r="V1201" i="1"/>
  <c r="W1200" i="1"/>
  <c r="X1200" i="1" s="1"/>
  <c r="V1200" i="1"/>
  <c r="W1199" i="1"/>
  <c r="X1199" i="1" s="1"/>
  <c r="V1199" i="1"/>
  <c r="W1198" i="1"/>
  <c r="X1198" i="1" s="1"/>
  <c r="V1198" i="1"/>
  <c r="W1197" i="1"/>
  <c r="X1197" i="1" s="1"/>
  <c r="V1197" i="1"/>
  <c r="W1196" i="1"/>
  <c r="X1196" i="1" s="1"/>
  <c r="V1196" i="1"/>
  <c r="W1195" i="1"/>
  <c r="X1195" i="1" s="1"/>
  <c r="V1195" i="1"/>
  <c r="W1194" i="1"/>
  <c r="X1194" i="1" s="1"/>
  <c r="V1194" i="1"/>
  <c r="W1193" i="1"/>
  <c r="X1193" i="1" s="1"/>
  <c r="V1193" i="1"/>
  <c r="W1192" i="1"/>
  <c r="X1192" i="1" s="1"/>
  <c r="V1192" i="1"/>
  <c r="W1191" i="1"/>
  <c r="X1191" i="1" s="1"/>
  <c r="V1191" i="1"/>
  <c r="W1190" i="1"/>
  <c r="X1190" i="1" s="1"/>
  <c r="V1190" i="1"/>
  <c r="W1189" i="1"/>
  <c r="X1189" i="1" s="1"/>
  <c r="V1189" i="1"/>
  <c r="W1188" i="1"/>
  <c r="X1188" i="1" s="1"/>
  <c r="V1188" i="1"/>
  <c r="W1187" i="1"/>
  <c r="X1187" i="1" s="1"/>
  <c r="V1187" i="1"/>
  <c r="W1186" i="1"/>
  <c r="X1186" i="1" s="1"/>
  <c r="V1186" i="1"/>
  <c r="W1185" i="1"/>
  <c r="X1185" i="1" s="1"/>
  <c r="V1185" i="1"/>
  <c r="W1184" i="1"/>
  <c r="X1184" i="1" s="1"/>
  <c r="V1184" i="1"/>
  <c r="W1183" i="1"/>
  <c r="X1183" i="1" s="1"/>
  <c r="V1183" i="1"/>
  <c r="W1182" i="1"/>
  <c r="X1182" i="1" s="1"/>
  <c r="V1182" i="1"/>
  <c r="W1181" i="1"/>
  <c r="X1181" i="1" s="1"/>
  <c r="V1181" i="1"/>
  <c r="W1180" i="1"/>
  <c r="X1180" i="1" s="1"/>
  <c r="V1180" i="1"/>
  <c r="W1179" i="1"/>
  <c r="V1179" i="1"/>
  <c r="W1178" i="1"/>
  <c r="X1178" i="1" s="1"/>
  <c r="V1178" i="1"/>
  <c r="W1177" i="1"/>
  <c r="X1177" i="1" s="1"/>
  <c r="V1177" i="1"/>
  <c r="W1176" i="1"/>
  <c r="X1176" i="1" s="1"/>
  <c r="V1176" i="1"/>
  <c r="W1175" i="1"/>
  <c r="X1175" i="1" s="1"/>
  <c r="V1175" i="1"/>
  <c r="W1174" i="1"/>
  <c r="V1174" i="1"/>
  <c r="W1173" i="1"/>
  <c r="X1173" i="1" s="1"/>
  <c r="V1173" i="1"/>
  <c r="W1172" i="1"/>
  <c r="X1172" i="1" s="1"/>
  <c r="V1172" i="1"/>
  <c r="W1171" i="1"/>
  <c r="X1171" i="1" s="1"/>
  <c r="V1171" i="1"/>
  <c r="W1170" i="1"/>
  <c r="X1170" i="1" s="1"/>
  <c r="V1170" i="1"/>
  <c r="W1169" i="1"/>
  <c r="X1169" i="1" s="1"/>
  <c r="V1169" i="1"/>
  <c r="W1168" i="1"/>
  <c r="X1168" i="1" s="1"/>
  <c r="V1168" i="1"/>
  <c r="W1167" i="1"/>
  <c r="X1167" i="1" s="1"/>
  <c r="V1167" i="1"/>
  <c r="W1166" i="1"/>
  <c r="V1166" i="1"/>
  <c r="W1165" i="1"/>
  <c r="V1165" i="1"/>
  <c r="W1164" i="1"/>
  <c r="X1164" i="1" s="1"/>
  <c r="V1164" i="1"/>
  <c r="W1163" i="1"/>
  <c r="V1163" i="1"/>
  <c r="W1162" i="1"/>
  <c r="X1162" i="1" s="1"/>
  <c r="V1162" i="1"/>
  <c r="W1161" i="1"/>
  <c r="V1161" i="1"/>
  <c r="W1160" i="1"/>
  <c r="X1160" i="1" s="1"/>
  <c r="V1160" i="1"/>
  <c r="W1159" i="1"/>
  <c r="X1159" i="1" s="1"/>
  <c r="V1159" i="1"/>
  <c r="W1158" i="1"/>
  <c r="V1158" i="1"/>
  <c r="W1157" i="1"/>
  <c r="X1157" i="1" s="1"/>
  <c r="V1157" i="1"/>
  <c r="W1156" i="1"/>
  <c r="X1156" i="1" s="1"/>
  <c r="V1156" i="1"/>
  <c r="W1155" i="1"/>
  <c r="X1155" i="1" s="1"/>
  <c r="V1155" i="1"/>
  <c r="W1154" i="1"/>
  <c r="X1154" i="1" s="1"/>
  <c r="V1154" i="1"/>
  <c r="W1153" i="1"/>
  <c r="V1153" i="1"/>
  <c r="W1152" i="1"/>
  <c r="X1152" i="1" s="1"/>
  <c r="V1152" i="1"/>
  <c r="W1151" i="1"/>
  <c r="X1151" i="1" s="1"/>
  <c r="V1151" i="1"/>
  <c r="W1150" i="1"/>
  <c r="X1150" i="1" s="1"/>
  <c r="V1150" i="1"/>
  <c r="W1149" i="1"/>
  <c r="V1149" i="1"/>
  <c r="W1148" i="1"/>
  <c r="X1148" i="1" s="1"/>
  <c r="V1148" i="1"/>
  <c r="W1147" i="1"/>
  <c r="X1147" i="1" s="1"/>
  <c r="V1147" i="1"/>
  <c r="W1146" i="1"/>
  <c r="V1146" i="1"/>
  <c r="W1145" i="1"/>
  <c r="X1145" i="1" s="1"/>
  <c r="V1145" i="1"/>
  <c r="W1144" i="1"/>
  <c r="V1144" i="1"/>
  <c r="W1143" i="1"/>
  <c r="V1143" i="1"/>
  <c r="W1142" i="1"/>
  <c r="V1142" i="1"/>
  <c r="W1141" i="1"/>
  <c r="X1141" i="1" s="1"/>
  <c r="V1141" i="1"/>
  <c r="W1140" i="1"/>
  <c r="X1140" i="1" s="1"/>
  <c r="V1140" i="1"/>
  <c r="W1139" i="1"/>
  <c r="X1139" i="1" s="1"/>
  <c r="V1139" i="1"/>
  <c r="W1138" i="1"/>
  <c r="X1138" i="1" s="1"/>
  <c r="V1138" i="1"/>
  <c r="W1137" i="1"/>
  <c r="X1137" i="1" s="1"/>
  <c r="V1137" i="1"/>
  <c r="W1136" i="1"/>
  <c r="X1136" i="1" s="1"/>
  <c r="V1136" i="1"/>
  <c r="W1135" i="1"/>
  <c r="X1135" i="1" s="1"/>
  <c r="V1135" i="1"/>
  <c r="W1134" i="1"/>
  <c r="X1134" i="1" s="1"/>
  <c r="V1134" i="1"/>
  <c r="W1133" i="1"/>
  <c r="V1133" i="1"/>
  <c r="W1132" i="1"/>
  <c r="X1132" i="1" s="1"/>
  <c r="V1132" i="1"/>
  <c r="W1131" i="1"/>
  <c r="X1131" i="1" s="1"/>
  <c r="V1131" i="1"/>
  <c r="W1130" i="1"/>
  <c r="X1130" i="1" s="1"/>
  <c r="V1130" i="1"/>
  <c r="W1129" i="1"/>
  <c r="X1129" i="1" s="1"/>
  <c r="V1129" i="1"/>
  <c r="W1128" i="1"/>
  <c r="X1128" i="1" s="1"/>
  <c r="V1128" i="1"/>
  <c r="W1127" i="1"/>
  <c r="V1127" i="1"/>
  <c r="W1126" i="1"/>
  <c r="X1126" i="1" s="1"/>
  <c r="V1126" i="1"/>
  <c r="W1125" i="1"/>
  <c r="X1125" i="1" s="1"/>
  <c r="V1125" i="1"/>
  <c r="W1124" i="1"/>
  <c r="V1124" i="1"/>
  <c r="W1123" i="1"/>
  <c r="X1123" i="1" s="1"/>
  <c r="V1123" i="1"/>
  <c r="W1122" i="1"/>
  <c r="V1122" i="1"/>
  <c r="W1121" i="1"/>
  <c r="X1121" i="1" s="1"/>
  <c r="V1121" i="1"/>
  <c r="W1120" i="1"/>
  <c r="X1120" i="1" s="1"/>
  <c r="V1120" i="1"/>
  <c r="W1119" i="1"/>
  <c r="X1119" i="1" s="1"/>
  <c r="V1119" i="1"/>
  <c r="W1118" i="1"/>
  <c r="X1118" i="1" s="1"/>
  <c r="V1118" i="1"/>
  <c r="W1117" i="1"/>
  <c r="X1117" i="1" s="1"/>
  <c r="V1117" i="1"/>
  <c r="W1116" i="1"/>
  <c r="X1116" i="1" s="1"/>
  <c r="V1116" i="1"/>
  <c r="W1115" i="1"/>
  <c r="X1115" i="1" s="1"/>
  <c r="V1115" i="1"/>
  <c r="W1114" i="1"/>
  <c r="X1114" i="1" s="1"/>
  <c r="V1114" i="1"/>
  <c r="W1113" i="1"/>
  <c r="X1113" i="1" s="1"/>
  <c r="V1113" i="1"/>
  <c r="W1112" i="1"/>
  <c r="X1112" i="1" s="1"/>
  <c r="V1112" i="1"/>
  <c r="W1111" i="1"/>
  <c r="X1111" i="1" s="1"/>
  <c r="V1111" i="1"/>
  <c r="W1110" i="1"/>
  <c r="X1110" i="1" s="1"/>
  <c r="V1110" i="1"/>
  <c r="W1109" i="1"/>
  <c r="V1109" i="1"/>
  <c r="W1108" i="1"/>
  <c r="X1108" i="1" s="1"/>
  <c r="V1108" i="1"/>
  <c r="W1107" i="1"/>
  <c r="X1107" i="1" s="1"/>
  <c r="V1107" i="1"/>
  <c r="W1106" i="1"/>
  <c r="X1106" i="1" s="1"/>
  <c r="V1106" i="1"/>
  <c r="W1105" i="1"/>
  <c r="X1105" i="1" s="1"/>
  <c r="V1105" i="1"/>
  <c r="W1104" i="1"/>
  <c r="X1104" i="1" s="1"/>
  <c r="V1104" i="1"/>
  <c r="W1103" i="1"/>
  <c r="X1103" i="1" s="1"/>
  <c r="V1103" i="1"/>
  <c r="W1102" i="1"/>
  <c r="X1102" i="1" s="1"/>
  <c r="V1102" i="1"/>
  <c r="W1101" i="1"/>
  <c r="X1101" i="1" s="1"/>
  <c r="V1101" i="1"/>
  <c r="W1100" i="1"/>
  <c r="X1100" i="1" s="1"/>
  <c r="V1100" i="1"/>
  <c r="W1099" i="1"/>
  <c r="X1099" i="1" s="1"/>
  <c r="V1099" i="1"/>
  <c r="W1098" i="1"/>
  <c r="X1098" i="1" s="1"/>
  <c r="V1098" i="1"/>
  <c r="W1097" i="1"/>
  <c r="X1097" i="1" s="1"/>
  <c r="V1097" i="1"/>
  <c r="W1096" i="1"/>
  <c r="X1096" i="1" s="1"/>
  <c r="V1096" i="1"/>
  <c r="W1095" i="1"/>
  <c r="X1095" i="1" s="1"/>
  <c r="V1095" i="1"/>
  <c r="W1094" i="1"/>
  <c r="X1094" i="1" s="1"/>
  <c r="V1094" i="1"/>
  <c r="W1093" i="1"/>
  <c r="X1093" i="1" s="1"/>
  <c r="V1093" i="1"/>
  <c r="W1092" i="1"/>
  <c r="X1092" i="1" s="1"/>
  <c r="V1092" i="1"/>
  <c r="W1091" i="1"/>
  <c r="X1091" i="1" s="1"/>
  <c r="V1091" i="1"/>
  <c r="W1090" i="1"/>
  <c r="X1090" i="1" s="1"/>
  <c r="V1090" i="1"/>
  <c r="W1089" i="1"/>
  <c r="V1089" i="1"/>
  <c r="W1088" i="1"/>
  <c r="X1088" i="1" s="1"/>
  <c r="V1088" i="1"/>
  <c r="W1087" i="1"/>
  <c r="X1087" i="1" s="1"/>
  <c r="V1087" i="1"/>
  <c r="W1086" i="1"/>
  <c r="V1086" i="1"/>
  <c r="W1085" i="1"/>
  <c r="X1085" i="1" s="1"/>
  <c r="V1085" i="1"/>
  <c r="W1084" i="1"/>
  <c r="X1084" i="1" s="1"/>
  <c r="V1084" i="1"/>
  <c r="W1083" i="1"/>
  <c r="X1083" i="1" s="1"/>
  <c r="V1083" i="1"/>
  <c r="W1082" i="1"/>
  <c r="X1082" i="1" s="1"/>
  <c r="V1082" i="1"/>
  <c r="W1081" i="1"/>
  <c r="X1081" i="1" s="1"/>
  <c r="V1081" i="1"/>
  <c r="W1080" i="1"/>
  <c r="X1080" i="1" s="1"/>
  <c r="V1080" i="1"/>
  <c r="W1079" i="1"/>
  <c r="X1079" i="1" s="1"/>
  <c r="V1079" i="1"/>
  <c r="W1078" i="1"/>
  <c r="X1078" i="1" s="1"/>
  <c r="V1078" i="1"/>
  <c r="W1077" i="1"/>
  <c r="X1077" i="1" s="1"/>
  <c r="V1077" i="1"/>
  <c r="W1076" i="1"/>
  <c r="X1076" i="1" s="1"/>
  <c r="V1076" i="1"/>
  <c r="W1075" i="1"/>
  <c r="X1075" i="1" s="1"/>
  <c r="V1075" i="1"/>
  <c r="W1074" i="1"/>
  <c r="X1074" i="1" s="1"/>
  <c r="V1074" i="1"/>
  <c r="W1073" i="1"/>
  <c r="V1073" i="1"/>
  <c r="W1072" i="1"/>
  <c r="X1072" i="1" s="1"/>
  <c r="V1072" i="1"/>
  <c r="W1071" i="1"/>
  <c r="X1071" i="1" s="1"/>
  <c r="V1071" i="1"/>
  <c r="W1070" i="1"/>
  <c r="X1070" i="1" s="1"/>
  <c r="V1070" i="1"/>
  <c r="W1069" i="1"/>
  <c r="X1069" i="1" s="1"/>
  <c r="V1069" i="1"/>
  <c r="W1068" i="1"/>
  <c r="X1068" i="1" s="1"/>
  <c r="V1068" i="1"/>
  <c r="W1067" i="1"/>
  <c r="X1067" i="1" s="1"/>
  <c r="V1067" i="1"/>
  <c r="W1066" i="1"/>
  <c r="X1066" i="1" s="1"/>
  <c r="V1066" i="1"/>
  <c r="W1065" i="1"/>
  <c r="V1065" i="1"/>
  <c r="W1064" i="1"/>
  <c r="X1064" i="1" s="1"/>
  <c r="V1064" i="1"/>
  <c r="W1063" i="1"/>
  <c r="V1063" i="1"/>
  <c r="W1062" i="1"/>
  <c r="X1062" i="1" s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X1055" i="1" s="1"/>
  <c r="V1055" i="1"/>
  <c r="W1054" i="1"/>
  <c r="V1054" i="1"/>
  <c r="W1053" i="1"/>
  <c r="V1053" i="1"/>
  <c r="W1052" i="1"/>
  <c r="V1052" i="1"/>
  <c r="W1051" i="1"/>
  <c r="V1051" i="1"/>
  <c r="W1050" i="1"/>
  <c r="X1050" i="1" s="1"/>
  <c r="V1050" i="1"/>
  <c r="W1049" i="1"/>
  <c r="X1049" i="1" s="1"/>
  <c r="V1049" i="1"/>
  <c r="W1048" i="1"/>
  <c r="V1048" i="1"/>
  <c r="W1047" i="1"/>
  <c r="X1047" i="1" s="1"/>
  <c r="V1047" i="1"/>
  <c r="W1046" i="1"/>
  <c r="X1046" i="1" s="1"/>
  <c r="V1046" i="1"/>
  <c r="W1045" i="1"/>
  <c r="X1045" i="1" s="1"/>
  <c r="V1045" i="1"/>
  <c r="W1044" i="1"/>
  <c r="X1044" i="1" s="1"/>
  <c r="V1044" i="1"/>
  <c r="W1043" i="1"/>
  <c r="V1043" i="1"/>
  <c r="W1042" i="1"/>
  <c r="X1042" i="1" s="1"/>
  <c r="V1042" i="1"/>
  <c r="W1041" i="1"/>
  <c r="X1041" i="1" s="1"/>
  <c r="V1041" i="1"/>
  <c r="W1040" i="1"/>
  <c r="X1040" i="1" s="1"/>
  <c r="V1040" i="1"/>
  <c r="W1039" i="1"/>
  <c r="X1039" i="1" s="1"/>
  <c r="V1039" i="1"/>
  <c r="W1038" i="1"/>
  <c r="X1038" i="1" s="1"/>
  <c r="V1038" i="1"/>
  <c r="W1037" i="1"/>
  <c r="X1037" i="1" s="1"/>
  <c r="V1037" i="1"/>
  <c r="W1036" i="1"/>
  <c r="X1036" i="1" s="1"/>
  <c r="V1036" i="1"/>
  <c r="W1035" i="1"/>
  <c r="X1035" i="1" s="1"/>
  <c r="V1035" i="1"/>
  <c r="W1034" i="1"/>
  <c r="X1034" i="1" s="1"/>
  <c r="V1034" i="1"/>
  <c r="W1033" i="1"/>
  <c r="X1033" i="1" s="1"/>
  <c r="V1033" i="1"/>
  <c r="W1032" i="1"/>
  <c r="X1032" i="1" s="1"/>
  <c r="V1032" i="1"/>
  <c r="W1031" i="1"/>
  <c r="X1031" i="1" s="1"/>
  <c r="V1031" i="1"/>
  <c r="W1030" i="1"/>
  <c r="X1030" i="1" s="1"/>
  <c r="V1030" i="1"/>
  <c r="W1029" i="1"/>
  <c r="X1029" i="1" s="1"/>
  <c r="V1029" i="1"/>
  <c r="W1028" i="1"/>
  <c r="X1028" i="1" s="1"/>
  <c r="V1028" i="1"/>
  <c r="W1027" i="1"/>
  <c r="X1027" i="1" s="1"/>
  <c r="V1027" i="1"/>
  <c r="W1026" i="1"/>
  <c r="X1026" i="1" s="1"/>
  <c r="V1026" i="1"/>
  <c r="W1025" i="1"/>
  <c r="X1025" i="1" s="1"/>
  <c r="V1025" i="1"/>
  <c r="W1024" i="1"/>
  <c r="X1024" i="1" s="1"/>
  <c r="V1024" i="1"/>
  <c r="W1023" i="1"/>
  <c r="X1023" i="1" s="1"/>
  <c r="V1023" i="1"/>
  <c r="W1022" i="1"/>
  <c r="X1022" i="1" s="1"/>
  <c r="V1022" i="1"/>
  <c r="W1021" i="1"/>
  <c r="X1021" i="1" s="1"/>
  <c r="V1021" i="1"/>
  <c r="W1020" i="1"/>
  <c r="X1020" i="1" s="1"/>
  <c r="V1020" i="1"/>
  <c r="W1019" i="1"/>
  <c r="X1019" i="1" s="1"/>
  <c r="V1019" i="1"/>
  <c r="W1018" i="1"/>
  <c r="X1018" i="1" s="1"/>
  <c r="V1018" i="1"/>
  <c r="W1017" i="1"/>
  <c r="X1017" i="1" s="1"/>
  <c r="V1017" i="1"/>
  <c r="W1016" i="1"/>
  <c r="X1016" i="1" s="1"/>
  <c r="V1016" i="1"/>
  <c r="W1015" i="1"/>
  <c r="X1015" i="1" s="1"/>
  <c r="V1015" i="1"/>
  <c r="W1014" i="1"/>
  <c r="X1014" i="1" s="1"/>
  <c r="V1014" i="1"/>
  <c r="W1013" i="1"/>
  <c r="X1013" i="1" s="1"/>
  <c r="V1013" i="1"/>
  <c r="W1012" i="1"/>
  <c r="X1012" i="1" s="1"/>
  <c r="V1012" i="1"/>
  <c r="W1011" i="1"/>
  <c r="X1011" i="1" s="1"/>
  <c r="V1011" i="1"/>
  <c r="W1010" i="1"/>
  <c r="X1010" i="1" s="1"/>
  <c r="V1010" i="1"/>
  <c r="W1009" i="1"/>
  <c r="X1009" i="1" s="1"/>
  <c r="V1009" i="1"/>
  <c r="W1008" i="1"/>
  <c r="X1008" i="1" s="1"/>
  <c r="V1008" i="1"/>
  <c r="W1007" i="1"/>
  <c r="X1007" i="1" s="1"/>
  <c r="V1007" i="1"/>
  <c r="W1006" i="1"/>
  <c r="X1006" i="1" s="1"/>
  <c r="V1006" i="1"/>
  <c r="W1005" i="1"/>
  <c r="X1005" i="1" s="1"/>
  <c r="V1005" i="1"/>
  <c r="W1004" i="1"/>
  <c r="X1004" i="1" s="1"/>
  <c r="V1004" i="1"/>
  <c r="W1003" i="1"/>
  <c r="X1003" i="1" s="1"/>
  <c r="V1003" i="1"/>
  <c r="W1002" i="1"/>
  <c r="X1002" i="1" s="1"/>
  <c r="V1002" i="1"/>
  <c r="W1001" i="1"/>
  <c r="X1001" i="1" s="1"/>
  <c r="V1001" i="1"/>
  <c r="W1000" i="1"/>
  <c r="X1000" i="1" s="1"/>
  <c r="V1000" i="1"/>
  <c r="W999" i="1"/>
  <c r="X999" i="1" s="1"/>
  <c r="V999" i="1"/>
  <c r="W998" i="1"/>
  <c r="X998" i="1" s="1"/>
  <c r="V998" i="1"/>
  <c r="W997" i="1"/>
  <c r="X997" i="1" s="1"/>
  <c r="V997" i="1"/>
  <c r="W996" i="1"/>
  <c r="X996" i="1" s="1"/>
  <c r="V996" i="1"/>
  <c r="W995" i="1"/>
  <c r="X995" i="1" s="1"/>
  <c r="V995" i="1"/>
  <c r="W994" i="1"/>
  <c r="X994" i="1" s="1"/>
  <c r="V994" i="1"/>
  <c r="W993" i="1"/>
  <c r="X993" i="1" s="1"/>
  <c r="V993" i="1"/>
  <c r="W992" i="1"/>
  <c r="X992" i="1" s="1"/>
  <c r="V992" i="1"/>
  <c r="W991" i="1"/>
  <c r="X991" i="1" s="1"/>
  <c r="V991" i="1"/>
  <c r="W990" i="1"/>
  <c r="V990" i="1"/>
  <c r="W989" i="1"/>
  <c r="X989" i="1" s="1"/>
  <c r="V989" i="1"/>
  <c r="W988" i="1"/>
  <c r="X988" i="1" s="1"/>
  <c r="V988" i="1"/>
  <c r="W987" i="1"/>
  <c r="X987" i="1" s="1"/>
  <c r="V987" i="1"/>
  <c r="W986" i="1"/>
  <c r="X986" i="1" s="1"/>
  <c r="V986" i="1"/>
  <c r="W985" i="1"/>
  <c r="X985" i="1" s="1"/>
  <c r="V985" i="1"/>
  <c r="W984" i="1"/>
  <c r="X984" i="1" s="1"/>
  <c r="V984" i="1"/>
  <c r="W983" i="1"/>
  <c r="X983" i="1" s="1"/>
  <c r="V983" i="1"/>
  <c r="W982" i="1"/>
  <c r="X982" i="1" s="1"/>
  <c r="V982" i="1"/>
  <c r="W981" i="1"/>
  <c r="X981" i="1" s="1"/>
  <c r="V981" i="1"/>
  <c r="W980" i="1"/>
  <c r="X980" i="1" s="1"/>
  <c r="V980" i="1"/>
  <c r="W979" i="1"/>
  <c r="X979" i="1" s="1"/>
  <c r="V979" i="1"/>
  <c r="W978" i="1"/>
  <c r="X978" i="1" s="1"/>
  <c r="V978" i="1"/>
  <c r="W977" i="1"/>
  <c r="X977" i="1" s="1"/>
  <c r="V977" i="1"/>
  <c r="W976" i="1"/>
  <c r="X976" i="1" s="1"/>
  <c r="V976" i="1"/>
  <c r="W975" i="1"/>
  <c r="X975" i="1" s="1"/>
  <c r="V975" i="1"/>
  <c r="W974" i="1"/>
  <c r="X974" i="1" s="1"/>
  <c r="V974" i="1"/>
  <c r="W973" i="1"/>
  <c r="X973" i="1" s="1"/>
  <c r="V973" i="1"/>
  <c r="W972" i="1"/>
  <c r="X972" i="1" s="1"/>
  <c r="V972" i="1"/>
  <c r="W971" i="1"/>
  <c r="X971" i="1" s="1"/>
  <c r="V971" i="1"/>
  <c r="W970" i="1"/>
  <c r="X970" i="1" s="1"/>
  <c r="V970" i="1"/>
  <c r="W969" i="1"/>
  <c r="X969" i="1" s="1"/>
  <c r="V969" i="1"/>
  <c r="W968" i="1"/>
  <c r="X968" i="1" s="1"/>
  <c r="V968" i="1"/>
  <c r="W967" i="1"/>
  <c r="X967" i="1" s="1"/>
  <c r="V967" i="1"/>
  <c r="W966" i="1"/>
  <c r="X966" i="1" s="1"/>
  <c r="V966" i="1"/>
  <c r="W965" i="1"/>
  <c r="X965" i="1" s="1"/>
  <c r="V965" i="1"/>
  <c r="W964" i="1"/>
  <c r="X964" i="1" s="1"/>
  <c r="V964" i="1"/>
  <c r="W963" i="1"/>
  <c r="X963" i="1" s="1"/>
  <c r="V963" i="1"/>
  <c r="W962" i="1"/>
  <c r="X962" i="1" s="1"/>
  <c r="V962" i="1"/>
  <c r="W961" i="1"/>
  <c r="X961" i="1" s="1"/>
  <c r="V961" i="1"/>
  <c r="W960" i="1"/>
  <c r="X960" i="1" s="1"/>
  <c r="V960" i="1"/>
  <c r="W959" i="1"/>
  <c r="X959" i="1" s="1"/>
  <c r="V959" i="1"/>
  <c r="W958" i="1"/>
  <c r="X958" i="1" s="1"/>
  <c r="V958" i="1"/>
  <c r="W957" i="1"/>
  <c r="X957" i="1" s="1"/>
  <c r="V957" i="1"/>
  <c r="W956" i="1"/>
  <c r="X956" i="1" s="1"/>
  <c r="V956" i="1"/>
  <c r="W955" i="1"/>
  <c r="X955" i="1" s="1"/>
  <c r="V955" i="1"/>
  <c r="W954" i="1"/>
  <c r="X954" i="1" s="1"/>
  <c r="V954" i="1"/>
  <c r="W953" i="1"/>
  <c r="X953" i="1" s="1"/>
  <c r="V953" i="1"/>
  <c r="W952" i="1"/>
  <c r="X952" i="1" s="1"/>
  <c r="V952" i="1"/>
  <c r="W951" i="1"/>
  <c r="X951" i="1" s="1"/>
  <c r="V951" i="1"/>
  <c r="W950" i="1"/>
  <c r="X950" i="1" s="1"/>
  <c r="V950" i="1"/>
  <c r="W949" i="1"/>
  <c r="V949" i="1"/>
  <c r="W948" i="1"/>
  <c r="X948" i="1" s="1"/>
  <c r="V948" i="1"/>
  <c r="W947" i="1"/>
  <c r="X947" i="1" s="1"/>
  <c r="V947" i="1"/>
  <c r="W946" i="1"/>
  <c r="X946" i="1" s="1"/>
  <c r="V946" i="1"/>
  <c r="W945" i="1"/>
  <c r="X945" i="1" s="1"/>
  <c r="V945" i="1"/>
  <c r="W944" i="1"/>
  <c r="X944" i="1" s="1"/>
  <c r="V944" i="1"/>
  <c r="W943" i="1"/>
  <c r="X943" i="1" s="1"/>
  <c r="V943" i="1"/>
  <c r="W942" i="1"/>
  <c r="X942" i="1" s="1"/>
  <c r="V942" i="1"/>
  <c r="W941" i="1"/>
  <c r="X941" i="1" s="1"/>
  <c r="V941" i="1"/>
  <c r="W940" i="1"/>
  <c r="X940" i="1" s="1"/>
  <c r="V940" i="1"/>
  <c r="W939" i="1"/>
  <c r="X939" i="1" s="1"/>
  <c r="V939" i="1"/>
  <c r="W938" i="1"/>
  <c r="V938" i="1"/>
  <c r="W937" i="1"/>
  <c r="X937" i="1" s="1"/>
  <c r="V937" i="1"/>
  <c r="W936" i="1"/>
  <c r="X936" i="1" s="1"/>
  <c r="V936" i="1"/>
  <c r="W935" i="1"/>
  <c r="X935" i="1" s="1"/>
  <c r="V935" i="1"/>
  <c r="W934" i="1"/>
  <c r="X934" i="1" s="1"/>
  <c r="V934" i="1"/>
  <c r="W933" i="1"/>
  <c r="X933" i="1" s="1"/>
  <c r="V933" i="1"/>
  <c r="W932" i="1"/>
  <c r="X932" i="1" s="1"/>
  <c r="V932" i="1"/>
  <c r="W931" i="1"/>
  <c r="V931" i="1"/>
  <c r="W930" i="1"/>
  <c r="X930" i="1" s="1"/>
  <c r="V930" i="1"/>
  <c r="W929" i="1"/>
  <c r="V929" i="1"/>
  <c r="W928" i="1"/>
  <c r="V928" i="1"/>
  <c r="W927" i="1"/>
  <c r="X927" i="1" s="1"/>
  <c r="V927" i="1"/>
  <c r="W926" i="1"/>
  <c r="X926" i="1" s="1"/>
  <c r="V926" i="1"/>
  <c r="W925" i="1"/>
  <c r="X925" i="1" s="1"/>
  <c r="V925" i="1"/>
  <c r="W924" i="1"/>
  <c r="X924" i="1" s="1"/>
  <c r="V924" i="1"/>
  <c r="W923" i="1"/>
  <c r="X923" i="1" s="1"/>
  <c r="V923" i="1"/>
  <c r="W922" i="1"/>
  <c r="V922" i="1"/>
  <c r="W921" i="1"/>
  <c r="X921" i="1" s="1"/>
  <c r="V921" i="1"/>
  <c r="W920" i="1"/>
  <c r="X920" i="1" s="1"/>
  <c r="V920" i="1"/>
  <c r="W919" i="1"/>
  <c r="X919" i="1" s="1"/>
  <c r="V919" i="1"/>
  <c r="W918" i="1"/>
  <c r="V918" i="1"/>
  <c r="W917" i="1"/>
  <c r="X917" i="1" s="1"/>
  <c r="V917" i="1"/>
  <c r="W916" i="1"/>
  <c r="V916" i="1"/>
  <c r="W915" i="1"/>
  <c r="X915" i="1" s="1"/>
  <c r="V915" i="1"/>
  <c r="W914" i="1"/>
  <c r="X914" i="1" s="1"/>
  <c r="V914" i="1"/>
  <c r="W913" i="1"/>
  <c r="V913" i="1"/>
  <c r="W912" i="1"/>
  <c r="X912" i="1" s="1"/>
  <c r="V912" i="1"/>
  <c r="W911" i="1"/>
  <c r="X911" i="1" s="1"/>
  <c r="V911" i="1"/>
  <c r="W910" i="1"/>
  <c r="V910" i="1"/>
  <c r="W909" i="1"/>
  <c r="V909" i="1"/>
  <c r="W908" i="1"/>
  <c r="V908" i="1"/>
  <c r="W907" i="1"/>
  <c r="X907" i="1" s="1"/>
  <c r="V907" i="1"/>
  <c r="W906" i="1"/>
  <c r="X906" i="1" s="1"/>
  <c r="V906" i="1"/>
  <c r="W905" i="1"/>
  <c r="X905" i="1" s="1"/>
  <c r="V905" i="1"/>
  <c r="W904" i="1"/>
  <c r="X904" i="1" s="1"/>
  <c r="V904" i="1"/>
  <c r="W903" i="1"/>
  <c r="V903" i="1"/>
  <c r="W902" i="1"/>
  <c r="X902" i="1" s="1"/>
  <c r="V902" i="1"/>
  <c r="W901" i="1"/>
  <c r="X901" i="1" s="1"/>
  <c r="V901" i="1"/>
  <c r="W900" i="1"/>
  <c r="X900" i="1" s="1"/>
  <c r="V900" i="1"/>
  <c r="W899" i="1"/>
  <c r="V899" i="1"/>
  <c r="W898" i="1"/>
  <c r="X898" i="1" s="1"/>
  <c r="V898" i="1"/>
  <c r="W897" i="1"/>
  <c r="X897" i="1" s="1"/>
  <c r="V897" i="1"/>
  <c r="W896" i="1"/>
  <c r="X896" i="1" s="1"/>
  <c r="V896" i="1"/>
  <c r="W895" i="1"/>
  <c r="X895" i="1" s="1"/>
  <c r="V895" i="1"/>
  <c r="W894" i="1"/>
  <c r="X894" i="1" s="1"/>
  <c r="V894" i="1"/>
  <c r="W893" i="1"/>
  <c r="X893" i="1" s="1"/>
  <c r="V893" i="1"/>
  <c r="W892" i="1"/>
  <c r="X892" i="1" s="1"/>
  <c r="V892" i="1"/>
  <c r="W891" i="1"/>
  <c r="X891" i="1" s="1"/>
  <c r="V891" i="1"/>
  <c r="W890" i="1"/>
  <c r="X890" i="1" s="1"/>
  <c r="V890" i="1"/>
  <c r="W889" i="1"/>
  <c r="V889" i="1"/>
  <c r="W888" i="1"/>
  <c r="X888" i="1" s="1"/>
  <c r="V888" i="1"/>
  <c r="W887" i="1"/>
  <c r="X887" i="1" s="1"/>
  <c r="V887" i="1"/>
  <c r="W886" i="1"/>
  <c r="X886" i="1" s="1"/>
  <c r="V886" i="1"/>
  <c r="W885" i="1"/>
  <c r="X885" i="1" s="1"/>
  <c r="V885" i="1"/>
  <c r="W884" i="1"/>
  <c r="X884" i="1" s="1"/>
  <c r="V884" i="1"/>
  <c r="W883" i="1"/>
  <c r="X883" i="1" s="1"/>
  <c r="V883" i="1"/>
  <c r="W882" i="1"/>
  <c r="X882" i="1" s="1"/>
  <c r="V882" i="1"/>
  <c r="W881" i="1"/>
  <c r="X881" i="1" s="1"/>
  <c r="V881" i="1"/>
  <c r="W880" i="1"/>
  <c r="X880" i="1" s="1"/>
  <c r="V880" i="1"/>
  <c r="W879" i="1"/>
  <c r="X879" i="1" s="1"/>
  <c r="V879" i="1"/>
  <c r="W878" i="1"/>
  <c r="X878" i="1" s="1"/>
  <c r="V878" i="1"/>
  <c r="W877" i="1"/>
  <c r="V877" i="1"/>
  <c r="W876" i="1"/>
  <c r="X876" i="1" s="1"/>
  <c r="V876" i="1"/>
  <c r="W875" i="1"/>
  <c r="X875" i="1" s="1"/>
  <c r="V875" i="1"/>
  <c r="W874" i="1"/>
  <c r="X874" i="1" s="1"/>
  <c r="V874" i="1"/>
  <c r="W873" i="1"/>
  <c r="X873" i="1" s="1"/>
  <c r="V873" i="1"/>
  <c r="W872" i="1"/>
  <c r="X872" i="1" s="1"/>
  <c r="V872" i="1"/>
  <c r="W871" i="1"/>
  <c r="X871" i="1" s="1"/>
  <c r="V871" i="1"/>
  <c r="W870" i="1"/>
  <c r="X870" i="1" s="1"/>
  <c r="V870" i="1"/>
  <c r="W869" i="1"/>
  <c r="X869" i="1" s="1"/>
  <c r="V869" i="1"/>
  <c r="W868" i="1"/>
  <c r="X868" i="1" s="1"/>
  <c r="V868" i="1"/>
  <c r="W867" i="1"/>
  <c r="X867" i="1" s="1"/>
  <c r="V867" i="1"/>
  <c r="W866" i="1"/>
  <c r="X866" i="1" s="1"/>
  <c r="V866" i="1"/>
  <c r="W865" i="1"/>
  <c r="X865" i="1" s="1"/>
  <c r="V865" i="1"/>
  <c r="W864" i="1"/>
  <c r="X864" i="1" s="1"/>
  <c r="V864" i="1"/>
  <c r="W863" i="1"/>
  <c r="X863" i="1" s="1"/>
  <c r="V863" i="1"/>
  <c r="W862" i="1"/>
  <c r="X862" i="1" s="1"/>
  <c r="V862" i="1"/>
  <c r="W861" i="1"/>
  <c r="X861" i="1" s="1"/>
  <c r="V861" i="1"/>
  <c r="W860" i="1"/>
  <c r="X860" i="1" s="1"/>
  <c r="V860" i="1"/>
  <c r="W859" i="1"/>
  <c r="X859" i="1" s="1"/>
  <c r="V859" i="1"/>
  <c r="W858" i="1"/>
  <c r="X858" i="1" s="1"/>
  <c r="V858" i="1"/>
  <c r="W857" i="1"/>
  <c r="X857" i="1" s="1"/>
  <c r="V857" i="1"/>
  <c r="W856" i="1"/>
  <c r="X856" i="1" s="1"/>
  <c r="V856" i="1"/>
  <c r="W855" i="1"/>
  <c r="X855" i="1" s="1"/>
  <c r="V855" i="1"/>
  <c r="W854" i="1"/>
  <c r="X854" i="1" s="1"/>
  <c r="V854" i="1"/>
  <c r="W853" i="1"/>
  <c r="X853" i="1" s="1"/>
  <c r="V853" i="1"/>
  <c r="W852" i="1"/>
  <c r="X852" i="1" s="1"/>
  <c r="V852" i="1"/>
  <c r="W851" i="1"/>
  <c r="X851" i="1" s="1"/>
  <c r="V851" i="1"/>
  <c r="W850" i="1"/>
  <c r="X850" i="1" s="1"/>
  <c r="V850" i="1"/>
  <c r="W849" i="1"/>
  <c r="X849" i="1" s="1"/>
  <c r="V849" i="1"/>
  <c r="W848" i="1"/>
  <c r="X848" i="1" s="1"/>
  <c r="V848" i="1"/>
  <c r="W847" i="1"/>
  <c r="X847" i="1" s="1"/>
  <c r="V847" i="1"/>
  <c r="W846" i="1"/>
  <c r="X846" i="1" s="1"/>
  <c r="V846" i="1"/>
  <c r="W845" i="1"/>
  <c r="X845" i="1" s="1"/>
  <c r="V845" i="1"/>
  <c r="W844" i="1"/>
  <c r="X844" i="1" s="1"/>
  <c r="V844" i="1"/>
  <c r="W843" i="1"/>
  <c r="X843" i="1" s="1"/>
  <c r="V843" i="1"/>
  <c r="W842" i="1"/>
  <c r="X842" i="1" s="1"/>
  <c r="V842" i="1"/>
  <c r="W841" i="1"/>
  <c r="X841" i="1" s="1"/>
  <c r="V841" i="1"/>
  <c r="W840" i="1"/>
  <c r="X840" i="1" s="1"/>
  <c r="V840" i="1"/>
  <c r="W839" i="1"/>
  <c r="X839" i="1" s="1"/>
  <c r="V839" i="1"/>
  <c r="W838" i="1"/>
  <c r="X838" i="1" s="1"/>
  <c r="V838" i="1"/>
  <c r="W837" i="1"/>
  <c r="X837" i="1" s="1"/>
  <c r="V837" i="1"/>
  <c r="W836" i="1"/>
  <c r="X836" i="1" s="1"/>
  <c r="V836" i="1"/>
  <c r="W835" i="1"/>
  <c r="X835" i="1" s="1"/>
  <c r="V835" i="1"/>
  <c r="W834" i="1"/>
  <c r="X834" i="1" s="1"/>
  <c r="V834" i="1"/>
  <c r="W833" i="1"/>
  <c r="X833" i="1" s="1"/>
  <c r="V833" i="1"/>
  <c r="W832" i="1"/>
  <c r="X832" i="1" s="1"/>
  <c r="V832" i="1"/>
  <c r="W831" i="1"/>
  <c r="X831" i="1" s="1"/>
  <c r="V831" i="1"/>
  <c r="W830" i="1"/>
  <c r="X830" i="1" s="1"/>
  <c r="V830" i="1"/>
  <c r="W829" i="1"/>
  <c r="X829" i="1" s="1"/>
  <c r="V829" i="1"/>
  <c r="W828" i="1"/>
  <c r="X828" i="1" s="1"/>
  <c r="V828" i="1"/>
  <c r="W827" i="1"/>
  <c r="X827" i="1" s="1"/>
  <c r="V827" i="1"/>
  <c r="W826" i="1"/>
  <c r="X826" i="1" s="1"/>
  <c r="V826" i="1"/>
  <c r="W825" i="1"/>
  <c r="X825" i="1" s="1"/>
  <c r="V825" i="1"/>
  <c r="W824" i="1"/>
  <c r="X824" i="1" s="1"/>
  <c r="V824" i="1"/>
  <c r="W823" i="1"/>
  <c r="X823" i="1" s="1"/>
  <c r="V823" i="1"/>
  <c r="W822" i="1"/>
  <c r="X822" i="1" s="1"/>
  <c r="V822" i="1"/>
  <c r="W821" i="1"/>
  <c r="X821" i="1" s="1"/>
  <c r="V821" i="1"/>
  <c r="W820" i="1"/>
  <c r="X820" i="1" s="1"/>
  <c r="V820" i="1"/>
  <c r="W819" i="1"/>
  <c r="X819" i="1" s="1"/>
  <c r="V819" i="1"/>
  <c r="W818" i="1"/>
  <c r="X818" i="1" s="1"/>
  <c r="V818" i="1"/>
  <c r="W817" i="1"/>
  <c r="X817" i="1" s="1"/>
  <c r="V817" i="1"/>
  <c r="W816" i="1"/>
  <c r="X816" i="1" s="1"/>
  <c r="V816" i="1"/>
  <c r="W815" i="1"/>
  <c r="X815" i="1" s="1"/>
  <c r="V815" i="1"/>
  <c r="W814" i="1"/>
  <c r="X814" i="1" s="1"/>
  <c r="V814" i="1"/>
  <c r="W813" i="1"/>
  <c r="X813" i="1" s="1"/>
  <c r="V813" i="1"/>
  <c r="W812" i="1"/>
  <c r="X812" i="1" s="1"/>
  <c r="V812" i="1"/>
  <c r="W811" i="1"/>
  <c r="X811" i="1" s="1"/>
  <c r="V811" i="1"/>
  <c r="W810" i="1"/>
  <c r="X810" i="1" s="1"/>
  <c r="V810" i="1"/>
  <c r="W809" i="1"/>
  <c r="X809" i="1" s="1"/>
  <c r="V809" i="1"/>
  <c r="W808" i="1"/>
  <c r="X808" i="1" s="1"/>
  <c r="V808" i="1"/>
  <c r="W807" i="1"/>
  <c r="X807" i="1" s="1"/>
  <c r="V807" i="1"/>
  <c r="W806" i="1"/>
  <c r="X806" i="1" s="1"/>
  <c r="V806" i="1"/>
  <c r="W805" i="1"/>
  <c r="X805" i="1" s="1"/>
  <c r="V805" i="1"/>
  <c r="W804" i="1"/>
  <c r="X804" i="1" s="1"/>
  <c r="V804" i="1"/>
  <c r="W803" i="1"/>
  <c r="X803" i="1" s="1"/>
  <c r="V803" i="1"/>
  <c r="W802" i="1"/>
  <c r="X802" i="1" s="1"/>
  <c r="V802" i="1"/>
  <c r="W801" i="1"/>
  <c r="X801" i="1" s="1"/>
  <c r="V801" i="1"/>
  <c r="W800" i="1"/>
  <c r="X800" i="1" s="1"/>
  <c r="V800" i="1"/>
  <c r="W799" i="1"/>
  <c r="X799" i="1" s="1"/>
  <c r="V799" i="1"/>
  <c r="W798" i="1"/>
  <c r="X798" i="1" s="1"/>
  <c r="V798" i="1"/>
  <c r="W797" i="1"/>
  <c r="X797" i="1" s="1"/>
  <c r="V797" i="1"/>
  <c r="W796" i="1"/>
  <c r="X796" i="1" s="1"/>
  <c r="V796" i="1"/>
  <c r="W795" i="1"/>
  <c r="X795" i="1" s="1"/>
  <c r="V795" i="1"/>
  <c r="W794" i="1"/>
  <c r="X794" i="1" s="1"/>
  <c r="V794" i="1"/>
  <c r="W793" i="1"/>
  <c r="X793" i="1" s="1"/>
  <c r="V793" i="1"/>
  <c r="W792" i="1"/>
  <c r="X792" i="1" s="1"/>
  <c r="V792" i="1"/>
  <c r="W791" i="1"/>
  <c r="X791" i="1" s="1"/>
  <c r="V791" i="1"/>
  <c r="W790" i="1"/>
  <c r="X790" i="1" s="1"/>
  <c r="V790" i="1"/>
  <c r="W789" i="1"/>
  <c r="X789" i="1" s="1"/>
  <c r="V789" i="1"/>
  <c r="W788" i="1"/>
  <c r="X788" i="1" s="1"/>
  <c r="V788" i="1"/>
  <c r="W787" i="1"/>
  <c r="X787" i="1" s="1"/>
  <c r="V787" i="1"/>
  <c r="W786" i="1"/>
  <c r="X786" i="1" s="1"/>
  <c r="V786" i="1"/>
  <c r="W785" i="1"/>
  <c r="X785" i="1" s="1"/>
  <c r="V785" i="1"/>
  <c r="W784" i="1"/>
  <c r="X784" i="1" s="1"/>
  <c r="V784" i="1"/>
  <c r="W783" i="1"/>
  <c r="X783" i="1" s="1"/>
  <c r="V783" i="1"/>
  <c r="W782" i="1"/>
  <c r="X782" i="1" s="1"/>
  <c r="V782" i="1"/>
  <c r="W781" i="1"/>
  <c r="X781" i="1" s="1"/>
  <c r="V781" i="1"/>
  <c r="W780" i="1"/>
  <c r="X780" i="1" s="1"/>
  <c r="V780" i="1"/>
  <c r="W779" i="1"/>
  <c r="X779" i="1" s="1"/>
  <c r="V779" i="1"/>
  <c r="W778" i="1"/>
  <c r="X778" i="1" s="1"/>
  <c r="V778" i="1"/>
  <c r="W777" i="1"/>
  <c r="X777" i="1" s="1"/>
  <c r="V777" i="1"/>
  <c r="W776" i="1"/>
  <c r="X776" i="1" s="1"/>
  <c r="V776" i="1"/>
  <c r="W775" i="1"/>
  <c r="X775" i="1" s="1"/>
  <c r="V775" i="1"/>
  <c r="W774" i="1"/>
  <c r="X774" i="1" s="1"/>
  <c r="V774" i="1"/>
  <c r="W773" i="1"/>
  <c r="X773" i="1" s="1"/>
  <c r="V773" i="1"/>
  <c r="W772" i="1"/>
  <c r="V772" i="1"/>
  <c r="W771" i="1"/>
  <c r="X771" i="1" s="1"/>
  <c r="V771" i="1"/>
  <c r="W770" i="1"/>
  <c r="V770" i="1"/>
  <c r="W769" i="1"/>
  <c r="X769" i="1" s="1"/>
  <c r="V769" i="1"/>
  <c r="W768" i="1"/>
  <c r="V768" i="1"/>
  <c r="W767" i="1"/>
  <c r="X767" i="1" s="1"/>
  <c r="V767" i="1"/>
  <c r="W766" i="1"/>
  <c r="V766" i="1"/>
  <c r="W765" i="1"/>
  <c r="X765" i="1" s="1"/>
  <c r="V765" i="1"/>
  <c r="W764" i="1"/>
  <c r="V764" i="1"/>
  <c r="W763" i="1"/>
  <c r="X763" i="1" s="1"/>
  <c r="V763" i="1"/>
  <c r="W762" i="1"/>
  <c r="V762" i="1"/>
  <c r="W761" i="1"/>
  <c r="X761" i="1" s="1"/>
  <c r="V761" i="1"/>
  <c r="W760" i="1"/>
  <c r="X760" i="1" s="1"/>
  <c r="V760" i="1"/>
  <c r="W759" i="1"/>
  <c r="X759" i="1" s="1"/>
  <c r="V759" i="1"/>
  <c r="W758" i="1"/>
  <c r="X758" i="1" s="1"/>
  <c r="V758" i="1"/>
  <c r="W757" i="1"/>
  <c r="X757" i="1" s="1"/>
  <c r="V757" i="1"/>
  <c r="W756" i="1"/>
  <c r="X756" i="1" s="1"/>
  <c r="V756" i="1"/>
  <c r="W755" i="1"/>
  <c r="X755" i="1" s="1"/>
  <c r="V755" i="1"/>
  <c r="W754" i="1"/>
  <c r="X754" i="1" s="1"/>
  <c r="V754" i="1"/>
  <c r="W753" i="1"/>
  <c r="X753" i="1" s="1"/>
  <c r="V753" i="1"/>
  <c r="W752" i="1"/>
  <c r="X752" i="1" s="1"/>
  <c r="V752" i="1"/>
  <c r="W751" i="1"/>
  <c r="X751" i="1" s="1"/>
  <c r="V751" i="1"/>
  <c r="W750" i="1"/>
  <c r="X750" i="1" s="1"/>
  <c r="V750" i="1"/>
  <c r="W749" i="1"/>
  <c r="X749" i="1" s="1"/>
  <c r="V749" i="1"/>
  <c r="W748" i="1"/>
  <c r="X748" i="1" s="1"/>
  <c r="V748" i="1"/>
  <c r="W747" i="1"/>
  <c r="X747" i="1" s="1"/>
  <c r="V747" i="1"/>
  <c r="W746" i="1"/>
  <c r="X746" i="1" s="1"/>
  <c r="V746" i="1"/>
  <c r="W745" i="1"/>
  <c r="X745" i="1" s="1"/>
  <c r="V745" i="1"/>
  <c r="W744" i="1"/>
  <c r="X744" i="1" s="1"/>
  <c r="V744" i="1"/>
  <c r="W743" i="1"/>
  <c r="X743" i="1" s="1"/>
  <c r="V743" i="1"/>
  <c r="W742" i="1"/>
  <c r="X742" i="1" s="1"/>
  <c r="V742" i="1"/>
  <c r="W741" i="1"/>
  <c r="X741" i="1" s="1"/>
  <c r="V741" i="1"/>
  <c r="W740" i="1"/>
  <c r="X740" i="1" s="1"/>
  <c r="V740" i="1"/>
  <c r="W739" i="1"/>
  <c r="X739" i="1" s="1"/>
  <c r="V739" i="1"/>
  <c r="W738" i="1"/>
  <c r="X738" i="1" s="1"/>
  <c r="V738" i="1"/>
  <c r="W737" i="1"/>
  <c r="X737" i="1" s="1"/>
  <c r="V737" i="1"/>
  <c r="W736" i="1"/>
  <c r="X736" i="1" s="1"/>
  <c r="V736" i="1"/>
  <c r="W735" i="1"/>
  <c r="X735" i="1" s="1"/>
  <c r="V735" i="1"/>
  <c r="W734" i="1"/>
  <c r="X734" i="1" s="1"/>
  <c r="V734" i="1"/>
  <c r="W733" i="1"/>
  <c r="X733" i="1" s="1"/>
  <c r="V733" i="1"/>
  <c r="W732" i="1"/>
  <c r="X732" i="1" s="1"/>
  <c r="V732" i="1"/>
  <c r="W731" i="1"/>
  <c r="X731" i="1" s="1"/>
  <c r="V731" i="1"/>
  <c r="W730" i="1"/>
  <c r="X730" i="1" s="1"/>
  <c r="V730" i="1"/>
  <c r="W729" i="1"/>
  <c r="X729" i="1" s="1"/>
  <c r="V729" i="1"/>
  <c r="W728" i="1"/>
  <c r="X728" i="1" s="1"/>
  <c r="V728" i="1"/>
  <c r="W727" i="1"/>
  <c r="X727" i="1" s="1"/>
  <c r="V727" i="1"/>
  <c r="W726" i="1"/>
  <c r="X726" i="1" s="1"/>
  <c r="V726" i="1"/>
  <c r="W725" i="1"/>
  <c r="X725" i="1" s="1"/>
  <c r="V725" i="1"/>
  <c r="W724" i="1"/>
  <c r="X724" i="1" s="1"/>
  <c r="V724" i="1"/>
  <c r="W723" i="1"/>
  <c r="X723" i="1" s="1"/>
  <c r="V723" i="1"/>
  <c r="W722" i="1"/>
  <c r="X722" i="1" s="1"/>
  <c r="V722" i="1"/>
  <c r="W721" i="1"/>
  <c r="X721" i="1" s="1"/>
  <c r="V721" i="1"/>
  <c r="W720" i="1"/>
  <c r="X720" i="1" s="1"/>
  <c r="V720" i="1"/>
  <c r="W719" i="1"/>
  <c r="X719" i="1" s="1"/>
  <c r="V719" i="1"/>
  <c r="W718" i="1"/>
  <c r="X718" i="1" s="1"/>
  <c r="V718" i="1"/>
  <c r="W717" i="1"/>
  <c r="X717" i="1" s="1"/>
  <c r="V717" i="1"/>
  <c r="W716" i="1"/>
  <c r="X716" i="1" s="1"/>
  <c r="V716" i="1"/>
  <c r="W715" i="1"/>
  <c r="X715" i="1" s="1"/>
  <c r="V715" i="1"/>
  <c r="W714" i="1"/>
  <c r="X714" i="1" s="1"/>
  <c r="V714" i="1"/>
  <c r="W713" i="1"/>
  <c r="X713" i="1" s="1"/>
  <c r="V713" i="1"/>
  <c r="W712" i="1"/>
  <c r="V712" i="1"/>
  <c r="W711" i="1"/>
  <c r="X711" i="1" s="1"/>
  <c r="V711" i="1"/>
  <c r="W710" i="1"/>
  <c r="X710" i="1" s="1"/>
  <c r="V710" i="1"/>
  <c r="W709" i="1"/>
  <c r="X709" i="1" s="1"/>
  <c r="V709" i="1"/>
  <c r="W708" i="1"/>
  <c r="V708" i="1"/>
  <c r="W707" i="1"/>
  <c r="X707" i="1" s="1"/>
  <c r="V707" i="1"/>
  <c r="W706" i="1"/>
  <c r="X706" i="1" s="1"/>
  <c r="V706" i="1"/>
  <c r="W705" i="1"/>
  <c r="X705" i="1" s="1"/>
  <c r="V705" i="1"/>
  <c r="W704" i="1"/>
  <c r="X704" i="1" s="1"/>
  <c r="V704" i="1"/>
  <c r="W703" i="1"/>
  <c r="X703" i="1" s="1"/>
  <c r="V703" i="1"/>
  <c r="W702" i="1"/>
  <c r="X702" i="1" s="1"/>
  <c r="V702" i="1"/>
  <c r="W701" i="1"/>
  <c r="X701" i="1" s="1"/>
  <c r="V701" i="1"/>
  <c r="W700" i="1"/>
  <c r="X700" i="1" s="1"/>
  <c r="V700" i="1"/>
  <c r="W699" i="1"/>
  <c r="X699" i="1" s="1"/>
  <c r="V699" i="1"/>
  <c r="W698" i="1"/>
  <c r="X698" i="1" s="1"/>
  <c r="V698" i="1"/>
  <c r="W697" i="1"/>
  <c r="X697" i="1" s="1"/>
  <c r="V697" i="1"/>
  <c r="W696" i="1"/>
  <c r="X696" i="1" s="1"/>
  <c r="V696" i="1"/>
  <c r="W695" i="1"/>
  <c r="X695" i="1" s="1"/>
  <c r="V695" i="1"/>
  <c r="W694" i="1"/>
  <c r="X694" i="1" s="1"/>
  <c r="V694" i="1"/>
  <c r="W693" i="1"/>
  <c r="X693" i="1" s="1"/>
  <c r="V693" i="1"/>
  <c r="W692" i="1"/>
  <c r="X692" i="1" s="1"/>
  <c r="V692" i="1"/>
  <c r="W691" i="1"/>
  <c r="X691" i="1" s="1"/>
  <c r="V691" i="1"/>
  <c r="W690" i="1"/>
  <c r="X690" i="1" s="1"/>
  <c r="V690" i="1"/>
  <c r="W689" i="1"/>
  <c r="X689" i="1" s="1"/>
  <c r="V689" i="1"/>
  <c r="W688" i="1"/>
  <c r="V688" i="1"/>
  <c r="W687" i="1"/>
  <c r="X687" i="1" s="1"/>
  <c r="V687" i="1"/>
  <c r="W686" i="1"/>
  <c r="X686" i="1" s="1"/>
  <c r="V686" i="1"/>
  <c r="W685" i="1"/>
  <c r="X685" i="1" s="1"/>
  <c r="V685" i="1"/>
  <c r="W684" i="1"/>
  <c r="X684" i="1" s="1"/>
  <c r="V684" i="1"/>
  <c r="W683" i="1"/>
  <c r="X683" i="1" s="1"/>
  <c r="V683" i="1"/>
  <c r="W682" i="1"/>
  <c r="X682" i="1" s="1"/>
  <c r="V682" i="1"/>
  <c r="W681" i="1"/>
  <c r="X681" i="1" s="1"/>
  <c r="V681" i="1"/>
  <c r="W680" i="1"/>
  <c r="X680" i="1" s="1"/>
  <c r="V680" i="1"/>
  <c r="W679" i="1"/>
  <c r="X679" i="1" s="1"/>
  <c r="V679" i="1"/>
  <c r="W678" i="1"/>
  <c r="X678" i="1" s="1"/>
  <c r="V678" i="1"/>
  <c r="W677" i="1"/>
  <c r="X677" i="1" s="1"/>
  <c r="V677" i="1"/>
  <c r="W676" i="1"/>
  <c r="X676" i="1" s="1"/>
  <c r="V676" i="1"/>
  <c r="W675" i="1"/>
  <c r="X675" i="1" s="1"/>
  <c r="V675" i="1"/>
  <c r="W674" i="1"/>
  <c r="X674" i="1" s="1"/>
  <c r="V674" i="1"/>
  <c r="W673" i="1"/>
  <c r="X673" i="1" s="1"/>
  <c r="V673" i="1"/>
  <c r="W672" i="1"/>
  <c r="X672" i="1" s="1"/>
  <c r="V672" i="1"/>
  <c r="W671" i="1"/>
  <c r="X671" i="1" s="1"/>
  <c r="V671" i="1"/>
  <c r="W670" i="1"/>
  <c r="X670" i="1" s="1"/>
  <c r="V670" i="1"/>
  <c r="W669" i="1"/>
  <c r="X669" i="1" s="1"/>
  <c r="V669" i="1"/>
  <c r="W668" i="1"/>
  <c r="X668" i="1" s="1"/>
  <c r="V668" i="1"/>
  <c r="W667" i="1"/>
  <c r="X667" i="1" s="1"/>
  <c r="V667" i="1"/>
  <c r="W666" i="1"/>
  <c r="X666" i="1" s="1"/>
  <c r="V666" i="1"/>
  <c r="W665" i="1"/>
  <c r="X665" i="1" s="1"/>
  <c r="V665" i="1"/>
  <c r="W664" i="1"/>
  <c r="X664" i="1" s="1"/>
  <c r="V664" i="1"/>
  <c r="W663" i="1"/>
  <c r="X663" i="1" s="1"/>
  <c r="V663" i="1"/>
  <c r="W662" i="1"/>
  <c r="X662" i="1" s="1"/>
  <c r="V662" i="1"/>
  <c r="W661" i="1"/>
  <c r="X661" i="1" s="1"/>
  <c r="V661" i="1"/>
  <c r="W660" i="1"/>
  <c r="X660" i="1" s="1"/>
  <c r="V660" i="1"/>
  <c r="W659" i="1"/>
  <c r="X659" i="1" s="1"/>
  <c r="V659" i="1"/>
  <c r="W658" i="1"/>
  <c r="X658" i="1" s="1"/>
  <c r="V658" i="1"/>
  <c r="W657" i="1"/>
  <c r="X657" i="1" s="1"/>
  <c r="V657" i="1"/>
  <c r="W656" i="1"/>
  <c r="X656" i="1" s="1"/>
  <c r="V656" i="1"/>
  <c r="W655" i="1"/>
  <c r="X655" i="1" s="1"/>
  <c r="V655" i="1"/>
  <c r="W654" i="1"/>
  <c r="X654" i="1" s="1"/>
  <c r="V654" i="1"/>
  <c r="W653" i="1"/>
  <c r="X653" i="1" s="1"/>
  <c r="V653" i="1"/>
  <c r="W652" i="1"/>
  <c r="X652" i="1" s="1"/>
  <c r="V652" i="1"/>
  <c r="W651" i="1"/>
  <c r="X651" i="1" s="1"/>
  <c r="V651" i="1"/>
  <c r="W650" i="1"/>
  <c r="X650" i="1" s="1"/>
  <c r="V650" i="1"/>
  <c r="W649" i="1"/>
  <c r="X649" i="1" s="1"/>
  <c r="V649" i="1"/>
  <c r="W648" i="1"/>
  <c r="X648" i="1" s="1"/>
  <c r="V648" i="1"/>
  <c r="W647" i="1"/>
  <c r="X647" i="1" s="1"/>
  <c r="V647" i="1"/>
  <c r="W646" i="1"/>
  <c r="X646" i="1" s="1"/>
  <c r="V646" i="1"/>
  <c r="W645" i="1"/>
  <c r="X645" i="1" s="1"/>
  <c r="V645" i="1"/>
  <c r="W644" i="1"/>
  <c r="X644" i="1" s="1"/>
  <c r="V644" i="1"/>
  <c r="W643" i="1"/>
  <c r="X643" i="1" s="1"/>
  <c r="V643" i="1"/>
  <c r="W642" i="1"/>
  <c r="X642" i="1" s="1"/>
  <c r="V642" i="1"/>
  <c r="W641" i="1"/>
  <c r="X641" i="1" s="1"/>
  <c r="V641" i="1"/>
  <c r="W640" i="1"/>
  <c r="X640" i="1" s="1"/>
  <c r="V640" i="1"/>
  <c r="W639" i="1"/>
  <c r="V639" i="1"/>
  <c r="W638" i="1"/>
  <c r="X638" i="1" s="1"/>
  <c r="V638" i="1"/>
  <c r="W637" i="1"/>
  <c r="X637" i="1" s="1"/>
  <c r="V637" i="1"/>
  <c r="W636" i="1"/>
  <c r="X636" i="1" s="1"/>
  <c r="V636" i="1"/>
  <c r="W635" i="1"/>
  <c r="X635" i="1" s="1"/>
  <c r="V635" i="1"/>
  <c r="W634" i="1"/>
  <c r="V634" i="1"/>
  <c r="W633" i="1"/>
  <c r="X633" i="1" s="1"/>
  <c r="V633" i="1"/>
  <c r="W632" i="1"/>
  <c r="X632" i="1" s="1"/>
  <c r="V632" i="1"/>
  <c r="W631" i="1"/>
  <c r="X631" i="1" s="1"/>
  <c r="V631" i="1"/>
  <c r="W630" i="1"/>
  <c r="V630" i="1"/>
  <c r="W629" i="1"/>
  <c r="X629" i="1" s="1"/>
  <c r="V629" i="1"/>
  <c r="W628" i="1"/>
  <c r="X628" i="1" s="1"/>
  <c r="V628" i="1"/>
  <c r="W627" i="1"/>
  <c r="V627" i="1"/>
  <c r="W626" i="1"/>
  <c r="V626" i="1"/>
  <c r="W625" i="1"/>
  <c r="V625" i="1"/>
  <c r="W624" i="1"/>
  <c r="X624" i="1" s="1"/>
  <c r="V624" i="1"/>
  <c r="W623" i="1"/>
  <c r="X623" i="1" s="1"/>
  <c r="V623" i="1"/>
  <c r="W622" i="1"/>
  <c r="X622" i="1" s="1"/>
  <c r="V622" i="1"/>
  <c r="W621" i="1"/>
  <c r="X621" i="1" s="1"/>
  <c r="V621" i="1"/>
  <c r="W620" i="1"/>
  <c r="V620" i="1"/>
  <c r="W619" i="1"/>
  <c r="X619" i="1" s="1"/>
  <c r="V619" i="1"/>
  <c r="W618" i="1"/>
  <c r="V618" i="1"/>
  <c r="W617" i="1"/>
  <c r="V617" i="1"/>
  <c r="W616" i="1"/>
  <c r="V616" i="1"/>
  <c r="W615" i="1"/>
  <c r="X615" i="1" s="1"/>
  <c r="V615" i="1"/>
  <c r="W614" i="1"/>
  <c r="V614" i="1"/>
  <c r="W613" i="1"/>
  <c r="V613" i="1"/>
  <c r="W612" i="1"/>
  <c r="V612" i="1"/>
  <c r="W611" i="1"/>
  <c r="X611" i="1" s="1"/>
  <c r="V611" i="1"/>
  <c r="W610" i="1"/>
  <c r="X610" i="1" s="1"/>
  <c r="V610" i="1"/>
  <c r="W609" i="1"/>
  <c r="V609" i="1"/>
  <c r="W608" i="1"/>
  <c r="X608" i="1" s="1"/>
  <c r="V608" i="1"/>
  <c r="W607" i="1"/>
  <c r="X607" i="1" s="1"/>
  <c r="V607" i="1"/>
  <c r="W606" i="1"/>
  <c r="V606" i="1"/>
  <c r="W605" i="1"/>
  <c r="X605" i="1" s="1"/>
  <c r="V605" i="1"/>
  <c r="W604" i="1"/>
  <c r="V604" i="1"/>
  <c r="W603" i="1"/>
  <c r="X603" i="1" s="1"/>
  <c r="V603" i="1"/>
  <c r="W602" i="1"/>
  <c r="X602" i="1" s="1"/>
  <c r="V602" i="1"/>
  <c r="W601" i="1"/>
  <c r="X601" i="1" s="1"/>
  <c r="V601" i="1"/>
  <c r="W600" i="1"/>
  <c r="X600" i="1" s="1"/>
  <c r="V600" i="1"/>
  <c r="W599" i="1"/>
  <c r="X599" i="1" s="1"/>
  <c r="V599" i="1"/>
  <c r="W598" i="1"/>
  <c r="X598" i="1" s="1"/>
  <c r="V598" i="1"/>
  <c r="W597" i="1"/>
  <c r="X597" i="1" s="1"/>
  <c r="V597" i="1"/>
  <c r="W596" i="1"/>
  <c r="X596" i="1" s="1"/>
  <c r="V596" i="1"/>
  <c r="W595" i="1"/>
  <c r="X595" i="1" s="1"/>
  <c r="V595" i="1"/>
  <c r="W594" i="1"/>
  <c r="X594" i="1" s="1"/>
  <c r="V594" i="1"/>
  <c r="W593" i="1"/>
  <c r="X593" i="1" s="1"/>
  <c r="V593" i="1"/>
  <c r="W592" i="1"/>
  <c r="X592" i="1" s="1"/>
  <c r="V592" i="1"/>
  <c r="W591" i="1"/>
  <c r="X591" i="1" s="1"/>
  <c r="V591" i="1"/>
  <c r="W590" i="1"/>
  <c r="X590" i="1" s="1"/>
  <c r="V590" i="1"/>
  <c r="W589" i="1"/>
  <c r="X589" i="1" s="1"/>
  <c r="V589" i="1"/>
  <c r="W588" i="1"/>
  <c r="X588" i="1" s="1"/>
  <c r="V588" i="1"/>
  <c r="W587" i="1"/>
  <c r="V587" i="1"/>
  <c r="W586" i="1"/>
  <c r="X586" i="1" s="1"/>
  <c r="V586" i="1"/>
  <c r="W585" i="1"/>
  <c r="X585" i="1" s="1"/>
  <c r="V585" i="1"/>
  <c r="W584" i="1"/>
  <c r="V584" i="1"/>
  <c r="W583" i="1"/>
  <c r="V583" i="1"/>
  <c r="W582" i="1"/>
  <c r="X582" i="1" s="1"/>
  <c r="V582" i="1"/>
  <c r="W581" i="1"/>
  <c r="X581" i="1" s="1"/>
  <c r="V581" i="1"/>
  <c r="W580" i="1"/>
  <c r="X580" i="1" s="1"/>
  <c r="V580" i="1"/>
  <c r="W579" i="1"/>
  <c r="X579" i="1" s="1"/>
  <c r="V579" i="1"/>
  <c r="W578" i="1"/>
  <c r="X578" i="1" s="1"/>
  <c r="V578" i="1"/>
  <c r="W577" i="1"/>
  <c r="X577" i="1" s="1"/>
  <c r="V577" i="1"/>
  <c r="W576" i="1"/>
  <c r="X576" i="1" s="1"/>
  <c r="V576" i="1"/>
  <c r="W575" i="1"/>
  <c r="X575" i="1" s="1"/>
  <c r="V575" i="1"/>
  <c r="W574" i="1"/>
  <c r="V574" i="1"/>
  <c r="W573" i="1"/>
  <c r="X573" i="1" s="1"/>
  <c r="V573" i="1"/>
  <c r="W572" i="1"/>
  <c r="X572" i="1" s="1"/>
  <c r="V572" i="1"/>
  <c r="W571" i="1"/>
  <c r="X571" i="1" s="1"/>
  <c r="V571" i="1"/>
  <c r="W570" i="1"/>
  <c r="X570" i="1" s="1"/>
  <c r="V570" i="1"/>
  <c r="W569" i="1"/>
  <c r="V569" i="1"/>
  <c r="W568" i="1"/>
  <c r="X568" i="1" s="1"/>
  <c r="V568" i="1"/>
  <c r="W567" i="1"/>
  <c r="V567" i="1"/>
  <c r="W566" i="1"/>
  <c r="X566" i="1" s="1"/>
  <c r="V566" i="1"/>
  <c r="W565" i="1"/>
  <c r="X565" i="1" s="1"/>
  <c r="V565" i="1"/>
  <c r="W564" i="1"/>
  <c r="V564" i="1"/>
  <c r="W563" i="1"/>
  <c r="X563" i="1" s="1"/>
  <c r="V563" i="1"/>
  <c r="W562" i="1"/>
  <c r="X562" i="1" s="1"/>
  <c r="V562" i="1"/>
  <c r="W561" i="1"/>
  <c r="X561" i="1" s="1"/>
  <c r="V561" i="1"/>
  <c r="W560" i="1"/>
  <c r="V560" i="1"/>
  <c r="W559" i="1"/>
  <c r="X559" i="1" s="1"/>
  <c r="V559" i="1"/>
  <c r="W558" i="1"/>
  <c r="X558" i="1" s="1"/>
  <c r="V558" i="1"/>
  <c r="W557" i="1"/>
  <c r="V557" i="1"/>
  <c r="W556" i="1"/>
  <c r="X556" i="1" s="1"/>
  <c r="V556" i="1"/>
  <c r="W555" i="1"/>
  <c r="X555" i="1" s="1"/>
  <c r="V555" i="1"/>
  <c r="W554" i="1"/>
  <c r="V554" i="1"/>
  <c r="W553" i="1"/>
  <c r="X553" i="1" s="1"/>
  <c r="V553" i="1"/>
  <c r="W552" i="1"/>
  <c r="X552" i="1" s="1"/>
  <c r="V552" i="1"/>
  <c r="W551" i="1"/>
  <c r="X551" i="1" s="1"/>
  <c r="V551" i="1"/>
  <c r="W550" i="1"/>
  <c r="X550" i="1" s="1"/>
  <c r="V550" i="1"/>
  <c r="W549" i="1"/>
  <c r="V549" i="1"/>
  <c r="W548" i="1"/>
  <c r="X548" i="1" s="1"/>
  <c r="V548" i="1"/>
  <c r="W547" i="1"/>
  <c r="X547" i="1" s="1"/>
  <c r="V547" i="1"/>
  <c r="W546" i="1"/>
  <c r="X546" i="1" s="1"/>
  <c r="V546" i="1"/>
  <c r="W545" i="1"/>
  <c r="X545" i="1" s="1"/>
  <c r="V545" i="1"/>
  <c r="W544" i="1"/>
  <c r="X544" i="1" s="1"/>
  <c r="V544" i="1"/>
  <c r="W543" i="1"/>
  <c r="X543" i="1" s="1"/>
  <c r="V543" i="1"/>
  <c r="W542" i="1"/>
  <c r="X542" i="1" s="1"/>
  <c r="V542" i="1"/>
  <c r="W541" i="1"/>
  <c r="X541" i="1" s="1"/>
  <c r="V541" i="1"/>
  <c r="W540" i="1"/>
  <c r="X540" i="1" s="1"/>
  <c r="V540" i="1"/>
  <c r="W539" i="1"/>
  <c r="X539" i="1" s="1"/>
  <c r="V539" i="1"/>
  <c r="W538" i="1"/>
  <c r="X538" i="1" s="1"/>
  <c r="V538" i="1"/>
  <c r="W537" i="1"/>
  <c r="X537" i="1" s="1"/>
  <c r="V537" i="1"/>
  <c r="W536" i="1"/>
  <c r="X536" i="1" s="1"/>
  <c r="V536" i="1"/>
  <c r="W535" i="1"/>
  <c r="X535" i="1" s="1"/>
  <c r="V535" i="1"/>
  <c r="W534" i="1"/>
  <c r="X534" i="1" s="1"/>
  <c r="V534" i="1"/>
  <c r="W533" i="1"/>
  <c r="X533" i="1" s="1"/>
  <c r="V533" i="1"/>
  <c r="W532" i="1"/>
  <c r="X532" i="1" s="1"/>
  <c r="V532" i="1"/>
  <c r="W531" i="1"/>
  <c r="X531" i="1" s="1"/>
  <c r="V531" i="1"/>
  <c r="W530" i="1"/>
  <c r="X530" i="1" s="1"/>
  <c r="V530" i="1"/>
  <c r="W529" i="1"/>
  <c r="X529" i="1" s="1"/>
  <c r="V529" i="1"/>
  <c r="W528" i="1"/>
  <c r="X528" i="1" s="1"/>
  <c r="V528" i="1"/>
  <c r="W527" i="1"/>
  <c r="X527" i="1" s="1"/>
  <c r="V527" i="1"/>
  <c r="W526" i="1"/>
  <c r="X526" i="1" s="1"/>
  <c r="V526" i="1"/>
  <c r="W525" i="1"/>
  <c r="X525" i="1" s="1"/>
  <c r="V525" i="1"/>
  <c r="W524" i="1"/>
  <c r="X524" i="1" s="1"/>
  <c r="V524" i="1"/>
  <c r="W523" i="1"/>
  <c r="X523" i="1" s="1"/>
  <c r="V523" i="1"/>
  <c r="W522" i="1"/>
  <c r="X522" i="1" s="1"/>
  <c r="V522" i="1"/>
  <c r="W521" i="1"/>
  <c r="X521" i="1" s="1"/>
  <c r="V521" i="1"/>
  <c r="W520" i="1"/>
  <c r="V520" i="1"/>
  <c r="W519" i="1"/>
  <c r="X519" i="1" s="1"/>
  <c r="V519" i="1"/>
  <c r="W518" i="1"/>
  <c r="V518" i="1"/>
  <c r="W517" i="1"/>
  <c r="X517" i="1" s="1"/>
  <c r="V517" i="1"/>
  <c r="W516" i="1"/>
  <c r="X516" i="1" s="1"/>
  <c r="V516" i="1"/>
  <c r="W515" i="1"/>
  <c r="X515" i="1" s="1"/>
  <c r="V515" i="1"/>
  <c r="W514" i="1"/>
  <c r="X514" i="1" s="1"/>
  <c r="V514" i="1"/>
  <c r="W513" i="1"/>
  <c r="X513" i="1" s="1"/>
  <c r="V513" i="1"/>
  <c r="W512" i="1"/>
  <c r="V512" i="1"/>
  <c r="W511" i="1"/>
  <c r="X511" i="1" s="1"/>
  <c r="V511" i="1"/>
  <c r="W510" i="1"/>
  <c r="X510" i="1" s="1"/>
  <c r="V510" i="1"/>
  <c r="W509" i="1"/>
  <c r="X509" i="1" s="1"/>
  <c r="V509" i="1"/>
  <c r="W508" i="1"/>
  <c r="X508" i="1" s="1"/>
  <c r="V508" i="1"/>
  <c r="W507" i="1"/>
  <c r="X507" i="1" s="1"/>
  <c r="V507" i="1"/>
  <c r="W506" i="1"/>
  <c r="X506" i="1" s="1"/>
  <c r="V506" i="1"/>
  <c r="W505" i="1"/>
  <c r="X505" i="1" s="1"/>
  <c r="V505" i="1"/>
  <c r="W504" i="1"/>
  <c r="X504" i="1" s="1"/>
  <c r="V504" i="1"/>
  <c r="W503" i="1"/>
  <c r="V503" i="1"/>
  <c r="W502" i="1"/>
  <c r="X502" i="1" s="1"/>
  <c r="V502" i="1"/>
  <c r="W501" i="1"/>
  <c r="X501" i="1" s="1"/>
  <c r="V501" i="1"/>
  <c r="W500" i="1"/>
  <c r="X500" i="1" s="1"/>
  <c r="V500" i="1"/>
  <c r="W499" i="1"/>
  <c r="X499" i="1" s="1"/>
  <c r="V499" i="1"/>
  <c r="W498" i="1"/>
  <c r="X498" i="1" s="1"/>
  <c r="V498" i="1"/>
  <c r="W497" i="1"/>
  <c r="V497" i="1"/>
  <c r="W496" i="1"/>
  <c r="X496" i="1" s="1"/>
  <c r="V496" i="1"/>
  <c r="W495" i="1"/>
  <c r="V495" i="1"/>
  <c r="W494" i="1"/>
  <c r="V494" i="1"/>
  <c r="W493" i="1"/>
  <c r="V493" i="1"/>
  <c r="W492" i="1"/>
  <c r="V492" i="1"/>
  <c r="W491" i="1"/>
  <c r="X491" i="1" s="1"/>
  <c r="V491" i="1"/>
  <c r="W490" i="1"/>
  <c r="V490" i="1"/>
  <c r="W489" i="1"/>
  <c r="V489" i="1"/>
  <c r="W488" i="1"/>
  <c r="X488" i="1" s="1"/>
  <c r="V488" i="1"/>
  <c r="W487" i="1"/>
  <c r="X487" i="1" s="1"/>
  <c r="V487" i="1"/>
  <c r="W486" i="1"/>
  <c r="X486" i="1" s="1"/>
  <c r="V486" i="1"/>
  <c r="W485" i="1"/>
  <c r="X485" i="1" s="1"/>
  <c r="V485" i="1"/>
  <c r="W484" i="1"/>
  <c r="X484" i="1" s="1"/>
  <c r="V484" i="1"/>
  <c r="W483" i="1"/>
  <c r="X483" i="1" s="1"/>
  <c r="V483" i="1"/>
  <c r="W482" i="1"/>
  <c r="X482" i="1" s="1"/>
  <c r="V482" i="1"/>
  <c r="W481" i="1"/>
  <c r="X481" i="1" s="1"/>
  <c r="V481" i="1"/>
  <c r="W480" i="1"/>
  <c r="V480" i="1"/>
  <c r="W479" i="1"/>
  <c r="V479" i="1"/>
  <c r="W478" i="1"/>
  <c r="X478" i="1" s="1"/>
  <c r="V478" i="1"/>
  <c r="W477" i="1"/>
  <c r="V477" i="1"/>
  <c r="W476" i="1"/>
  <c r="X476" i="1" s="1"/>
  <c r="V476" i="1"/>
  <c r="W475" i="1"/>
  <c r="X475" i="1" s="1"/>
  <c r="V475" i="1"/>
  <c r="W474" i="1"/>
  <c r="X474" i="1" s="1"/>
  <c r="V474" i="1"/>
  <c r="W473" i="1"/>
  <c r="X473" i="1" s="1"/>
  <c r="V473" i="1"/>
  <c r="W472" i="1"/>
  <c r="X472" i="1" s="1"/>
  <c r="V472" i="1"/>
  <c r="W471" i="1"/>
  <c r="V471" i="1"/>
  <c r="W470" i="1"/>
  <c r="V470" i="1"/>
  <c r="W469" i="1"/>
  <c r="X469" i="1" s="1"/>
  <c r="V469" i="1"/>
  <c r="W468" i="1"/>
  <c r="X468" i="1" s="1"/>
  <c r="V468" i="1"/>
  <c r="W467" i="1"/>
  <c r="X467" i="1" s="1"/>
  <c r="V467" i="1"/>
  <c r="W466" i="1"/>
  <c r="X466" i="1" s="1"/>
  <c r="V466" i="1"/>
  <c r="W465" i="1"/>
  <c r="X465" i="1" s="1"/>
  <c r="V465" i="1"/>
  <c r="W464" i="1"/>
  <c r="V464" i="1"/>
  <c r="W463" i="1"/>
  <c r="V463" i="1"/>
  <c r="W462" i="1"/>
  <c r="X462" i="1" s="1"/>
  <c r="V462" i="1"/>
  <c r="W461" i="1"/>
  <c r="X461" i="1" s="1"/>
  <c r="V461" i="1"/>
  <c r="W460" i="1"/>
  <c r="X460" i="1" s="1"/>
  <c r="V460" i="1"/>
  <c r="W459" i="1"/>
  <c r="V459" i="1"/>
  <c r="W458" i="1"/>
  <c r="X458" i="1" s="1"/>
  <c r="V458" i="1"/>
  <c r="W457" i="1"/>
  <c r="X457" i="1" s="1"/>
  <c r="V457" i="1"/>
  <c r="W456" i="1"/>
  <c r="X456" i="1" s="1"/>
  <c r="V456" i="1"/>
  <c r="W455" i="1"/>
  <c r="X455" i="1" s="1"/>
  <c r="V455" i="1"/>
  <c r="W454" i="1"/>
  <c r="X454" i="1" s="1"/>
  <c r="V454" i="1"/>
  <c r="W453" i="1"/>
  <c r="V453" i="1"/>
  <c r="W452" i="1"/>
  <c r="X452" i="1" s="1"/>
  <c r="V452" i="1"/>
  <c r="W451" i="1"/>
  <c r="X451" i="1" s="1"/>
  <c r="V451" i="1"/>
  <c r="W450" i="1"/>
  <c r="X450" i="1" s="1"/>
  <c r="V450" i="1"/>
  <c r="W449" i="1"/>
  <c r="X449" i="1" s="1"/>
  <c r="V449" i="1"/>
  <c r="W448" i="1"/>
  <c r="X448" i="1" s="1"/>
  <c r="V448" i="1"/>
  <c r="W447" i="1"/>
  <c r="X447" i="1" s="1"/>
  <c r="V447" i="1"/>
  <c r="W446" i="1"/>
  <c r="X446" i="1" s="1"/>
  <c r="V446" i="1"/>
  <c r="W445" i="1"/>
  <c r="X445" i="1" s="1"/>
  <c r="V445" i="1"/>
  <c r="W444" i="1"/>
  <c r="X444" i="1" s="1"/>
  <c r="V444" i="1"/>
  <c r="W443" i="1"/>
  <c r="V443" i="1"/>
  <c r="W442" i="1"/>
  <c r="X442" i="1" s="1"/>
  <c r="V442" i="1"/>
  <c r="W441" i="1"/>
  <c r="V441" i="1"/>
  <c r="W440" i="1"/>
  <c r="X440" i="1" s="1"/>
  <c r="V440" i="1"/>
  <c r="W439" i="1"/>
  <c r="V439" i="1"/>
  <c r="W438" i="1"/>
  <c r="V438" i="1"/>
  <c r="W437" i="1"/>
  <c r="X437" i="1" s="1"/>
  <c r="V437" i="1"/>
  <c r="W436" i="1"/>
  <c r="X436" i="1" s="1"/>
  <c r="V436" i="1"/>
  <c r="W435" i="1"/>
  <c r="V435" i="1"/>
  <c r="W434" i="1"/>
  <c r="X434" i="1" s="1"/>
  <c r="V434" i="1"/>
  <c r="W433" i="1"/>
  <c r="X433" i="1" s="1"/>
  <c r="V433" i="1"/>
  <c r="W432" i="1"/>
  <c r="X432" i="1" s="1"/>
  <c r="V432" i="1"/>
  <c r="W431" i="1"/>
  <c r="V431" i="1"/>
  <c r="W430" i="1"/>
  <c r="X430" i="1" s="1"/>
  <c r="V430" i="1"/>
  <c r="W429" i="1"/>
  <c r="V429" i="1"/>
  <c r="W428" i="1"/>
  <c r="X428" i="1" s="1"/>
  <c r="V428" i="1"/>
  <c r="W427" i="1"/>
  <c r="X427" i="1" s="1"/>
  <c r="V427" i="1"/>
  <c r="W426" i="1"/>
  <c r="X426" i="1" s="1"/>
  <c r="V426" i="1"/>
  <c r="W425" i="1"/>
  <c r="X425" i="1" s="1"/>
  <c r="V425" i="1"/>
  <c r="W424" i="1"/>
  <c r="X424" i="1" s="1"/>
  <c r="V424" i="1"/>
  <c r="W423" i="1"/>
  <c r="X423" i="1" s="1"/>
  <c r="V423" i="1"/>
  <c r="W422" i="1"/>
  <c r="X422" i="1" s="1"/>
  <c r="V422" i="1"/>
  <c r="W421" i="1"/>
  <c r="X421" i="1" s="1"/>
  <c r="V421" i="1"/>
  <c r="W420" i="1"/>
  <c r="X420" i="1" s="1"/>
  <c r="V420" i="1"/>
  <c r="W419" i="1"/>
  <c r="X419" i="1" s="1"/>
  <c r="V419" i="1"/>
  <c r="W418" i="1"/>
  <c r="X418" i="1" s="1"/>
  <c r="V418" i="1"/>
  <c r="W417" i="1"/>
  <c r="X417" i="1" s="1"/>
  <c r="V417" i="1"/>
  <c r="W416" i="1"/>
  <c r="X416" i="1" s="1"/>
  <c r="V416" i="1"/>
  <c r="W415" i="1"/>
  <c r="X415" i="1" s="1"/>
  <c r="V415" i="1"/>
  <c r="W414" i="1"/>
  <c r="X414" i="1" s="1"/>
  <c r="V414" i="1"/>
  <c r="W413" i="1"/>
  <c r="X413" i="1" s="1"/>
  <c r="V413" i="1"/>
  <c r="W412" i="1"/>
  <c r="X412" i="1" s="1"/>
  <c r="V412" i="1"/>
  <c r="W411" i="1"/>
  <c r="X411" i="1" s="1"/>
  <c r="V411" i="1"/>
  <c r="W410" i="1"/>
  <c r="X410" i="1" s="1"/>
  <c r="V410" i="1"/>
  <c r="W409" i="1"/>
  <c r="X409" i="1" s="1"/>
  <c r="V409" i="1"/>
  <c r="W408" i="1"/>
  <c r="X408" i="1" s="1"/>
  <c r="V408" i="1"/>
  <c r="W407" i="1"/>
  <c r="X407" i="1" s="1"/>
  <c r="V407" i="1"/>
  <c r="W406" i="1"/>
  <c r="X406" i="1" s="1"/>
  <c r="V406" i="1"/>
  <c r="W405" i="1"/>
  <c r="X405" i="1" s="1"/>
  <c r="V405" i="1"/>
  <c r="W404" i="1"/>
  <c r="X404" i="1" s="1"/>
  <c r="V404" i="1"/>
  <c r="W403" i="1"/>
  <c r="X403" i="1" s="1"/>
  <c r="V403" i="1"/>
  <c r="W402" i="1"/>
  <c r="X402" i="1" s="1"/>
  <c r="V402" i="1"/>
  <c r="W401" i="1"/>
  <c r="X401" i="1" s="1"/>
  <c r="V401" i="1"/>
  <c r="W400" i="1"/>
  <c r="X400" i="1" s="1"/>
  <c r="V400" i="1"/>
  <c r="W399" i="1"/>
  <c r="X399" i="1" s="1"/>
  <c r="V399" i="1"/>
  <c r="W398" i="1"/>
  <c r="X398" i="1" s="1"/>
  <c r="V398" i="1"/>
  <c r="W397" i="1"/>
  <c r="X397" i="1" s="1"/>
  <c r="V397" i="1"/>
  <c r="W396" i="1"/>
  <c r="X396" i="1" s="1"/>
  <c r="V396" i="1"/>
  <c r="W395" i="1"/>
  <c r="X395" i="1" s="1"/>
  <c r="V395" i="1"/>
  <c r="W394" i="1"/>
  <c r="X394" i="1" s="1"/>
  <c r="V394" i="1"/>
  <c r="W393" i="1"/>
  <c r="X393" i="1" s="1"/>
  <c r="V393" i="1"/>
  <c r="W392" i="1"/>
  <c r="X392" i="1" s="1"/>
  <c r="V392" i="1"/>
  <c r="W391" i="1"/>
  <c r="X391" i="1" s="1"/>
  <c r="V391" i="1"/>
  <c r="W390" i="1"/>
  <c r="X390" i="1" s="1"/>
  <c r="V390" i="1"/>
  <c r="W389" i="1"/>
  <c r="X389" i="1" s="1"/>
  <c r="V389" i="1"/>
  <c r="W388" i="1"/>
  <c r="X388" i="1" s="1"/>
  <c r="V388" i="1"/>
  <c r="W387" i="1"/>
  <c r="X387" i="1" s="1"/>
  <c r="V387" i="1"/>
  <c r="W386" i="1"/>
  <c r="X386" i="1" s="1"/>
  <c r="V386" i="1"/>
  <c r="W385" i="1"/>
  <c r="X385" i="1" s="1"/>
  <c r="V385" i="1"/>
  <c r="W384" i="1"/>
  <c r="X384" i="1" s="1"/>
  <c r="V384" i="1"/>
  <c r="W383" i="1"/>
  <c r="X383" i="1" s="1"/>
  <c r="V383" i="1"/>
  <c r="W382" i="1"/>
  <c r="X382" i="1" s="1"/>
  <c r="V382" i="1"/>
  <c r="W381" i="1"/>
  <c r="X381" i="1" s="1"/>
  <c r="V381" i="1"/>
  <c r="W380" i="1"/>
  <c r="X380" i="1" s="1"/>
  <c r="V380" i="1"/>
  <c r="W379" i="1"/>
  <c r="X379" i="1" s="1"/>
  <c r="V379" i="1"/>
  <c r="W378" i="1"/>
  <c r="X378" i="1" s="1"/>
  <c r="V378" i="1"/>
  <c r="W377" i="1"/>
  <c r="X377" i="1" s="1"/>
  <c r="V377" i="1"/>
  <c r="W376" i="1"/>
  <c r="X376" i="1" s="1"/>
  <c r="V376" i="1"/>
  <c r="W375" i="1"/>
  <c r="X375" i="1" s="1"/>
  <c r="V375" i="1"/>
  <c r="W374" i="1"/>
  <c r="X374" i="1" s="1"/>
  <c r="V374" i="1"/>
  <c r="W373" i="1"/>
  <c r="X373" i="1" s="1"/>
  <c r="V373" i="1"/>
  <c r="W372" i="1"/>
  <c r="X372" i="1" s="1"/>
  <c r="V372" i="1"/>
  <c r="W371" i="1"/>
  <c r="X371" i="1" s="1"/>
  <c r="V371" i="1"/>
  <c r="W370" i="1"/>
  <c r="X370" i="1" s="1"/>
  <c r="V370" i="1"/>
  <c r="W369" i="1"/>
  <c r="X369" i="1" s="1"/>
  <c r="V369" i="1"/>
  <c r="W368" i="1"/>
  <c r="X368" i="1" s="1"/>
  <c r="V368" i="1"/>
  <c r="W367" i="1"/>
  <c r="X367" i="1" s="1"/>
  <c r="V367" i="1"/>
  <c r="W366" i="1"/>
  <c r="X366" i="1" s="1"/>
  <c r="V366" i="1"/>
  <c r="W365" i="1"/>
  <c r="X365" i="1" s="1"/>
  <c r="V365" i="1"/>
  <c r="W364" i="1"/>
  <c r="X364" i="1" s="1"/>
  <c r="V364" i="1"/>
  <c r="W363" i="1"/>
  <c r="X363" i="1" s="1"/>
  <c r="V363" i="1"/>
  <c r="W362" i="1"/>
  <c r="X362" i="1" s="1"/>
  <c r="V362" i="1"/>
  <c r="W361" i="1"/>
  <c r="X361" i="1" s="1"/>
  <c r="V361" i="1"/>
  <c r="W360" i="1"/>
  <c r="X360" i="1" s="1"/>
  <c r="V360" i="1"/>
  <c r="W359" i="1"/>
  <c r="X359" i="1" s="1"/>
  <c r="V359" i="1"/>
  <c r="W358" i="1"/>
  <c r="X358" i="1" s="1"/>
  <c r="V358" i="1"/>
  <c r="W357" i="1"/>
  <c r="X357" i="1" s="1"/>
  <c r="V357" i="1"/>
  <c r="W356" i="1"/>
  <c r="X356" i="1" s="1"/>
  <c r="V356" i="1"/>
  <c r="W355" i="1"/>
  <c r="X355" i="1" s="1"/>
  <c r="V355" i="1"/>
  <c r="W354" i="1"/>
  <c r="X354" i="1" s="1"/>
  <c r="V354" i="1"/>
  <c r="W353" i="1"/>
  <c r="X353" i="1" s="1"/>
  <c r="V353" i="1"/>
  <c r="W352" i="1"/>
  <c r="X352" i="1" s="1"/>
  <c r="V352" i="1"/>
  <c r="W351" i="1"/>
  <c r="X351" i="1" s="1"/>
  <c r="V351" i="1"/>
  <c r="W350" i="1"/>
  <c r="X350" i="1" s="1"/>
  <c r="V350" i="1"/>
  <c r="W349" i="1"/>
  <c r="X349" i="1" s="1"/>
  <c r="V349" i="1"/>
  <c r="W348" i="1"/>
  <c r="X348" i="1" s="1"/>
  <c r="V348" i="1"/>
  <c r="W347" i="1"/>
  <c r="X347" i="1" s="1"/>
  <c r="V347" i="1"/>
  <c r="W346" i="1"/>
  <c r="X346" i="1" s="1"/>
  <c r="V346" i="1"/>
  <c r="W345" i="1"/>
  <c r="X345" i="1" s="1"/>
  <c r="V345" i="1"/>
  <c r="W344" i="1"/>
  <c r="X344" i="1" s="1"/>
  <c r="V344" i="1"/>
  <c r="W343" i="1"/>
  <c r="X343" i="1" s="1"/>
  <c r="V343" i="1"/>
  <c r="W342" i="1"/>
  <c r="X342" i="1" s="1"/>
  <c r="V342" i="1"/>
  <c r="W341" i="1"/>
  <c r="X341" i="1" s="1"/>
  <c r="V341" i="1"/>
  <c r="W340" i="1"/>
  <c r="X340" i="1" s="1"/>
  <c r="V340" i="1"/>
  <c r="W339" i="1"/>
  <c r="X339" i="1" s="1"/>
  <c r="V339" i="1"/>
  <c r="W338" i="1"/>
  <c r="X338" i="1" s="1"/>
  <c r="V338" i="1"/>
  <c r="W337" i="1"/>
  <c r="X337" i="1" s="1"/>
  <c r="V337" i="1"/>
  <c r="W336" i="1"/>
  <c r="X336" i="1" s="1"/>
  <c r="V336" i="1"/>
  <c r="W335" i="1"/>
  <c r="X335" i="1" s="1"/>
  <c r="V335" i="1"/>
  <c r="W334" i="1"/>
  <c r="X334" i="1" s="1"/>
  <c r="V334" i="1"/>
  <c r="W333" i="1"/>
  <c r="X333" i="1" s="1"/>
  <c r="V333" i="1"/>
  <c r="W332" i="1"/>
  <c r="X332" i="1" s="1"/>
  <c r="V332" i="1"/>
  <c r="W331" i="1"/>
  <c r="X331" i="1" s="1"/>
  <c r="V331" i="1"/>
  <c r="W330" i="1"/>
  <c r="X330" i="1" s="1"/>
  <c r="V330" i="1"/>
  <c r="W329" i="1"/>
  <c r="X329" i="1" s="1"/>
  <c r="V329" i="1"/>
  <c r="W328" i="1"/>
  <c r="X328" i="1" s="1"/>
  <c r="V328" i="1"/>
  <c r="W327" i="1"/>
  <c r="X327" i="1" s="1"/>
  <c r="V327" i="1"/>
  <c r="W326" i="1"/>
  <c r="X326" i="1" s="1"/>
  <c r="V326" i="1"/>
  <c r="W325" i="1"/>
  <c r="X325" i="1" s="1"/>
  <c r="V325" i="1"/>
  <c r="W324" i="1"/>
  <c r="X324" i="1" s="1"/>
  <c r="V324" i="1"/>
  <c r="W323" i="1"/>
  <c r="X323" i="1" s="1"/>
  <c r="V323" i="1"/>
  <c r="W322" i="1"/>
  <c r="X322" i="1" s="1"/>
  <c r="V322" i="1"/>
  <c r="W321" i="1"/>
  <c r="X321" i="1" s="1"/>
  <c r="V321" i="1"/>
  <c r="W320" i="1"/>
  <c r="X320" i="1" s="1"/>
  <c r="V320" i="1"/>
  <c r="W319" i="1"/>
  <c r="X319" i="1" s="1"/>
  <c r="V319" i="1"/>
  <c r="W318" i="1"/>
  <c r="X318" i="1" s="1"/>
  <c r="V318" i="1"/>
  <c r="W317" i="1"/>
  <c r="X317" i="1" s="1"/>
  <c r="V317" i="1"/>
  <c r="W316" i="1"/>
  <c r="X316" i="1" s="1"/>
  <c r="V316" i="1"/>
  <c r="W315" i="1"/>
  <c r="X315" i="1" s="1"/>
  <c r="V315" i="1"/>
  <c r="W314" i="1"/>
  <c r="X314" i="1" s="1"/>
  <c r="V314" i="1"/>
  <c r="W313" i="1"/>
  <c r="X313" i="1" s="1"/>
  <c r="V313" i="1"/>
  <c r="W312" i="1"/>
  <c r="X312" i="1" s="1"/>
  <c r="V312" i="1"/>
  <c r="W311" i="1"/>
  <c r="X311" i="1" s="1"/>
  <c r="V311" i="1"/>
  <c r="W310" i="1"/>
  <c r="X310" i="1" s="1"/>
  <c r="V310" i="1"/>
  <c r="W309" i="1"/>
  <c r="X309" i="1" s="1"/>
  <c r="V309" i="1"/>
  <c r="W308" i="1"/>
  <c r="X308" i="1" s="1"/>
  <c r="V308" i="1"/>
  <c r="W307" i="1"/>
  <c r="X307" i="1" s="1"/>
  <c r="V307" i="1"/>
  <c r="W306" i="1"/>
  <c r="X306" i="1" s="1"/>
  <c r="V306" i="1"/>
  <c r="W305" i="1"/>
  <c r="X305" i="1" s="1"/>
  <c r="V305" i="1"/>
  <c r="W304" i="1"/>
  <c r="X304" i="1" s="1"/>
  <c r="V304" i="1"/>
  <c r="W303" i="1"/>
  <c r="X303" i="1" s="1"/>
  <c r="V303" i="1"/>
  <c r="W302" i="1"/>
  <c r="X302" i="1" s="1"/>
  <c r="V302" i="1"/>
  <c r="W301" i="1"/>
  <c r="X301" i="1" s="1"/>
  <c r="V301" i="1"/>
  <c r="W300" i="1"/>
  <c r="X300" i="1" s="1"/>
  <c r="V300" i="1"/>
  <c r="W299" i="1"/>
  <c r="X299" i="1" s="1"/>
  <c r="V299" i="1"/>
  <c r="W298" i="1"/>
  <c r="X298" i="1" s="1"/>
  <c r="V298" i="1"/>
  <c r="W297" i="1"/>
  <c r="X297" i="1" s="1"/>
  <c r="V297" i="1"/>
  <c r="W296" i="1"/>
  <c r="X296" i="1" s="1"/>
  <c r="V296" i="1"/>
  <c r="W295" i="1"/>
  <c r="X295" i="1" s="1"/>
  <c r="V295" i="1"/>
  <c r="W294" i="1"/>
  <c r="X294" i="1" s="1"/>
  <c r="V294" i="1"/>
  <c r="W293" i="1"/>
  <c r="X293" i="1" s="1"/>
  <c r="V293" i="1"/>
  <c r="W292" i="1"/>
  <c r="X292" i="1" s="1"/>
  <c r="V292" i="1"/>
  <c r="W291" i="1"/>
  <c r="X291" i="1" s="1"/>
  <c r="V291" i="1"/>
  <c r="W290" i="1"/>
  <c r="X290" i="1" s="1"/>
  <c r="V290" i="1"/>
  <c r="W289" i="1"/>
  <c r="X289" i="1" s="1"/>
  <c r="V289" i="1"/>
  <c r="W288" i="1"/>
  <c r="X288" i="1" s="1"/>
  <c r="V288" i="1"/>
  <c r="W287" i="1"/>
  <c r="X287" i="1" s="1"/>
  <c r="V287" i="1"/>
  <c r="W286" i="1"/>
  <c r="X286" i="1" s="1"/>
  <c r="V286" i="1"/>
  <c r="W285" i="1"/>
  <c r="X285" i="1" s="1"/>
  <c r="V285" i="1"/>
  <c r="W284" i="1"/>
  <c r="X284" i="1" s="1"/>
  <c r="V284" i="1"/>
  <c r="W283" i="1"/>
  <c r="X283" i="1" s="1"/>
  <c r="V283" i="1"/>
  <c r="W282" i="1"/>
  <c r="X282" i="1" s="1"/>
  <c r="V282" i="1"/>
  <c r="W281" i="1"/>
  <c r="X281" i="1" s="1"/>
  <c r="V281" i="1"/>
  <c r="W280" i="1"/>
  <c r="X280" i="1" s="1"/>
  <c r="V280" i="1"/>
  <c r="W279" i="1"/>
  <c r="X279" i="1" s="1"/>
  <c r="V279" i="1"/>
  <c r="W278" i="1"/>
  <c r="X278" i="1" s="1"/>
  <c r="V278" i="1"/>
  <c r="W277" i="1"/>
  <c r="X277" i="1" s="1"/>
  <c r="V277" i="1"/>
  <c r="W276" i="1"/>
  <c r="X276" i="1" s="1"/>
  <c r="V276" i="1"/>
  <c r="W275" i="1"/>
  <c r="X275" i="1" s="1"/>
  <c r="V275" i="1"/>
  <c r="W274" i="1"/>
  <c r="X274" i="1" s="1"/>
  <c r="V274" i="1"/>
  <c r="W273" i="1"/>
  <c r="X273" i="1" s="1"/>
  <c r="V273" i="1"/>
  <c r="W272" i="1"/>
  <c r="X272" i="1" s="1"/>
  <c r="V272" i="1"/>
  <c r="W271" i="1"/>
  <c r="X271" i="1" s="1"/>
  <c r="V271" i="1"/>
  <c r="W270" i="1"/>
  <c r="X270" i="1" s="1"/>
  <c r="V270" i="1"/>
  <c r="W269" i="1"/>
  <c r="X269" i="1" s="1"/>
  <c r="V269" i="1"/>
  <c r="W268" i="1"/>
  <c r="X268" i="1" s="1"/>
  <c r="V268" i="1"/>
  <c r="W267" i="1"/>
  <c r="X267" i="1" s="1"/>
  <c r="V267" i="1"/>
  <c r="W266" i="1"/>
  <c r="X266" i="1" s="1"/>
  <c r="V266" i="1"/>
  <c r="W265" i="1"/>
  <c r="X265" i="1" s="1"/>
  <c r="V265" i="1"/>
  <c r="W264" i="1"/>
  <c r="X264" i="1" s="1"/>
  <c r="V264" i="1"/>
  <c r="W263" i="1"/>
  <c r="X263" i="1" s="1"/>
  <c r="V263" i="1"/>
  <c r="W262" i="1"/>
  <c r="X262" i="1" s="1"/>
  <c r="V262" i="1"/>
  <c r="W261" i="1"/>
  <c r="X261" i="1" s="1"/>
  <c r="V261" i="1"/>
  <c r="W260" i="1"/>
  <c r="X260" i="1" s="1"/>
  <c r="V260" i="1"/>
  <c r="W259" i="1"/>
  <c r="X259" i="1" s="1"/>
  <c r="V259" i="1"/>
  <c r="W258" i="1"/>
  <c r="X258" i="1" s="1"/>
  <c r="V258" i="1"/>
  <c r="W257" i="1"/>
  <c r="X257" i="1" s="1"/>
  <c r="V257" i="1"/>
  <c r="W256" i="1"/>
  <c r="X256" i="1" s="1"/>
  <c r="V256" i="1"/>
  <c r="W255" i="1"/>
  <c r="X255" i="1" s="1"/>
  <c r="V255" i="1"/>
  <c r="W254" i="1"/>
  <c r="X254" i="1" s="1"/>
  <c r="V254" i="1"/>
  <c r="W253" i="1"/>
  <c r="X253" i="1" s="1"/>
  <c r="V253" i="1"/>
  <c r="W252" i="1"/>
  <c r="X252" i="1" s="1"/>
  <c r="V252" i="1"/>
  <c r="W251" i="1"/>
  <c r="X251" i="1" s="1"/>
  <c r="V251" i="1"/>
  <c r="W250" i="1"/>
  <c r="X250" i="1" s="1"/>
  <c r="V250" i="1"/>
  <c r="W249" i="1"/>
  <c r="X249" i="1" s="1"/>
  <c r="V249" i="1"/>
  <c r="W248" i="1"/>
  <c r="X248" i="1" s="1"/>
  <c r="V248" i="1"/>
  <c r="W247" i="1"/>
  <c r="X247" i="1" s="1"/>
  <c r="V247" i="1"/>
  <c r="W246" i="1"/>
  <c r="X246" i="1" s="1"/>
  <c r="V246" i="1"/>
  <c r="W245" i="1"/>
  <c r="X245" i="1" s="1"/>
  <c r="V245" i="1"/>
  <c r="W244" i="1"/>
  <c r="X244" i="1" s="1"/>
  <c r="V244" i="1"/>
  <c r="W243" i="1"/>
  <c r="X243" i="1" s="1"/>
  <c r="V243" i="1"/>
  <c r="W242" i="1"/>
  <c r="X242" i="1" s="1"/>
  <c r="V242" i="1"/>
  <c r="W241" i="1"/>
  <c r="X241" i="1" s="1"/>
  <c r="V241" i="1"/>
  <c r="W240" i="1"/>
  <c r="V240" i="1"/>
  <c r="W239" i="1"/>
  <c r="X239" i="1" s="1"/>
  <c r="V239" i="1"/>
  <c r="W238" i="1"/>
  <c r="V238" i="1"/>
  <c r="W237" i="1"/>
  <c r="V237" i="1"/>
  <c r="W236" i="1"/>
  <c r="X236" i="1" s="1"/>
  <c r="V236" i="1"/>
  <c r="W235" i="1"/>
  <c r="V235" i="1"/>
  <c r="W234" i="1"/>
  <c r="X234" i="1" s="1"/>
  <c r="V234" i="1"/>
  <c r="W233" i="1"/>
  <c r="V233" i="1"/>
  <c r="W232" i="1"/>
  <c r="X232" i="1" s="1"/>
  <c r="V232" i="1"/>
  <c r="W231" i="1"/>
  <c r="V231" i="1"/>
  <c r="W230" i="1"/>
  <c r="V230" i="1"/>
  <c r="W229" i="1"/>
  <c r="V229" i="1"/>
  <c r="W228" i="1"/>
  <c r="X228" i="1" s="1"/>
  <c r="V228" i="1"/>
  <c r="W227" i="1"/>
  <c r="V227" i="1"/>
  <c r="W226" i="1"/>
  <c r="V226" i="1"/>
  <c r="W225" i="1"/>
  <c r="V225" i="1"/>
  <c r="W224" i="1"/>
  <c r="X224" i="1" s="1"/>
  <c r="V224" i="1"/>
  <c r="W223" i="1"/>
  <c r="V223" i="1"/>
  <c r="W222" i="1"/>
  <c r="X222" i="1" s="1"/>
  <c r="V222" i="1"/>
  <c r="W221" i="1"/>
  <c r="X221" i="1" s="1"/>
  <c r="V221" i="1"/>
  <c r="W220" i="1"/>
  <c r="X220" i="1" s="1"/>
  <c r="V220" i="1"/>
  <c r="W219" i="1"/>
  <c r="X219" i="1" s="1"/>
  <c r="V219" i="1"/>
  <c r="W218" i="1"/>
  <c r="X218" i="1" s="1"/>
  <c r="V218" i="1"/>
  <c r="W217" i="1"/>
  <c r="X217" i="1" s="1"/>
  <c r="V217" i="1"/>
  <c r="W216" i="1"/>
  <c r="X216" i="1" s="1"/>
  <c r="V216" i="1"/>
  <c r="W215" i="1"/>
  <c r="X215" i="1" s="1"/>
  <c r="V215" i="1"/>
  <c r="W214" i="1"/>
  <c r="X214" i="1" s="1"/>
  <c r="V214" i="1"/>
  <c r="W213" i="1"/>
  <c r="X213" i="1" s="1"/>
  <c r="V213" i="1"/>
  <c r="W212" i="1"/>
  <c r="X212" i="1" s="1"/>
  <c r="V212" i="1"/>
  <c r="W211" i="1"/>
  <c r="V211" i="1"/>
  <c r="W210" i="1"/>
  <c r="V210" i="1"/>
  <c r="W209" i="1"/>
  <c r="X209" i="1" s="1"/>
  <c r="V209" i="1"/>
  <c r="W208" i="1"/>
  <c r="V208" i="1"/>
  <c r="W207" i="1"/>
  <c r="X207" i="1" s="1"/>
  <c r="V207" i="1"/>
  <c r="W206" i="1"/>
  <c r="X206" i="1" s="1"/>
  <c r="V206" i="1"/>
  <c r="W205" i="1"/>
  <c r="X205" i="1" s="1"/>
  <c r="V205" i="1"/>
  <c r="W204" i="1"/>
  <c r="V204" i="1"/>
  <c r="W203" i="1"/>
  <c r="X203" i="1" s="1"/>
  <c r="V203" i="1"/>
  <c r="W202" i="1"/>
  <c r="X202" i="1" s="1"/>
  <c r="V202" i="1"/>
  <c r="W201" i="1"/>
  <c r="V201" i="1"/>
  <c r="W200" i="1"/>
  <c r="X200" i="1" s="1"/>
  <c r="V200" i="1"/>
  <c r="W199" i="1"/>
  <c r="X199" i="1" s="1"/>
  <c r="V199" i="1"/>
  <c r="W198" i="1"/>
  <c r="X198" i="1" s="1"/>
  <c r="V198" i="1"/>
  <c r="W197" i="1"/>
  <c r="V197" i="1"/>
  <c r="W196" i="1"/>
  <c r="X196" i="1" s="1"/>
  <c r="V196" i="1"/>
  <c r="W195" i="1"/>
  <c r="V195" i="1"/>
  <c r="W194" i="1"/>
  <c r="X194" i="1" s="1"/>
  <c r="V194" i="1"/>
  <c r="W193" i="1"/>
  <c r="X193" i="1" s="1"/>
  <c r="V193" i="1"/>
  <c r="W192" i="1"/>
  <c r="X192" i="1" s="1"/>
  <c r="V192" i="1"/>
  <c r="W191" i="1"/>
  <c r="X191" i="1" s="1"/>
  <c r="V191" i="1"/>
  <c r="W190" i="1"/>
  <c r="V190" i="1"/>
  <c r="W189" i="1"/>
  <c r="X189" i="1" s="1"/>
  <c r="V189" i="1"/>
  <c r="W188" i="1"/>
  <c r="V188" i="1"/>
  <c r="W187" i="1"/>
  <c r="X187" i="1" s="1"/>
  <c r="V187" i="1"/>
  <c r="W186" i="1"/>
  <c r="X186" i="1" s="1"/>
  <c r="V186" i="1"/>
  <c r="W185" i="1"/>
  <c r="X185" i="1" s="1"/>
  <c r="V185" i="1"/>
  <c r="W184" i="1"/>
  <c r="V184" i="1"/>
  <c r="W183" i="1"/>
  <c r="X183" i="1" s="1"/>
  <c r="V183" i="1"/>
  <c r="W182" i="1"/>
  <c r="X182" i="1" s="1"/>
  <c r="V182" i="1"/>
  <c r="W181" i="1"/>
  <c r="X181" i="1" s="1"/>
  <c r="V181" i="1"/>
  <c r="W180" i="1"/>
  <c r="V180" i="1"/>
  <c r="W179" i="1"/>
  <c r="X179" i="1" s="1"/>
  <c r="V179" i="1"/>
  <c r="W178" i="1"/>
  <c r="V178" i="1"/>
  <c r="W177" i="1"/>
  <c r="X177" i="1" s="1"/>
  <c r="V177" i="1"/>
  <c r="W176" i="1"/>
  <c r="V176" i="1"/>
  <c r="W175" i="1"/>
  <c r="V175" i="1"/>
  <c r="W174" i="1"/>
  <c r="V174" i="1"/>
  <c r="W173" i="1"/>
  <c r="X173" i="1" s="1"/>
  <c r="V173" i="1"/>
  <c r="W172" i="1"/>
  <c r="X172" i="1" s="1"/>
  <c r="V172" i="1"/>
  <c r="W171" i="1"/>
  <c r="X171" i="1" s="1"/>
  <c r="V171" i="1"/>
  <c r="W170" i="1"/>
  <c r="X170" i="1" s="1"/>
  <c r="V170" i="1"/>
  <c r="W169" i="1"/>
  <c r="X169" i="1" s="1"/>
  <c r="V169" i="1"/>
  <c r="W168" i="1"/>
  <c r="X168" i="1" s="1"/>
  <c r="V168" i="1"/>
  <c r="W167" i="1"/>
  <c r="V167" i="1"/>
  <c r="W166" i="1"/>
  <c r="X166" i="1" s="1"/>
  <c r="V166" i="1"/>
  <c r="W165" i="1"/>
  <c r="V165" i="1"/>
  <c r="W164" i="1"/>
  <c r="X164" i="1" s="1"/>
  <c r="V164" i="1"/>
  <c r="W163" i="1"/>
  <c r="X163" i="1" s="1"/>
  <c r="V163" i="1"/>
  <c r="W162" i="1"/>
  <c r="V162" i="1"/>
  <c r="W161" i="1"/>
  <c r="X161" i="1" s="1"/>
  <c r="V161" i="1"/>
  <c r="W160" i="1"/>
  <c r="V160" i="1"/>
  <c r="W159" i="1"/>
  <c r="X159" i="1" s="1"/>
  <c r="V159" i="1"/>
  <c r="W158" i="1"/>
  <c r="X158" i="1" s="1"/>
  <c r="V158" i="1"/>
  <c r="W157" i="1"/>
  <c r="X157" i="1" s="1"/>
  <c r="V157" i="1"/>
  <c r="W156" i="1"/>
  <c r="X156" i="1" s="1"/>
  <c r="V156" i="1"/>
  <c r="W155" i="1"/>
  <c r="X155" i="1" s="1"/>
  <c r="V155" i="1"/>
  <c r="W154" i="1"/>
  <c r="X154" i="1" s="1"/>
  <c r="V154" i="1"/>
  <c r="W153" i="1"/>
  <c r="X153" i="1" s="1"/>
  <c r="V153" i="1"/>
  <c r="W152" i="1"/>
  <c r="X152" i="1" s="1"/>
  <c r="V152" i="1"/>
  <c r="W151" i="1"/>
  <c r="X151" i="1" s="1"/>
  <c r="V151" i="1"/>
  <c r="W150" i="1"/>
  <c r="X150" i="1" s="1"/>
  <c r="V150" i="1"/>
  <c r="W149" i="1"/>
  <c r="V149" i="1"/>
  <c r="W148" i="1"/>
  <c r="X148" i="1" s="1"/>
  <c r="V148" i="1"/>
  <c r="W147" i="1"/>
  <c r="X147" i="1" s="1"/>
  <c r="V147" i="1"/>
  <c r="W146" i="1"/>
  <c r="X146" i="1" s="1"/>
  <c r="V146" i="1"/>
  <c r="W145" i="1"/>
  <c r="V145" i="1"/>
  <c r="W144" i="1"/>
  <c r="X144" i="1" s="1"/>
  <c r="V144" i="1"/>
  <c r="W143" i="1"/>
  <c r="X143" i="1" s="1"/>
  <c r="V143" i="1"/>
  <c r="W142" i="1"/>
  <c r="V142" i="1"/>
  <c r="W141" i="1"/>
  <c r="X141" i="1" s="1"/>
  <c r="V141" i="1"/>
  <c r="W140" i="1"/>
  <c r="X140" i="1" s="1"/>
  <c r="V140" i="1"/>
  <c r="W139" i="1"/>
  <c r="V139" i="1"/>
  <c r="W138" i="1"/>
  <c r="V138" i="1"/>
  <c r="W137" i="1"/>
  <c r="X137" i="1" s="1"/>
  <c r="V137" i="1"/>
  <c r="W136" i="1"/>
  <c r="V136" i="1"/>
  <c r="W135" i="1"/>
  <c r="V135" i="1"/>
  <c r="W134" i="1"/>
  <c r="X134" i="1" s="1"/>
  <c r="V134" i="1"/>
  <c r="W133" i="1"/>
  <c r="V133" i="1"/>
  <c r="W132" i="1"/>
  <c r="V132" i="1"/>
  <c r="W131" i="1"/>
  <c r="V131" i="1"/>
  <c r="W130" i="1"/>
  <c r="X130" i="1" s="1"/>
  <c r="V130" i="1"/>
  <c r="W129" i="1"/>
  <c r="X129" i="1" s="1"/>
  <c r="V129" i="1"/>
  <c r="W128" i="1"/>
  <c r="X128" i="1" s="1"/>
  <c r="V128" i="1"/>
  <c r="W127" i="1"/>
  <c r="X127" i="1" s="1"/>
  <c r="V127" i="1"/>
  <c r="W126" i="1"/>
  <c r="V126" i="1"/>
  <c r="W125" i="1"/>
  <c r="X125" i="1" s="1"/>
  <c r="V125" i="1"/>
  <c r="W124" i="1"/>
  <c r="V124" i="1"/>
  <c r="W123" i="1"/>
  <c r="X123" i="1" s="1"/>
  <c r="V123" i="1"/>
  <c r="W122" i="1"/>
  <c r="X122" i="1" s="1"/>
  <c r="V122" i="1"/>
  <c r="W121" i="1"/>
  <c r="X121" i="1" s="1"/>
  <c r="V121" i="1"/>
  <c r="W120" i="1"/>
  <c r="X120" i="1" s="1"/>
  <c r="V120" i="1"/>
  <c r="W119" i="1"/>
  <c r="X119" i="1" s="1"/>
  <c r="V119" i="1"/>
  <c r="W118" i="1"/>
  <c r="X118" i="1" s="1"/>
  <c r="V118" i="1"/>
  <c r="W117" i="1"/>
  <c r="X117" i="1" s="1"/>
  <c r="V117" i="1"/>
  <c r="W116" i="1"/>
  <c r="X116" i="1" s="1"/>
  <c r="V116" i="1"/>
  <c r="W115" i="1"/>
  <c r="X115" i="1" s="1"/>
  <c r="V115" i="1"/>
  <c r="W114" i="1"/>
  <c r="X114" i="1" s="1"/>
  <c r="V114" i="1"/>
  <c r="W113" i="1"/>
  <c r="X113" i="1" s="1"/>
  <c r="V113" i="1"/>
  <c r="W112" i="1"/>
  <c r="X112" i="1" s="1"/>
  <c r="V112" i="1"/>
  <c r="W111" i="1"/>
  <c r="X111" i="1" s="1"/>
  <c r="V111" i="1"/>
  <c r="W110" i="1"/>
  <c r="X110" i="1" s="1"/>
  <c r="V110" i="1"/>
  <c r="W109" i="1"/>
  <c r="X109" i="1" s="1"/>
  <c r="V109" i="1"/>
  <c r="W108" i="1"/>
  <c r="X108" i="1" s="1"/>
  <c r="V108" i="1"/>
  <c r="W107" i="1"/>
  <c r="X107" i="1" s="1"/>
  <c r="V107" i="1"/>
  <c r="W106" i="1"/>
  <c r="X106" i="1" s="1"/>
  <c r="V106" i="1"/>
  <c r="W105" i="1"/>
  <c r="X105" i="1" s="1"/>
  <c r="V105" i="1"/>
  <c r="W104" i="1"/>
  <c r="X104" i="1" s="1"/>
  <c r="V104" i="1"/>
  <c r="W103" i="1"/>
  <c r="X103" i="1" s="1"/>
  <c r="V103" i="1"/>
  <c r="W102" i="1"/>
  <c r="X102" i="1" s="1"/>
  <c r="V102" i="1"/>
  <c r="W101" i="1"/>
  <c r="X101" i="1" s="1"/>
  <c r="V101" i="1"/>
  <c r="W100" i="1"/>
  <c r="X100" i="1" s="1"/>
  <c r="V100" i="1"/>
  <c r="W99" i="1"/>
  <c r="X99" i="1" s="1"/>
  <c r="V99" i="1"/>
  <c r="W98" i="1"/>
  <c r="X98" i="1" s="1"/>
  <c r="V98" i="1"/>
  <c r="W97" i="1"/>
  <c r="X97" i="1" s="1"/>
  <c r="V97" i="1"/>
  <c r="W96" i="1"/>
  <c r="X96" i="1" s="1"/>
  <c r="V96" i="1"/>
  <c r="W95" i="1"/>
  <c r="X95" i="1" s="1"/>
  <c r="V95" i="1"/>
  <c r="W94" i="1"/>
  <c r="X94" i="1" s="1"/>
  <c r="V94" i="1"/>
  <c r="W93" i="1"/>
  <c r="X93" i="1" s="1"/>
  <c r="V93" i="1"/>
  <c r="W92" i="1"/>
  <c r="X92" i="1" s="1"/>
  <c r="V92" i="1"/>
  <c r="W91" i="1"/>
  <c r="X91" i="1" s="1"/>
  <c r="V91" i="1"/>
  <c r="W90" i="1"/>
  <c r="X90" i="1" s="1"/>
  <c r="V90" i="1"/>
  <c r="W89" i="1"/>
  <c r="X89" i="1" s="1"/>
  <c r="V89" i="1"/>
  <c r="W88" i="1"/>
  <c r="X88" i="1" s="1"/>
  <c r="V88" i="1"/>
  <c r="W87" i="1"/>
  <c r="X87" i="1" s="1"/>
  <c r="V87" i="1"/>
  <c r="W86" i="1"/>
  <c r="X86" i="1" s="1"/>
  <c r="V86" i="1"/>
  <c r="W85" i="1"/>
  <c r="X85" i="1" s="1"/>
  <c r="V85" i="1"/>
  <c r="W84" i="1"/>
  <c r="X84" i="1" s="1"/>
  <c r="V84" i="1"/>
  <c r="W83" i="1"/>
  <c r="X83" i="1" s="1"/>
  <c r="V83" i="1"/>
  <c r="W82" i="1"/>
  <c r="X82" i="1" s="1"/>
  <c r="V82" i="1"/>
  <c r="W81" i="1"/>
  <c r="X81" i="1" s="1"/>
  <c r="V81" i="1"/>
  <c r="W80" i="1"/>
  <c r="X80" i="1" s="1"/>
  <c r="V80" i="1"/>
  <c r="W79" i="1"/>
  <c r="X79" i="1" s="1"/>
  <c r="V79" i="1"/>
  <c r="W78" i="1"/>
  <c r="X78" i="1" s="1"/>
  <c r="V78" i="1"/>
  <c r="W77" i="1"/>
  <c r="X77" i="1" s="1"/>
  <c r="V77" i="1"/>
  <c r="W76" i="1"/>
  <c r="X76" i="1" s="1"/>
  <c r="V76" i="1"/>
  <c r="W75" i="1"/>
  <c r="X75" i="1" s="1"/>
  <c r="V75" i="1"/>
  <c r="W74" i="1"/>
  <c r="X74" i="1" s="1"/>
  <c r="V74" i="1"/>
  <c r="W73" i="1"/>
  <c r="X73" i="1" s="1"/>
  <c r="V73" i="1"/>
  <c r="W72" i="1"/>
  <c r="X72" i="1" s="1"/>
  <c r="V72" i="1"/>
  <c r="W71" i="1"/>
  <c r="X71" i="1" s="1"/>
  <c r="V71" i="1"/>
  <c r="W70" i="1"/>
  <c r="X70" i="1" s="1"/>
  <c r="V70" i="1"/>
  <c r="W69" i="1"/>
  <c r="X69" i="1" s="1"/>
  <c r="V69" i="1"/>
  <c r="W68" i="1"/>
  <c r="X68" i="1" s="1"/>
  <c r="V68" i="1"/>
  <c r="W67" i="1"/>
  <c r="X67" i="1" s="1"/>
  <c r="V67" i="1"/>
  <c r="W66" i="1"/>
  <c r="X66" i="1" s="1"/>
  <c r="V66" i="1"/>
  <c r="W65" i="1"/>
  <c r="X65" i="1" s="1"/>
  <c r="V65" i="1"/>
  <c r="W64" i="1"/>
  <c r="X64" i="1" s="1"/>
  <c r="V64" i="1"/>
  <c r="W63" i="1"/>
  <c r="X63" i="1" s="1"/>
  <c r="V63" i="1"/>
  <c r="W62" i="1"/>
  <c r="X62" i="1" s="1"/>
  <c r="V62" i="1"/>
  <c r="W61" i="1"/>
  <c r="X61" i="1" s="1"/>
  <c r="V61" i="1"/>
  <c r="W60" i="1"/>
  <c r="X60" i="1" s="1"/>
  <c r="V60" i="1"/>
  <c r="W59" i="1"/>
  <c r="X59" i="1" s="1"/>
  <c r="V59" i="1"/>
  <c r="W58" i="1"/>
  <c r="X58" i="1" s="1"/>
  <c r="V58" i="1"/>
  <c r="W57" i="1"/>
  <c r="X57" i="1" s="1"/>
  <c r="V57" i="1"/>
  <c r="W56" i="1"/>
  <c r="X56" i="1" s="1"/>
  <c r="V56" i="1"/>
  <c r="W55" i="1"/>
  <c r="X55" i="1" s="1"/>
  <c r="V55" i="1"/>
  <c r="W54" i="1"/>
  <c r="X54" i="1" s="1"/>
  <c r="V54" i="1"/>
  <c r="W53" i="1"/>
  <c r="X53" i="1" s="1"/>
  <c r="V53" i="1"/>
  <c r="W52" i="1"/>
  <c r="X52" i="1" s="1"/>
  <c r="V52" i="1"/>
  <c r="W51" i="1"/>
  <c r="X51" i="1" s="1"/>
  <c r="V51" i="1"/>
  <c r="W50" i="1"/>
  <c r="X50" i="1" s="1"/>
  <c r="V50" i="1"/>
  <c r="W49" i="1"/>
  <c r="X49" i="1" s="1"/>
  <c r="V49" i="1"/>
  <c r="W48" i="1"/>
  <c r="X48" i="1" s="1"/>
  <c r="V48" i="1"/>
  <c r="W47" i="1"/>
  <c r="X47" i="1" s="1"/>
  <c r="V47" i="1"/>
  <c r="W46" i="1"/>
  <c r="X46" i="1" s="1"/>
  <c r="V46" i="1"/>
  <c r="W45" i="1"/>
  <c r="X45" i="1" s="1"/>
  <c r="V45" i="1"/>
  <c r="W44" i="1"/>
  <c r="X44" i="1" s="1"/>
  <c r="V44" i="1"/>
  <c r="W43" i="1"/>
  <c r="X43" i="1" s="1"/>
  <c r="V43" i="1"/>
  <c r="W42" i="1"/>
  <c r="X42" i="1" s="1"/>
  <c r="V42" i="1"/>
  <c r="W41" i="1"/>
  <c r="X41" i="1" s="1"/>
  <c r="V41" i="1"/>
  <c r="W40" i="1"/>
  <c r="X40" i="1" s="1"/>
  <c r="V40" i="1"/>
  <c r="W39" i="1"/>
  <c r="X39" i="1" s="1"/>
  <c r="V39" i="1"/>
  <c r="W38" i="1"/>
  <c r="X38" i="1" s="1"/>
  <c r="V38" i="1"/>
  <c r="W37" i="1"/>
  <c r="X37" i="1" s="1"/>
  <c r="V37" i="1"/>
  <c r="W36" i="1"/>
  <c r="X36" i="1" s="1"/>
  <c r="V36" i="1"/>
  <c r="W35" i="1"/>
  <c r="X35" i="1" s="1"/>
  <c r="V35" i="1"/>
  <c r="W34" i="1"/>
  <c r="X34" i="1" s="1"/>
  <c r="V34" i="1"/>
  <c r="W33" i="1"/>
  <c r="X33" i="1" s="1"/>
  <c r="V33" i="1"/>
  <c r="W32" i="1"/>
  <c r="X32" i="1" s="1"/>
  <c r="V32" i="1"/>
  <c r="W31" i="1"/>
  <c r="X31" i="1" s="1"/>
  <c r="V31" i="1"/>
  <c r="W30" i="1"/>
  <c r="X30" i="1" s="1"/>
  <c r="V30" i="1"/>
  <c r="W29" i="1"/>
  <c r="X29" i="1" s="1"/>
  <c r="V29" i="1"/>
  <c r="W28" i="1"/>
  <c r="X28" i="1" s="1"/>
  <c r="V28" i="1"/>
  <c r="W27" i="1"/>
  <c r="X27" i="1" s="1"/>
  <c r="V27" i="1"/>
  <c r="W26" i="1"/>
  <c r="X26" i="1" s="1"/>
  <c r="V26" i="1"/>
  <c r="W25" i="1"/>
  <c r="X25" i="1" s="1"/>
  <c r="V25" i="1"/>
  <c r="W24" i="1"/>
  <c r="X24" i="1" s="1"/>
  <c r="V24" i="1"/>
  <c r="W23" i="1"/>
  <c r="X23" i="1" s="1"/>
  <c r="V23" i="1"/>
  <c r="W22" i="1"/>
  <c r="X22" i="1" s="1"/>
  <c r="V22" i="1"/>
  <c r="W21" i="1"/>
  <c r="X21" i="1" s="1"/>
  <c r="V21" i="1"/>
  <c r="W20" i="1"/>
  <c r="X20" i="1" s="1"/>
  <c r="V20" i="1"/>
  <c r="W19" i="1"/>
  <c r="X19" i="1" s="1"/>
  <c r="V19" i="1"/>
  <c r="W18" i="1"/>
  <c r="X18" i="1" s="1"/>
  <c r="V18" i="1"/>
  <c r="W17" i="1"/>
  <c r="X17" i="1" s="1"/>
  <c r="V17" i="1"/>
  <c r="W16" i="1"/>
  <c r="X16" i="1" s="1"/>
  <c r="V16" i="1"/>
  <c r="W15" i="1"/>
  <c r="X15" i="1" s="1"/>
  <c r="V15" i="1"/>
  <c r="W14" i="1"/>
  <c r="X14" i="1" s="1"/>
  <c r="V14" i="1"/>
  <c r="W13" i="1"/>
  <c r="X13" i="1" s="1"/>
  <c r="V13" i="1"/>
  <c r="W12" i="1"/>
  <c r="X12" i="1" s="1"/>
  <c r="V12" i="1"/>
  <c r="W11" i="1"/>
  <c r="X11" i="1" s="1"/>
  <c r="V11" i="1"/>
  <c r="W10" i="1"/>
  <c r="X10" i="1" s="1"/>
  <c r="V10" i="1"/>
  <c r="W9" i="1"/>
  <c r="X9" i="1" s="1"/>
  <c r="V9" i="1"/>
  <c r="W8" i="1"/>
  <c r="X8" i="1" s="1"/>
  <c r="V8" i="1"/>
  <c r="W7" i="1"/>
  <c r="X7" i="1" s="1"/>
  <c r="V7" i="1"/>
  <c r="W6" i="1"/>
  <c r="X6" i="1" s="1"/>
  <c r="V6" i="1"/>
  <c r="W5" i="1"/>
  <c r="X5" i="1" s="1"/>
  <c r="V5" i="1"/>
  <c r="W4" i="1"/>
  <c r="X4" i="1" s="1"/>
  <c r="V4" i="1"/>
  <c r="W3" i="1"/>
  <c r="X3" i="1" s="1"/>
  <c r="V3" i="1"/>
  <c r="W2" i="1"/>
  <c r="X2" i="1" s="1"/>
  <c r="V2" i="1"/>
  <c r="E17" i="3" l="1"/>
  <c r="E14" i="3"/>
  <c r="E16" i="3" s="1"/>
  <c r="R5" i="1" l="1"/>
  <c r="R655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4" i="1"/>
  <c r="R3" i="1"/>
  <c r="R2" i="1"/>
  <c r="R1089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3" i="1"/>
  <c r="Q9" i="1"/>
  <c r="Q8" i="1"/>
  <c r="Q7" i="1"/>
  <c r="Q6" i="1"/>
  <c r="Q5" i="1"/>
  <c r="Q4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<sst xmlns="http://schemas.openxmlformats.org/spreadsheetml/2006/main" count="24870" uniqueCount="8386">
  <si>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</si>
  <si>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</si>
  <si>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</si>
  <si>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</si>
  <si>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</si>
  <si>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</si>
  <si>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</si>
  <si>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</si>
  <si>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</si>
  <si>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</si>
  <si>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</si>
  <si>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</si>
  <si>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</si>
  <si>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</si>
  <si>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</si>
  <si>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</si>
  <si>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</si>
  <si>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</si>
  <si>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</si>
  <si>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</si>
  <si>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</si>
  <si>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</si>
  <si>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</si>
  <si>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</si>
  <si>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</si>
  <si>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</si>
  <si>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</si>
  <si>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</si>
  <si>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</si>
  <si>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</si>
  <si>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</si>
  <si>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</si>
  <si>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</si>
  <si>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</si>
  <si>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</si>
  <si>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</si>
  <si>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</si>
  <si>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</si>
  <si>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</si>
  <si>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</si>
  <si>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</si>
  <si>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</si>
  <si>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</si>
  <si>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</si>
  <si>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</si>
  <si>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</si>
  <si>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</si>
  <si>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</si>
  <si>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</si>
  <si>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</si>
  <si>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</si>
  <si>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</si>
  <si>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</si>
  <si>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</si>
  <si>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</si>
  <si>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</si>
  <si>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</si>
  <si>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</si>
  <si>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</si>
  <si>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</si>
  <si>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</si>
  <si>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</si>
  <si>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</si>
  <si>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</si>
  <si>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</si>
  <si>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</si>
  <si>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</si>
  <si>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</si>
  <si>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</si>
  <si>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</si>
  <si>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</si>
  <si>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</si>
  <si>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</si>
  <si>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</si>
  <si>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</si>
  <si>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</si>
  <si>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</si>
  <si>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</si>
  <si>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</si>
  <si>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</si>
  <si>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</si>
  <si>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</si>
  <si>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</si>
  <si>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</si>
  <si>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</si>
  <si>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</si>
  <si>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</si>
  <si>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</si>
  <si>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</si>
  <si>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</si>
  <si>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</si>
  <si>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</si>
  <si>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</si>
  <si>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</si>
  <si>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</si>
  <si>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</si>
  <si>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</si>
  <si>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</si>
  <si>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</si>
  <si>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</si>
  <si>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</si>
  <si>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</si>
  <si>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</si>
  <si>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</si>
  <si>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</si>
  <si>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</si>
  <si>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</si>
  <si>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</si>
  <si>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</si>
  <si>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</si>
  <si>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</si>
  <si>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</si>
  <si>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</si>
  <si>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</si>
  <si>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</si>
  <si>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</si>
  <si>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</si>
  <si>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</si>
  <si>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</si>
  <si>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</si>
  <si>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</si>
  <si>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</si>
  <si>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</si>
  <si>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</si>
  <si>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</si>
  <si>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</si>
  <si>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</si>
  <si>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</si>
  <si>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</si>
  <si>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</si>
  <si>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</si>
  <si>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</si>
  <si>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</si>
  <si>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</si>
  <si>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</si>
  <si>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</si>
  <si>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</si>
  <si>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</si>
  <si>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</si>
  <si>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</si>
  <si>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</si>
  <si>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</si>
  <si>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</si>
  <si>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</si>
  <si>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</si>
  <si>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</si>
  <si>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</si>
  <si>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</si>
  <si>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</si>
  <si>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</si>
  <si>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</si>
  <si>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</si>
  <si>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</si>
  <si>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</si>
  <si>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</si>
  <si>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</si>
  <si>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</si>
  <si>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</si>
  <si>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</si>
  <si>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</si>
  <si>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</si>
  <si>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</si>
  <si>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</si>
  <si>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</si>
  <si>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</si>
  <si>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</si>
  <si>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</si>
  <si>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</si>
  <si>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</si>
  <si>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</si>
  <si>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</si>
  <si>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</si>
  <si>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</si>
  <si>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</si>
  <si>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</si>
  <si>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</si>
  <si>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</si>
  <si>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</si>
  <si>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</si>
  <si>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</si>
  <si>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</si>
  <si>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</si>
  <si>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</si>
  <si>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</si>
  <si>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</si>
  <si>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</si>
  <si>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</si>
  <si>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</si>
  <si>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</si>
  <si>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</si>
  <si>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</si>
  <si>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</si>
  <si>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</si>
  <si>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</si>
  <si>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</si>
  <si>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</si>
  <si>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</si>
  <si>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</si>
  <si>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</si>
  <si>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</si>
  <si>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</si>
  <si>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</si>
  <si>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</si>
  <si>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</si>
  <si>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</si>
  <si>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</si>
  <si>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</si>
  <si>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</si>
  <si>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</si>
  <si>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</si>
  <si>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</si>
  <si>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</si>
  <si>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</si>
  <si>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</si>
  <si>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</si>
  <si>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</si>
  <si>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</si>
  <si>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</si>
  <si>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</si>
  <si>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</si>
  <si>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</si>
  <si>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</si>
  <si>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</si>
  <si>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</si>
  <si>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</si>
  <si>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</si>
  <si>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</si>
  <si>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</si>
  <si>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</si>
  <si>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</si>
  <si>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</si>
  <si>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</si>
  <si>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</si>
  <si>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</si>
  <si>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</si>
  <si>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</si>
  <si>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</si>
  <si>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</si>
  <si>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</si>
  <si>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</si>
  <si>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</si>
  <si>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</si>
  <si>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</si>
  <si>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</si>
  <si>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</si>
  <si>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</si>
  <si>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</si>
  <si>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</si>
  <si>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</si>
  <si>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</si>
  <si>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</si>
  <si>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</si>
  <si>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</si>
  <si>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</si>
  <si>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</si>
  <si>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</si>
  <si>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</si>
  <si>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</si>
  <si>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</si>
  <si>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</si>
  <si>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</si>
  <si>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</si>
  <si>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</si>
  <si>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</si>
  <si>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</si>
  <si>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</si>
  <si>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</si>
  <si>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</si>
  <si>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</si>
  <si>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</si>
  <si>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</si>
  <si>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</si>
  <si>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</si>
  <si>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</si>
  <si>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</si>
  <si>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</si>
  <si>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</si>
  <si>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</si>
  <si>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</si>
  <si>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</si>
  <si>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</si>
  <si>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</si>
  <si>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</si>
  <si>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</si>
  <si>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</si>
  <si>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</si>
  <si>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</si>
  <si>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</si>
  <si>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</si>
  <si>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</si>
  <si>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</si>
  <si>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</si>
  <si>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</si>
  <si>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</si>
  <si>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</si>
  <si>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</si>
  <si>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</si>
  <si>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</si>
  <si>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</si>
  <si>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</si>
  <si>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</si>
  <si>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</si>
  <si>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</si>
  <si>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</si>
  <si>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</si>
  <si>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</si>
  <si>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</si>
  <si>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</si>
  <si>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</si>
  <si>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</si>
  <si>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</si>
  <si>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</si>
  <si>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</si>
  <si>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</si>
  <si>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</si>
  <si>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</si>
  <si>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</si>
  <si>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</si>
  <si>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</si>
  <si>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</si>
  <si>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</si>
  <si>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</si>
  <si>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</si>
  <si>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</si>
  <si>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</si>
  <si>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</si>
  <si>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</si>
  <si>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</si>
  <si>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</si>
  <si>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</si>
  <si>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</si>
  <si>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</si>
  <si>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</si>
  <si>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</si>
  <si>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</si>
  <si>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</si>
  <si>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</si>
  <si>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</si>
  <si>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</si>
  <si>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</si>
  <si>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</si>
  <si>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</si>
  <si>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</si>
  <si>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</si>
  <si>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</si>
  <si>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</si>
  <si>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</si>
  <si>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</si>
  <si>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</si>
  <si>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</si>
  <si>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</si>
  <si>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</si>
  <si>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</si>
  <si>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</si>
  <si>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</si>
  <si>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</si>
  <si>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</si>
  <si>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</si>
  <si>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</si>
  <si>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</si>
  <si>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</si>
  <si>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</si>
  <si>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</si>
  <si>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</si>
  <si>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</si>
  <si>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</si>
  <si>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</si>
  <si>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</si>
  <si>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</si>
  <si>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</si>
  <si>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</si>
  <si>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</si>
  <si>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</si>
  <si>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</si>
  <si>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</si>
  <si>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</si>
  <si>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</si>
  <si>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</si>
  <si>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</si>
  <si>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</si>
  <si>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</si>
  <si>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</si>
  <si>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</si>
  <si>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</si>
  <si>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</si>
  <si>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</si>
  <si>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</si>
  <si>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</si>
  <si>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</si>
  <si>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</si>
  <si>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</si>
  <si>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</si>
  <si>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</si>
  <si>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</si>
  <si>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</si>
  <si>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</si>
  <si>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</si>
  <si>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</si>
  <si>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</si>
  <si>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</si>
  <si>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</si>
  <si>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</si>
  <si>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</si>
  <si>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</si>
  <si>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</si>
  <si>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</si>
  <si>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</si>
  <si>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</si>
  <si>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</si>
  <si>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</si>
  <si>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</si>
  <si>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</si>
  <si>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</si>
  <si>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</si>
  <si>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</si>
  <si>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</si>
  <si>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</si>
  <si>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</si>
  <si>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</si>
  <si>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</si>
  <si>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</si>
  <si>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</si>
  <si>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</si>
  <si>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</si>
  <si>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</si>
  <si>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</si>
  <si>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</si>
  <si>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</si>
  <si>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</si>
  <si>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</si>
  <si>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</si>
  <si>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</si>
  <si>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</si>
  <si>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</si>
  <si>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</si>
  <si>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</si>
  <si>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</si>
  <si>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</si>
  <si>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</si>
  <si>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</si>
  <si>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</si>
  <si>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</si>
  <si>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</si>
  <si>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</si>
  <si>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</si>
  <si>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</si>
  <si>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</si>
  <si>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</si>
  <si>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</si>
  <si>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</si>
  <si>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</si>
  <si>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</si>
  <si>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</si>
  <si>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</si>
  <si>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</si>
  <si>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</si>
  <si>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</si>
  <si>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</si>
  <si>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</si>
  <si>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</si>
  <si>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</si>
  <si>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</si>
  <si>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</si>
  <si>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</si>
  <si>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</si>
  <si>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</si>
  <si>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</si>
  <si>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</si>
  <si>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</si>
  <si>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</si>
  <si>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</si>
  <si>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</si>
  <si>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</si>
  <si>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</si>
  <si>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</si>
  <si>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</si>
  <si>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</si>
  <si>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</si>
  <si>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</si>
  <si>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</si>
  <si>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</si>
  <si>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</si>
  <si>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</si>
  <si>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</si>
  <si>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</si>
  <si>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</si>
  <si>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</si>
  <si>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</si>
  <si>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</si>
  <si>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</si>
  <si>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</si>
  <si>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</si>
  <si>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</si>
  <si>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</si>
  <si>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</si>
  <si>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</si>
  <si>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</si>
  <si>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</si>
  <si>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</si>
  <si>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</si>
  <si>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</si>
  <si>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</si>
  <si>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</si>
  <si>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</si>
  <si>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</si>
  <si>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</si>
  <si>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</si>
  <si>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</si>
  <si>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</si>
  <si>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</si>
  <si>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</si>
  <si>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</si>
  <si>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</si>
  <si>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</si>
  <si>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</si>
  <si>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</si>
  <si>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</si>
  <si>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</si>
  <si>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</si>
  <si>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</si>
  <si>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</si>
  <si>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</si>
  <si>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</si>
  <si>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</si>
  <si>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</si>
  <si>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</si>
  <si>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</si>
  <si>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</si>
  <si>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</si>
  <si>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</si>
  <si>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</si>
  <si>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</si>
  <si>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</si>
  <si>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</si>
  <si>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</si>
  <si>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</si>
  <si>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</si>
  <si>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</si>
  <si>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</si>
  <si>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</si>
  <si>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</si>
  <si>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</si>
  <si>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</si>
  <si>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</si>
  <si>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</si>
  <si>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</si>
  <si>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</si>
  <si>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</si>
  <si>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</si>
  <si>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</si>
  <si>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</si>
  <si>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</si>
  <si>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</si>
  <si>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</si>
  <si>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</si>
  <si>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</si>
  <si>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</si>
  <si>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</si>
  <si>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</si>
  <si>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</si>
  <si>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</si>
  <si>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</si>
  <si>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</si>
  <si>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</si>
  <si>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</si>
  <si>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</si>
  <si>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</si>
  <si>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</si>
  <si>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</si>
  <si>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</si>
  <si>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</si>
  <si>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</si>
  <si>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</si>
  <si>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</si>
  <si>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</si>
  <si>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</si>
  <si>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</si>
  <si>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</si>
  <si>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</si>
  <si>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</si>
  <si>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</si>
  <si>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</si>
  <si>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</si>
  <si>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</si>
  <si>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</si>
  <si>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</si>
  <si>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</si>
  <si>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</si>
  <si>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</si>
  <si>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</si>
  <si>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</si>
  <si>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</si>
  <si>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</si>
  <si>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</si>
  <si>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</si>
  <si>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</si>
  <si>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</si>
  <si>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</si>
  <si>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</si>
  <si>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</si>
  <si>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</si>
  <si>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</si>
  <si>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</si>
  <si>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</si>
  <si>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</si>
  <si>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</si>
  <si>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</si>
  <si>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</si>
  <si>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</si>
  <si>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</si>
  <si>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</si>
  <si>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</si>
  <si>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</si>
  <si>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</si>
  <si>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</si>
  <si>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</si>
  <si>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</si>
  <si>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</si>
  <si>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</si>
  <si>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</si>
  <si>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</si>
  <si>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</si>
  <si>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</si>
  <si>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</si>
  <si>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</si>
  <si>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</si>
  <si>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</si>
  <si>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</si>
  <si>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</si>
  <si>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</si>
  <si>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</si>
  <si>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</si>
  <si>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</si>
  <si>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</si>
  <si>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</si>
  <si>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</si>
  <si>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</si>
  <si>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</si>
  <si>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</si>
  <si>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</si>
  <si>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</si>
  <si>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</si>
  <si>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</si>
  <si>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</si>
  <si>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</si>
  <si>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</si>
  <si>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</si>
  <si>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</si>
  <si>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</si>
  <si>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</si>
  <si>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</si>
  <si>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</si>
  <si>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</si>
  <si>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</si>
  <si>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</si>
  <si>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</si>
  <si>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</si>
  <si>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</si>
  <si>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</si>
  <si>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</si>
  <si>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</si>
  <si>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</si>
  <si>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</si>
  <si>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</si>
  <si>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</si>
  <si>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</si>
  <si>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</si>
  <si>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</si>
  <si>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</si>
  <si>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</si>
  <si>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</si>
  <si>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</si>
  <si>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</si>
  <si>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</si>
  <si>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</si>
  <si>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</si>
  <si>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</si>
  <si>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</si>
  <si>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</si>
  <si>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</si>
  <si>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</si>
  <si>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</si>
  <si>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</si>
  <si>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</si>
  <si>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</si>
  <si>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</si>
  <si>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</si>
  <si>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</si>
  <si>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</si>
  <si>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</si>
  <si>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</si>
  <si>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</si>
  <si>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</si>
  <si>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</si>
  <si>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</si>
  <si>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</si>
  <si>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</si>
  <si>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</si>
  <si>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</si>
  <si>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</si>
  <si>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</si>
  <si>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</si>
  <si>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</si>
  <si>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</si>
  <si>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</si>
  <si>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</si>
  <si>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</si>
  <si>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</si>
  <si>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</si>
  <si>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</si>
  <si>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</si>
  <si>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</si>
  <si>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</si>
  <si>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</si>
  <si>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</si>
  <si>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</si>
  <si>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</si>
  <si>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</si>
  <si>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</si>
  <si>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</si>
  <si>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</si>
  <si>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</si>
  <si>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</si>
  <si>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</si>
  <si>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</si>
  <si>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</si>
  <si>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</si>
  <si>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</si>
  <si>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</si>
  <si>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</si>
  <si>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</si>
  <si>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</si>
  <si>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</si>
  <si>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</si>
  <si>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</si>
  <si>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</si>
  <si>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</si>
  <si>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</si>
  <si>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</si>
  <si>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</si>
  <si>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</si>
  <si>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</si>
  <si>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</si>
  <si>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</si>
  <si>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</si>
  <si>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</si>
  <si>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</si>
  <si>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</si>
  <si>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</si>
  <si>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</si>
  <si>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</si>
  <si>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</si>
  <si>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</si>
  <si>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</si>
  <si>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</si>
  <si>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</si>
  <si>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</si>
  <si>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</si>
  <si>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</si>
  <si>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</si>
  <si>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</si>
  <si>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</si>
  <si>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</si>
  <si>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</si>
  <si>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</si>
  <si>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</si>
  <si>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</si>
  <si>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</si>
  <si>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</si>
  <si>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</si>
  <si>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</si>
  <si>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</si>
  <si>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</si>
  <si>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</si>
  <si>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</si>
  <si>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</si>
  <si>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</si>
  <si>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</si>
  <si>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</si>
  <si>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</si>
  <si>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</si>
  <si>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</si>
  <si>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</si>
  <si>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</si>
  <si>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</si>
  <si>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</si>
  <si>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</si>
  <si>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</si>
  <si>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</si>
  <si>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</si>
  <si>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</si>
  <si>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</si>
  <si>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</si>
  <si>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</si>
  <si>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</si>
  <si>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</si>
  <si>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</si>
  <si>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</si>
  <si>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</si>
  <si>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</si>
  <si>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</si>
  <si>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</si>
  <si>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</si>
  <si>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</si>
  <si>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</si>
  <si>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</si>
  <si>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</si>
  <si>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</si>
  <si>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</si>
  <si>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</si>
  <si>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</si>
  <si>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</si>
  <si>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</si>
  <si>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</si>
  <si>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</si>
  <si>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</si>
  <si>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</si>
  <si>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</si>
  <si>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</si>
  <si>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</si>
  <si>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</si>
  <si>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</si>
  <si>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</si>
  <si>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</si>
  <si>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</si>
  <si>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</si>
  <si>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</si>
  <si>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</si>
  <si>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</si>
  <si>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</si>
  <si>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</si>
  <si>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</si>
  <si>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</si>
  <si>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</si>
  <si>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</si>
  <si>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</si>
  <si>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</si>
  <si>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</si>
  <si>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</si>
  <si>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</si>
  <si>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</si>
  <si>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</si>
  <si>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</si>
  <si>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</si>
  <si>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</si>
  <si>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</si>
  <si>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</si>
  <si>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</si>
  <si>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</si>
  <si>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</si>
  <si>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</si>
  <si>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</si>
  <si>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</si>
  <si>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</si>
  <si>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</si>
  <si>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</si>
  <si>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</si>
  <si>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</si>
  <si>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</si>
  <si>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</si>
  <si>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</si>
  <si>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</si>
  <si>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</si>
  <si>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</si>
  <si>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</si>
  <si>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</si>
  <si>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</si>
  <si>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</si>
  <si>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</si>
  <si>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</si>
  <si>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</si>
  <si>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</si>
  <si>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</si>
  <si>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</si>
  <si>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</si>
  <si>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</si>
  <si>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</si>
  <si>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</si>
  <si>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</si>
  <si>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</si>
  <si>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</si>
  <si>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</si>
  <si>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</si>
  <si>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</si>
  <si>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</si>
  <si>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</si>
  <si>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</si>
  <si>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</si>
  <si>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</si>
  <si>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</si>
  <si>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</si>
  <si>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</si>
  <si>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</si>
  <si>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</si>
  <si>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</si>
  <si>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</si>
  <si>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</si>
  <si>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</si>
  <si>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</si>
  <si>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</si>
  <si>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</si>
  <si>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</si>
  <si>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</si>
  <si>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</si>
  <si>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</si>
  <si>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</si>
  <si>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</si>
  <si>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</si>
  <si>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</si>
  <si>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</si>
  <si>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</si>
  <si>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</si>
  <si>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</si>
  <si>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</si>
  <si>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</si>
  <si>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</si>
  <si>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</si>
  <si>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</si>
  <si>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</si>
  <si>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</si>
  <si>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</si>
  <si>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</si>
  <si>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</si>
  <si>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</si>
  <si>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</si>
  <si>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</si>
  <si>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</si>
  <si>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</si>
  <si>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</si>
  <si>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</si>
  <si>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</si>
  <si>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</si>
  <si>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</si>
  <si>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</si>
  <si>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</si>
  <si>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</si>
  <si>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</si>
  <si>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</si>
  <si>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</si>
  <si>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</si>
  <si>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</si>
  <si>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</si>
  <si>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</si>
  <si>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</si>
  <si>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</si>
  <si>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</si>
  <si>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</si>
  <si>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</si>
  <si>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</si>
  <si>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</si>
  <si>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</si>
  <si>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</si>
  <si>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</si>
  <si>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</si>
  <si>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</si>
  <si>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</si>
  <si>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</si>
  <si>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</si>
  <si>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</si>
  <si>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</si>
  <si>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</si>
  <si>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</si>
  <si>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</si>
  <si>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</si>
  <si>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</si>
  <si>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</si>
  <si>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</si>
  <si>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</si>
  <si>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</si>
  <si>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</si>
  <si>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</si>
  <si>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</si>
  <si>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</si>
  <si>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</si>
  <si>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</si>
  <si>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</si>
  <si>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</si>
  <si>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</si>
  <si>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</si>
  <si>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</si>
  <si>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</si>
  <si>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</si>
  <si>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</si>
  <si>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</si>
  <si>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</si>
  <si>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</si>
  <si>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</si>
  <si>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</si>
  <si>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</si>
  <si>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</si>
  <si>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</si>
  <si>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</si>
  <si>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</si>
  <si>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</si>
  <si>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</si>
  <si>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</si>
  <si>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</si>
  <si>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</si>
  <si>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</si>
  <si>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</si>
  <si>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</si>
  <si>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</si>
  <si>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</si>
  <si>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</si>
  <si>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</si>
  <si>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</si>
  <si>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</si>
  <si>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</si>
  <si>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</si>
  <si>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</si>
  <si>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</si>
  <si>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</si>
  <si>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</si>
  <si>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</si>
  <si>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</si>
  <si>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</si>
  <si>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</si>
  <si>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</si>
  <si>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</si>
  <si>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</si>
  <si>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</si>
  <si>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</si>
  <si>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</si>
  <si>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</si>
  <si>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</si>
  <si>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</si>
  <si>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</si>
  <si>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</si>
  <si>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</si>
  <si>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</si>
  <si>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</si>
  <si>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</si>
  <si>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</si>
  <si>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</si>
  <si>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</si>
  <si>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</si>
  <si>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</si>
  <si>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</si>
  <si>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</si>
  <si>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</si>
  <si>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</si>
  <si>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</si>
  <si>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</si>
  <si>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</si>
  <si>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</si>
  <si>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</si>
  <si>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</si>
  <si>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</si>
  <si>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</si>
  <si>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</si>
  <si>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</si>
  <si>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</si>
  <si>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</si>
  <si>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</si>
  <si>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</si>
  <si>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</si>
  <si>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</si>
  <si>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</si>
  <si>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</si>
  <si>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</si>
  <si>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</si>
  <si>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</si>
  <si>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</si>
  <si>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</si>
  <si>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</si>
  <si>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</si>
  <si>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</si>
  <si>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</si>
  <si>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</si>
  <si>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</si>
  <si>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</si>
  <si>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</si>
  <si>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</si>
  <si>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</si>
  <si>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</si>
  <si>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</si>
  <si>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</si>
  <si>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</si>
  <si>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</si>
  <si>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</si>
  <si>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</si>
  <si>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</si>
  <si>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</si>
  <si>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</si>
  <si>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</si>
  <si>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</si>
  <si>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</si>
  <si>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</si>
  <si>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</si>
  <si>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</si>
  <si>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</si>
  <si>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</si>
  <si>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</si>
  <si>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</si>
  <si>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</si>
  <si>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</si>
  <si>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</si>
  <si>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</si>
  <si>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</si>
  <si>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</si>
  <si>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</si>
  <si>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</si>
  <si>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</si>
  <si>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</si>
  <si>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</si>
  <si>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</si>
  <si>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</si>
  <si>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</si>
  <si>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</si>
  <si>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</si>
  <si>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</si>
  <si>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</si>
  <si>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</si>
  <si>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</si>
  <si>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</si>
  <si>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</si>
  <si>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</si>
  <si>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</si>
  <si>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</si>
  <si>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</si>
  <si>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</si>
  <si>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</si>
  <si>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</si>
  <si>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</si>
  <si>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</si>
  <si>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</si>
  <si>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</si>
  <si>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</si>
  <si>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</si>
  <si>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</si>
  <si>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</si>
  <si>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</si>
  <si>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</si>
  <si>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</si>
  <si>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</si>
  <si>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</si>
  <si>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</si>
  <si>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</si>
  <si>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</si>
  <si>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</si>
  <si>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</si>
  <si>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</si>
  <si>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</si>
  <si>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</si>
  <si>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</si>
  <si>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</si>
  <si>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</si>
  <si>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</si>
  <si>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</si>
  <si>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</si>
  <si>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</si>
  <si>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</si>
  <si>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</si>
  <si>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</si>
  <si>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</si>
  <si>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</si>
  <si>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</si>
  <si>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</si>
  <si>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</si>
  <si>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</si>
  <si>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</si>
  <si>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</si>
  <si>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</si>
  <si>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</si>
  <si>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</si>
  <si>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</si>
  <si>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</si>
  <si>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</si>
  <si>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</si>
  <si>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</si>
  <si>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</si>
  <si>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</si>
  <si>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</si>
  <si>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</si>
  <si>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</si>
  <si>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</si>
  <si>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</si>
  <si>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</si>
  <si>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</si>
  <si>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</si>
  <si>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</si>
  <si>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</si>
  <si>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</si>
  <si>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</si>
  <si>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</si>
  <si>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</si>
  <si>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</si>
  <si>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</si>
  <si>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</si>
  <si>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</si>
  <si>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</si>
  <si>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</si>
  <si>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</si>
  <si>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</si>
  <si>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</si>
  <si>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</si>
  <si>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</si>
  <si>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</si>
  <si>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</si>
  <si>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</si>
  <si>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</si>
  <si>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</si>
  <si>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</si>
  <si>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</si>
  <si>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</si>
  <si>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</si>
  <si>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</si>
  <si>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</si>
  <si>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</si>
  <si>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</si>
  <si>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</si>
  <si>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</si>
  <si>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</si>
  <si>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</si>
  <si>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</si>
  <si>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</si>
  <si>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</si>
  <si>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</si>
  <si>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</si>
  <si>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</si>
  <si>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</si>
  <si>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</si>
  <si>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</si>
  <si>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</si>
  <si>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</si>
  <si>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</si>
  <si>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</si>
  <si>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</si>
  <si>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</si>
  <si>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</si>
  <si>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</si>
  <si>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</si>
  <si>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</si>
  <si>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</si>
  <si>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</si>
  <si>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</si>
  <si>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</si>
  <si>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</si>
  <si>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</si>
  <si>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</si>
  <si>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</si>
  <si>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</si>
  <si>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</si>
  <si>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</si>
  <si>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</si>
  <si>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</si>
  <si>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</si>
  <si>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</si>
  <si>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</si>
  <si>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</si>
  <si>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</si>
  <si>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</si>
  <si>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</si>
  <si>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</si>
  <si>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</si>
  <si>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</si>
  <si>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</si>
  <si>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</si>
  <si>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</si>
  <si>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</si>
  <si>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</si>
  <si>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</si>
  <si>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</si>
  <si>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</si>
  <si>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</si>
  <si>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</si>
  <si>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</si>
  <si>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</si>
  <si>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</si>
  <si>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</si>
  <si>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</si>
  <si>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</si>
  <si>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</si>
  <si>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</si>
  <si>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</si>
  <si>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</si>
  <si>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</si>
  <si>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</si>
  <si>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</si>
  <si>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</si>
  <si>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</si>
  <si>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</si>
  <si>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</si>
  <si>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</si>
  <si>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</si>
  <si>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</si>
  <si>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</si>
  <si>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</si>
  <si>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</si>
  <si>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</si>
  <si>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</si>
  <si>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</si>
  <si>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</si>
  <si>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</si>
  <si>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</si>
  <si>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</si>
  <si>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</si>
  <si>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</si>
  <si>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</si>
  <si>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</si>
  <si>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</si>
  <si>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</si>
  <si>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</si>
  <si>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</si>
  <si>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</si>
  <si>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</si>
  <si>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</si>
  <si>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</si>
  <si>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</si>
  <si>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</si>
  <si>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</si>
  <si>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</si>
  <si>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</si>
  <si>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</si>
  <si>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</si>
  <si>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</si>
  <si>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</si>
  <si>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</si>
  <si>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</si>
  <si>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</si>
  <si>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</si>
  <si>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</si>
  <si>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</si>
  <si>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</si>
  <si>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</si>
  <si>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</si>
  <si>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</si>
  <si>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</si>
  <si>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</si>
  <si>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</si>
  <si>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</si>
  <si>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</si>
  <si>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</si>
  <si>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</si>
  <si>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</si>
  <si>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</si>
  <si>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</si>
  <si>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</si>
  <si>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</si>
  <si>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</si>
  <si>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</si>
  <si>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</si>
  <si>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</si>
  <si>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</si>
  <si>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</si>
  <si>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</si>
  <si>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</si>
  <si>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</si>
  <si>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</si>
  <si>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</si>
  <si>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</si>
  <si>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</si>
  <si>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</si>
  <si>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</si>
  <si>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</si>
  <si>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</si>
  <si>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</si>
  <si>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</si>
  <si>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</si>
  <si>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</si>
  <si>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</si>
  <si>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</si>
  <si>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</si>
  <si>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</si>
  <si>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</si>
  <si>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</si>
  <si>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</si>
  <si>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</si>
  <si>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</si>
  <si>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</si>
  <si>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</si>
  <si>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</si>
  <si>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</si>
  <si>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</si>
  <si>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</si>
  <si>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</si>
  <si>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</si>
  <si>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</si>
  <si>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</si>
  <si>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</si>
  <si>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</si>
  <si>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</si>
  <si>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</si>
  <si>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</si>
  <si>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</si>
  <si>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</si>
  <si>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</si>
  <si>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</si>
  <si>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</si>
  <si>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</si>
  <si>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</si>
  <si>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</si>
  <si>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</si>
  <si>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</si>
  <si>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</si>
  <si>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</si>
  <si>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</si>
  <si>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</si>
  <si>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</si>
  <si>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</si>
  <si>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</si>
  <si>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</si>
  <si>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</si>
  <si>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</si>
  <si>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</si>
  <si>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</si>
  <si>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</si>
  <si>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</si>
  <si>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</si>
  <si>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</si>
  <si>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</si>
  <si>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</si>
  <si>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</si>
  <si>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</si>
  <si>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</si>
  <si>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</si>
  <si>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</si>
  <si>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</si>
  <si>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</si>
  <si>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</si>
  <si>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</si>
  <si>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</si>
  <si>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</si>
  <si>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</si>
  <si>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</si>
  <si>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</si>
  <si>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</si>
  <si>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</si>
  <si>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</si>
  <si>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</si>
  <si>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</si>
  <si>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</si>
  <si>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</si>
  <si>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</si>
  <si>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</si>
  <si>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</si>
  <si>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</si>
  <si>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</si>
  <si>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</si>
  <si>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</si>
  <si>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</si>
  <si>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</si>
  <si>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</si>
  <si>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</si>
  <si>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</si>
  <si>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</si>
  <si>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</si>
  <si>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</si>
  <si>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</si>
  <si>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</si>
  <si>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</si>
  <si>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</si>
  <si>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</si>
  <si>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</si>
  <si>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</si>
  <si>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</si>
  <si>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</si>
  <si>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</si>
  <si>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</si>
  <si>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</si>
  <si>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</si>
  <si>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</si>
  <si>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</si>
  <si>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</si>
  <si>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</si>
  <si>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</si>
  <si>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</si>
  <si>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</si>
  <si>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</si>
  <si>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</si>
  <si>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</si>
  <si>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</si>
  <si>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</si>
  <si>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</si>
  <si>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</si>
  <si>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</si>
  <si>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</si>
  <si>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</si>
  <si>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</si>
  <si>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</si>
  <si>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</si>
  <si>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</si>
  <si>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</si>
  <si>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</si>
  <si>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</si>
  <si>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</si>
  <si>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</si>
  <si>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</si>
  <si>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</si>
  <si>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</si>
  <si>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</si>
  <si>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</si>
  <si>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</si>
  <si>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</si>
  <si>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</si>
  <si>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</si>
  <si>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</si>
  <si>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</si>
  <si>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</si>
  <si>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</si>
  <si>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</si>
  <si>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</si>
  <si>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</si>
  <si>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</si>
  <si>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</si>
  <si>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</si>
  <si>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</si>
  <si>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</si>
  <si>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</si>
  <si>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</si>
  <si>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</si>
  <si>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</si>
  <si>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</si>
  <si>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</si>
  <si>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</si>
  <si>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</si>
  <si>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</si>
  <si>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</si>
  <si>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</si>
  <si>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</si>
  <si>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</si>
  <si>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</si>
  <si>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</si>
  <si>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</si>
  <si>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</si>
  <si>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</si>
  <si>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</si>
  <si>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</si>
  <si>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</si>
  <si>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</si>
  <si>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</si>
  <si>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</si>
  <si>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</si>
  <si>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</si>
  <si>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</si>
  <si>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</si>
  <si>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</si>
  <si>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</si>
  <si>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</si>
  <si>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</si>
  <si>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</si>
  <si>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</si>
  <si>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</si>
  <si>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</si>
  <si>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</si>
  <si>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</si>
  <si>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</si>
  <si>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</si>
  <si>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</si>
  <si>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</si>
  <si>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</si>
  <si>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</si>
  <si>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</si>
  <si>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</si>
  <si>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</si>
  <si>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</si>
  <si>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</si>
  <si>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</si>
  <si>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</si>
  <si>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</si>
  <si>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</si>
  <si>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</si>
  <si>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</si>
  <si>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</si>
  <si>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</si>
  <si>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</si>
  <si>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</si>
  <si>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</si>
  <si>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</si>
  <si>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</si>
  <si>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</si>
  <si>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</si>
  <si>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</si>
  <si>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</si>
  <si>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</si>
  <si>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</si>
  <si>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</si>
  <si>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</si>
  <si>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</si>
  <si>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</si>
  <si>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</si>
  <si>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</si>
  <si>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</si>
  <si>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</si>
  <si>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</si>
  <si>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</si>
  <si>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</si>
  <si>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</si>
  <si>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</si>
  <si>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</si>
  <si>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</si>
  <si>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</si>
  <si>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</si>
  <si>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</si>
  <si>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</si>
  <si>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</si>
  <si>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</si>
  <si>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</si>
  <si>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</si>
  <si>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</si>
  <si>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</si>
  <si>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</si>
  <si>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</si>
  <si>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</si>
  <si>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</si>
  <si>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</si>
  <si>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</si>
  <si>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</si>
  <si>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</si>
  <si>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</si>
  <si>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</si>
  <si>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</si>
  <si>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</si>
  <si>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</si>
  <si>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</si>
  <si>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</si>
  <si>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</si>
  <si>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</si>
  <si>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</si>
  <si>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</si>
  <si>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</si>
  <si>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</si>
  <si>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</si>
  <si>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</si>
  <si>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</si>
  <si>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</si>
  <si>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</si>
  <si>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</si>
  <si>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</si>
  <si>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</si>
  <si>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</si>
  <si>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</si>
  <si>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</si>
  <si>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</si>
  <si>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</si>
  <si>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</si>
  <si>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</si>
  <si>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</si>
  <si>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</si>
  <si>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</si>
  <si>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</si>
  <si>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</si>
  <si>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</si>
  <si>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</si>
  <si>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</si>
  <si>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</si>
  <si>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</si>
  <si>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</si>
  <si>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</si>
  <si>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</si>
  <si>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</si>
  <si>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</si>
  <si>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</si>
  <si>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</si>
  <si>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</si>
  <si>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</si>
  <si>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</si>
  <si>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</si>
  <si>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</si>
  <si>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</si>
  <si>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</si>
  <si>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</si>
  <si>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</si>
  <si>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</si>
  <si>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</si>
  <si>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</si>
  <si>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</si>
  <si>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</si>
  <si>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</si>
  <si>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</si>
  <si>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</si>
  <si>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</si>
  <si>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</si>
  <si>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</si>
  <si>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</si>
  <si>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</si>
  <si>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</si>
  <si>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</si>
  <si>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</si>
  <si>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</si>
  <si>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</si>
  <si>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</si>
  <si>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</si>
  <si>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</si>
  <si>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</si>
  <si>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</si>
  <si>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</si>
  <si>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</si>
  <si>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</si>
  <si>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</si>
  <si>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</si>
  <si>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</si>
  <si>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</si>
  <si>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</si>
  <si>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</si>
  <si>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</si>
  <si>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</si>
  <si>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</si>
  <si>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</si>
  <si>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</si>
  <si>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</si>
  <si>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</si>
  <si>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</si>
  <si>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</si>
  <si>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</si>
  <si>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</si>
  <si>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</si>
  <si>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</si>
  <si>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</si>
  <si>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</si>
  <si>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</si>
  <si>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</si>
  <si>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</si>
  <si>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</si>
  <si>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</si>
  <si>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</si>
  <si>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</si>
  <si>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</si>
  <si>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</si>
  <si>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</si>
  <si>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</si>
  <si>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</si>
  <si>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</si>
  <si>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</si>
  <si>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</si>
  <si>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</si>
  <si>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</si>
  <si>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</si>
  <si>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</si>
  <si>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</si>
  <si>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</si>
  <si>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</si>
  <si>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</si>
  <si>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</si>
  <si>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</si>
  <si>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</si>
  <si>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</si>
  <si>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</si>
  <si>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</si>
  <si>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</si>
  <si>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</si>
  <si>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</si>
  <si>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</si>
  <si>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</si>
  <si>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</si>
  <si>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</si>
  <si>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</si>
  <si>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</si>
  <si>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</si>
  <si>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</si>
  <si>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</si>
  <si>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</si>
  <si>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</si>
  <si>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</si>
  <si>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</si>
  <si>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</si>
  <si>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</si>
  <si>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</si>
  <si>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</si>
  <si>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</si>
  <si>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</si>
  <si>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</si>
  <si>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</si>
  <si>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</si>
  <si>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</si>
  <si>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</si>
  <si>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</si>
  <si>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</si>
  <si>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</si>
  <si>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</si>
  <si>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</si>
  <si>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</si>
  <si>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</si>
  <si>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</si>
  <si>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</si>
  <si>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</si>
  <si>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</si>
  <si>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</si>
  <si>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</si>
  <si>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</si>
  <si>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</si>
  <si>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</si>
  <si>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</si>
  <si>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</si>
  <si>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</si>
  <si>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</si>
  <si>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</si>
  <si>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</si>
  <si>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</si>
  <si>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</si>
  <si>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</si>
  <si>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</si>
  <si>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</si>
  <si>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</si>
  <si>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</si>
  <si>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</si>
  <si>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</si>
  <si>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</si>
  <si>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</si>
  <si>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</si>
  <si>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</si>
  <si>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</si>
  <si>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</si>
  <si>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</si>
  <si>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</si>
  <si>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</si>
  <si>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</si>
  <si>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</si>
  <si>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</si>
  <si>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</si>
  <si>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</si>
  <si>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</si>
  <si>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</si>
  <si>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</si>
  <si>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</si>
  <si>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</si>
  <si>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</si>
  <si>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</si>
  <si>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</si>
  <si>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</si>
  <si>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</si>
  <si>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</si>
  <si>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</si>
  <si>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</si>
  <si>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</si>
  <si>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</si>
  <si>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</si>
  <si>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</si>
  <si>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</si>
  <si>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</si>
  <si>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</si>
  <si>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</si>
  <si>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</si>
  <si>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</si>
  <si>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</si>
  <si>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</si>
  <si>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</si>
  <si>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</si>
  <si>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</si>
  <si>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</si>
  <si>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</si>
  <si>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</si>
  <si>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</si>
  <si>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</si>
  <si>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</si>
  <si>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</si>
  <si>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</si>
  <si>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</si>
  <si>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</si>
  <si>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</si>
  <si>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</si>
  <si>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</si>
  <si>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</si>
  <si>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</si>
  <si>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</si>
  <si>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</si>
  <si>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</si>
  <si>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</si>
  <si>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</si>
  <si>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</si>
  <si>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</si>
  <si>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</si>
  <si>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</si>
  <si>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</si>
  <si>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</si>
  <si>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</si>
  <si>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</si>
  <si>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</si>
  <si>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</si>
  <si>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</si>
  <si>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</si>
  <si>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</si>
  <si>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</si>
  <si>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</si>
  <si>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</si>
  <si>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</si>
  <si>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</si>
  <si>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</si>
  <si>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</si>
  <si>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</si>
  <si>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</si>
  <si>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</si>
  <si>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</si>
  <si>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</si>
  <si>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</si>
  <si>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</si>
  <si>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</si>
  <si>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</si>
  <si>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</si>
  <si>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</si>
  <si>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</si>
  <si>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</si>
  <si>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</si>
  <si>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</si>
  <si>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</si>
  <si>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</si>
  <si>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</si>
  <si>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</si>
  <si>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</si>
  <si>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</si>
  <si>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</si>
  <si>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</si>
  <si>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</si>
  <si>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</si>
  <si>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</si>
  <si>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</si>
  <si>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</si>
  <si>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</si>
  <si>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</si>
  <si>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</si>
  <si>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</si>
  <si>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</si>
  <si>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</si>
  <si>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</si>
  <si>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</si>
  <si>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</si>
  <si>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</si>
  <si>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</si>
  <si>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</si>
  <si>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</si>
  <si>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</si>
  <si>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</si>
  <si>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</si>
  <si>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</si>
  <si>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</si>
  <si>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</si>
  <si>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</si>
  <si>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</si>
  <si>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</si>
  <si>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</si>
  <si>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</si>
  <si>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</si>
  <si>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</si>
  <si>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</si>
  <si>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</si>
  <si>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</si>
  <si>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</si>
  <si>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</si>
  <si>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</si>
  <si>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</si>
  <si>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</si>
  <si>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</si>
  <si>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</si>
  <si>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</si>
  <si>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</si>
  <si>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</si>
  <si>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</si>
  <si>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</si>
  <si>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</si>
  <si>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</si>
  <si>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</si>
  <si>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</si>
  <si>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</si>
  <si>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</si>
  <si>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</si>
  <si>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</si>
  <si>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</si>
  <si>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</si>
  <si>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</si>
  <si>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</si>
  <si>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</si>
  <si>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</si>
  <si>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</si>
  <si>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</si>
  <si>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</si>
  <si>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</si>
  <si>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</si>
  <si>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</si>
  <si>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</si>
  <si>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</si>
  <si>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</si>
  <si>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</si>
  <si>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</si>
  <si>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</si>
  <si>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</si>
  <si>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</si>
  <si>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</si>
  <si>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</si>
  <si>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</si>
  <si>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</si>
  <si>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</si>
  <si>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</si>
  <si>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</si>
  <si>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</si>
  <si>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</si>
  <si>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</si>
  <si>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</si>
  <si>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</si>
  <si>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</si>
  <si>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</si>
  <si>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</si>
  <si>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</si>
  <si>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</si>
  <si>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</si>
  <si>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</si>
  <si>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</si>
  <si>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</si>
  <si>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</si>
  <si>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</si>
  <si>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</si>
  <si>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</si>
  <si>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</si>
  <si>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</si>
  <si>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</si>
  <si>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</si>
  <si>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</si>
  <si>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</si>
  <si>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</si>
  <si>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</si>
  <si>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</si>
  <si>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</si>
  <si>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</si>
  <si>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</si>
  <si>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</si>
  <si>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</si>
  <si>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</si>
  <si>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</si>
  <si>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</si>
  <si>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</si>
  <si>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</si>
  <si>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</si>
  <si>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</si>
  <si>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</si>
  <si>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</si>
  <si>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</si>
  <si>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</si>
  <si>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</si>
  <si>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</si>
  <si>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</si>
  <si>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</si>
  <si>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</si>
  <si>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</si>
  <si>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</si>
  <si>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</si>
  <si>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</si>
  <si>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</si>
  <si>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</si>
  <si>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</si>
  <si>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</si>
  <si>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</si>
  <si>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</si>
  <si>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</si>
  <si>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</si>
  <si>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</si>
  <si>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</si>
  <si>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</si>
  <si>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</si>
  <si>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</si>
  <si>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</si>
  <si>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</si>
  <si>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</si>
  <si>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</si>
  <si>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</si>
  <si>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</si>
  <si>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</si>
  <si>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</si>
  <si>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</si>
  <si>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</si>
  <si>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</si>
  <si>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</si>
  <si>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</si>
  <si>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</si>
  <si>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</si>
  <si>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</si>
  <si>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</si>
  <si>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</si>
  <si>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</si>
  <si>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</si>
  <si>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</si>
  <si>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</si>
  <si>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</si>
  <si>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</si>
  <si>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</si>
  <si>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</si>
  <si>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</si>
  <si>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</si>
  <si>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</si>
  <si>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</si>
  <si>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</si>
  <si>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</si>
  <si>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</si>
  <si>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</si>
  <si>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</si>
  <si>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</si>
  <si>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</si>
  <si>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</si>
  <si>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</si>
  <si>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</si>
  <si>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</si>
  <si>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</si>
  <si>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</si>
  <si>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</si>
  <si>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</si>
  <si>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</si>
  <si>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</si>
  <si>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</si>
  <si>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</si>
  <si>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</si>
  <si>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</si>
  <si>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</si>
  <si>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</si>
  <si>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</si>
  <si>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</si>
  <si>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</si>
  <si>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</si>
  <si>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</si>
  <si>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</si>
  <si>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</si>
  <si>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</si>
  <si>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</si>
  <si>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</si>
  <si>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</si>
  <si>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</si>
  <si>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</si>
  <si>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</si>
  <si>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</si>
  <si>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</si>
  <si>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</si>
  <si>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</si>
  <si>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</si>
  <si>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</si>
  <si>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</si>
  <si>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</si>
  <si>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</si>
  <si>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</si>
  <si>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</si>
  <si>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</si>
  <si>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</si>
  <si>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</si>
  <si>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</si>
  <si>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</si>
  <si>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</si>
  <si>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</si>
  <si>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</si>
  <si>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</si>
  <si>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</si>
  <si>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</si>
  <si>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</si>
  <si>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</si>
  <si>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</si>
  <si>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</si>
  <si>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</si>
  <si>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</si>
  <si>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</si>
  <si>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</si>
  <si>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</si>
  <si>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</si>
  <si>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</si>
  <si>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</si>
  <si>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</si>
  <si>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</si>
  <si>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</si>
  <si>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</si>
  <si>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</si>
  <si>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</si>
  <si>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</si>
  <si>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</si>
  <si>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</si>
  <si>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</si>
  <si>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</si>
  <si>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</si>
  <si>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</si>
  <si>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</si>
  <si>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</si>
  <si>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</si>
  <si>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</si>
  <si>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</si>
  <si>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</si>
  <si>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</si>
  <si>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</si>
  <si>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</si>
  <si>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</si>
  <si>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</si>
  <si>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</si>
  <si>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</si>
  <si>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</si>
  <si>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</si>
  <si>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</si>
  <si>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</si>
  <si>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</si>
  <si>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</si>
  <si>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</si>
  <si>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</si>
  <si>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</si>
  <si>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</si>
  <si>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</si>
  <si>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</si>
  <si>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</si>
  <si>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</si>
  <si>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</si>
  <si>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</si>
  <si>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</si>
  <si>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</si>
  <si>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</si>
  <si>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</si>
  <si>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</si>
  <si>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</si>
  <si>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</si>
  <si>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</si>
  <si>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</si>
  <si>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</si>
  <si>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</si>
  <si>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</si>
  <si>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</si>
  <si>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</si>
  <si>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</si>
  <si>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</si>
  <si>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</si>
  <si>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</si>
  <si>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</si>
  <si>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</si>
  <si>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</si>
  <si>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</si>
  <si>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</si>
  <si>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</si>
  <si>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</si>
  <si>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</si>
  <si>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</si>
  <si>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</si>
  <si>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</si>
  <si>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</si>
  <si>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</si>
  <si>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</si>
  <si>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</si>
  <si>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</si>
  <si>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</si>
  <si>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</si>
  <si>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</si>
  <si>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</si>
  <si>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</si>
  <si>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</si>
  <si>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</si>
  <si>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</si>
  <si>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</si>
  <si>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</si>
  <si>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</si>
  <si>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</si>
  <si>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</si>
  <si>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</si>
  <si>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</si>
  <si>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</si>
  <si>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</si>
  <si>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</si>
  <si>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</si>
  <si>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</si>
  <si>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</si>
  <si>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</si>
  <si>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</si>
  <si>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</si>
  <si>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</si>
  <si>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</si>
  <si>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</si>
  <si>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</si>
  <si>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</si>
  <si>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</si>
  <si>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</si>
  <si>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</si>
  <si>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</si>
  <si>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</si>
  <si>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</si>
  <si>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</si>
  <si>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</si>
  <si>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</si>
  <si>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</si>
  <si>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</si>
  <si>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</si>
  <si>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</si>
  <si>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</si>
  <si>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</si>
  <si>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</si>
  <si>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</si>
  <si>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</si>
  <si>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</si>
  <si>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</si>
  <si>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</si>
  <si>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</si>
  <si>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</si>
  <si>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</si>
  <si>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</si>
  <si>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</si>
  <si>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</si>
  <si>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</si>
  <si>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</si>
  <si>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</si>
  <si>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</si>
  <si>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</si>
  <si>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</si>
  <si>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</si>
  <si>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</si>
  <si>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</si>
  <si>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</si>
  <si>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</si>
  <si>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</si>
  <si>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</si>
  <si>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</si>
  <si>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</si>
  <si>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</si>
  <si>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</si>
  <si>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</si>
  <si>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</si>
  <si>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</si>
  <si>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</si>
  <si>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</si>
  <si>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</si>
  <si>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</si>
  <si>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</si>
  <si>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</si>
  <si>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</si>
  <si>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</si>
  <si>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</si>
  <si>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</si>
  <si>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</si>
  <si>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</si>
  <si>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</si>
  <si>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</si>
  <si>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</si>
  <si>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</si>
  <si>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</si>
  <si>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</si>
  <si>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</si>
  <si>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</si>
  <si>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</si>
  <si>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</si>
  <si>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</si>
  <si>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</si>
  <si>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</si>
  <si>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</si>
  <si>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</si>
  <si>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</si>
  <si>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</si>
  <si>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</si>
  <si>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</si>
  <si>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</si>
  <si>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</si>
  <si>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</si>
  <si>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</si>
  <si>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</si>
  <si>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</si>
  <si>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</si>
  <si>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</si>
  <si>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</si>
  <si>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</si>
  <si>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</si>
  <si>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</si>
  <si>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</si>
  <si>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</si>
  <si>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</si>
  <si>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</si>
  <si>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</si>
  <si>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</si>
  <si>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</si>
  <si>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</si>
  <si>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</si>
  <si>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</si>
  <si>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</si>
  <si>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</si>
  <si>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</si>
  <si>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</si>
  <si>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</si>
  <si>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</si>
  <si>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</si>
  <si>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</si>
  <si>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</si>
  <si>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</si>
  <si>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</si>
  <si>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</si>
  <si>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</si>
  <si>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</si>
  <si>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</si>
  <si>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</si>
  <si>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</si>
  <si>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</si>
  <si>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</si>
  <si>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</si>
  <si>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</si>
  <si>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</si>
  <si>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</si>
  <si>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</si>
  <si>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</si>
  <si>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</si>
  <si>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</si>
  <si>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</si>
  <si>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</si>
  <si>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</si>
  <si>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</si>
  <si>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</si>
  <si>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</si>
  <si>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</si>
  <si>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</si>
  <si>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</si>
  <si>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</si>
  <si>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</si>
  <si>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</si>
  <si>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</si>
  <si>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</si>
  <si>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</si>
  <si>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</si>
  <si>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</si>
  <si>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</si>
  <si>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</si>
  <si>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</si>
  <si>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</si>
  <si>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</si>
  <si>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</si>
  <si>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</si>
  <si>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</si>
  <si>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</si>
  <si>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</si>
  <si>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</si>
  <si>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</si>
  <si>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</si>
  <si>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</si>
  <si>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</si>
  <si>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</si>
  <si>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</si>
  <si>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</si>
  <si>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</si>
  <si>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</si>
  <si>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</si>
  <si>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</si>
  <si>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</si>
  <si>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</si>
  <si>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</si>
  <si>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</si>
  <si>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</si>
  <si>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</si>
  <si>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</si>
  <si>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</si>
  <si>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</si>
  <si>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</si>
  <si>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</si>
  <si>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</si>
  <si>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</si>
  <si>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</si>
  <si>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</si>
  <si>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</si>
  <si>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</si>
  <si>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</si>
  <si>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</si>
  <si>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</si>
  <si>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</si>
  <si>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</si>
  <si>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</si>
  <si>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</si>
  <si>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</si>
  <si>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</si>
  <si>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</si>
  <si>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</si>
  <si>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</si>
  <si>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</si>
  <si>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</si>
  <si>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</si>
  <si>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</si>
  <si>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</si>
  <si>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</si>
  <si>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</si>
  <si>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</si>
  <si>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</si>
  <si>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</si>
  <si>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</si>
  <si>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</si>
  <si>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</si>
  <si>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</si>
  <si>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</si>
  <si>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</si>
  <si>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</si>
  <si>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</si>
  <si>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</si>
  <si>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</si>
  <si>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</si>
  <si>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</si>
  <si>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</si>
  <si>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</si>
  <si>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</si>
  <si>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</si>
  <si>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</si>
  <si>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</si>
  <si>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</si>
  <si>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</si>
  <si>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</si>
  <si>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</si>
  <si>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</si>
  <si>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</si>
  <si>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</si>
  <si>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</si>
  <si>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</si>
  <si>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</si>
  <si>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</si>
  <si>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</si>
  <si>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</si>
  <si>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</si>
  <si>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</si>
  <si>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</si>
  <si>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</si>
  <si>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</si>
  <si>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</si>
  <si>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</si>
  <si>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</si>
  <si>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</si>
  <si>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</si>
  <si>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</si>
  <si>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</si>
  <si>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</si>
  <si>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</si>
  <si>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</si>
  <si>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</si>
  <si>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</si>
  <si>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</si>
  <si>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</si>
  <si>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</si>
  <si>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</si>
  <si>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</si>
  <si>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</si>
  <si>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</si>
  <si>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</si>
  <si>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</si>
  <si>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</si>
  <si>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</si>
  <si>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</si>
  <si>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</si>
  <si>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</si>
  <si>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</si>
  <si>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</si>
  <si>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</si>
  <si>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</si>
  <si>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</si>
  <si>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</si>
  <si>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</si>
  <si>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</si>
  <si>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</si>
  <si>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</si>
  <si>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</si>
  <si>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</si>
  <si>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</si>
  <si>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</si>
  <si>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</si>
  <si>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</si>
  <si>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</si>
  <si>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</si>
  <si>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</si>
  <si>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</si>
  <si>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</si>
  <si>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</si>
  <si>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</si>
  <si>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</si>
  <si>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</si>
  <si>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</si>
  <si>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</si>
  <si>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</si>
  <si>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</si>
  <si>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</si>
  <si>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</si>
  <si>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</si>
  <si>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</si>
  <si>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</si>
  <si>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</si>
  <si>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</si>
  <si>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</si>
  <si>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</si>
  <si>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</si>
  <si>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</si>
  <si>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</si>
  <si>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</si>
  <si>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</si>
  <si>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</si>
  <si>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</si>
  <si>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</si>
  <si>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</si>
  <si>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</si>
  <si>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</si>
  <si>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</si>
  <si>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</si>
  <si>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</si>
  <si>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</si>
  <si>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</si>
  <si>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</si>
  <si>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</si>
  <si>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</si>
  <si>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</si>
  <si>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</si>
  <si>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</si>
  <si>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</si>
  <si>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</si>
  <si>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</si>
  <si>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</si>
  <si>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</si>
  <si>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</si>
  <si>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</si>
  <si>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</si>
  <si>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</si>
  <si>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</si>
  <si>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</si>
  <si>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</si>
  <si>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</si>
  <si>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</si>
  <si>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</si>
  <si>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</si>
  <si>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</si>
  <si>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</si>
  <si>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</si>
  <si>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</si>
  <si>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</si>
  <si>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</si>
  <si>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</si>
  <si>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</si>
  <si>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</si>
  <si>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</si>
  <si>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</si>
  <si>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</si>
  <si>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</si>
  <si>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</si>
  <si>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</si>
  <si>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</si>
  <si>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</si>
  <si>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</si>
  <si>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</si>
  <si>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</si>
  <si>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</si>
  <si>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</si>
  <si>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</si>
  <si>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</si>
  <si>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</si>
  <si>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</si>
  <si>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</si>
  <si>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</si>
  <si>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</si>
  <si>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</si>
  <si>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</si>
  <si>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</si>
  <si>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</si>
  <si>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</si>
  <si>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</si>
  <si>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</si>
  <si>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</si>
  <si>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</si>
  <si>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</si>
  <si>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</si>
  <si>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</si>
  <si>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</si>
  <si>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</si>
  <si>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</si>
  <si>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</si>
  <si>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</si>
  <si>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</si>
  <si>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</si>
  <si>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</si>
  <si>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</si>
  <si>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</si>
  <si>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</si>
  <si>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</si>
  <si>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</si>
  <si>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</si>
  <si>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</si>
  <si>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</si>
  <si>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</si>
  <si>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</si>
  <si>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</si>
  <si>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</si>
  <si>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</si>
  <si>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</si>
  <si>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</si>
  <si>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</si>
  <si>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</si>
  <si>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</si>
  <si>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</si>
  <si>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</si>
  <si>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</si>
  <si>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</si>
  <si>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</si>
  <si>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</si>
  <si>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</si>
  <si>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</si>
  <si>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</si>
  <si>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</si>
  <si>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</si>
  <si>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</si>
  <si>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</si>
  <si>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</si>
  <si>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</si>
  <si>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</si>
  <si>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</si>
  <si>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</si>
  <si>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</si>
  <si>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</si>
  <si>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</si>
  <si>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</si>
  <si>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</si>
  <si>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</si>
  <si>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</si>
  <si>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</si>
  <si>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</si>
  <si>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</si>
  <si>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</si>
  <si>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</si>
  <si>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</si>
  <si>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</si>
  <si>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</si>
  <si>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</si>
  <si>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</si>
  <si>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</si>
  <si>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</si>
  <si>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</si>
  <si>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</si>
  <si>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</si>
  <si>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</si>
  <si>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</si>
  <si>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</si>
  <si>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</si>
  <si>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</si>
  <si>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</si>
  <si>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</si>
  <si>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</si>
  <si>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</si>
  <si>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</si>
  <si>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</si>
  <si>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</si>
  <si>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</si>
  <si>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</si>
  <si>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</si>
  <si>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</si>
  <si>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</si>
  <si>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</si>
  <si>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</si>
  <si>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</si>
  <si>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</si>
  <si>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</si>
  <si>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</si>
  <si>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</si>
  <si>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</si>
  <si>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</si>
  <si>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</si>
  <si>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</si>
  <si>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</si>
  <si>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</si>
  <si>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</si>
  <si>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</si>
  <si>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</si>
  <si>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</si>
  <si>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</si>
  <si>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</si>
  <si>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</si>
  <si>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</si>
  <si>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</si>
  <si>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</si>
  <si>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</si>
  <si>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</si>
  <si>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</si>
  <si>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</si>
  <si>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</si>
  <si>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</si>
  <si>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</si>
  <si>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</si>
  <si>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</si>
  <si>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</si>
  <si>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</si>
  <si>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</si>
  <si>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</si>
  <si>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</si>
  <si>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</si>
  <si>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</si>
  <si>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</si>
  <si>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</si>
  <si>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</si>
  <si>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</si>
  <si>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</si>
  <si>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</si>
  <si>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</si>
  <si>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</si>
  <si>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</si>
  <si>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</si>
  <si>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</si>
  <si>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</si>
  <si>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</si>
  <si>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</si>
  <si>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</si>
  <si>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</si>
  <si>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</si>
  <si>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</si>
  <si>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</si>
  <si>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</si>
  <si>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</si>
  <si>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</si>
  <si>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</si>
  <si>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</si>
  <si>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</si>
  <si>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</si>
  <si>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</si>
  <si>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</si>
  <si>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</si>
  <si>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</si>
  <si>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</si>
  <si>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</si>
  <si>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</si>
  <si>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</si>
  <si>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</si>
  <si>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</si>
  <si>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</si>
  <si>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</si>
  <si>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</si>
  <si>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</si>
  <si>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</si>
  <si>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</si>
  <si>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</si>
  <si>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</si>
  <si>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</si>
  <si>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</si>
  <si>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</si>
  <si>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</si>
  <si>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</si>
  <si>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</si>
  <si>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</si>
  <si>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</si>
  <si>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</si>
  <si>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</si>
  <si>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</si>
  <si>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</si>
  <si>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</si>
  <si>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</si>
  <si>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</si>
  <si>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</si>
  <si>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</si>
  <si>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</si>
  <si>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</si>
  <si>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</si>
  <si>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</si>
  <si>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</si>
  <si>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</si>
  <si>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</si>
  <si>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</si>
  <si>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</si>
  <si>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</si>
  <si>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</si>
  <si>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</si>
  <si>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</si>
  <si>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</si>
  <si>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</si>
  <si>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</si>
  <si>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</si>
  <si>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</si>
  <si>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</si>
  <si>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</si>
  <si>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</si>
  <si>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</si>
  <si>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</si>
  <si>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</si>
  <si>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</si>
  <si>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</si>
  <si>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</si>
  <si>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</si>
  <si>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</si>
  <si>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</si>
  <si>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</si>
  <si>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</si>
  <si>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</si>
  <si>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</si>
  <si>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</si>
  <si>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</si>
  <si>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</si>
  <si>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</si>
  <si>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</si>
  <si>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</si>
  <si>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</si>
  <si>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</si>
  <si>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</si>
  <si>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</si>
  <si>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</si>
  <si>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</si>
  <si>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</si>
  <si>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</si>
  <si>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</si>
  <si>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</si>
  <si>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</si>
  <si>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</si>
  <si>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</si>
  <si>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</si>
  <si>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</si>
  <si>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</si>
  <si>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</si>
  <si>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</si>
  <si>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</si>
  <si>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</si>
  <si>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</si>
  <si>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</si>
  <si>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</si>
  <si>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</si>
  <si>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</si>
  <si>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</si>
  <si>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</si>
  <si>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</si>
  <si>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</si>
  <si>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</si>
  <si>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</si>
  <si>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</si>
  <si>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</si>
  <si>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</si>
  <si>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</si>
  <si>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</si>
  <si>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</si>
  <si>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</si>
  <si>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</si>
  <si>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</si>
  <si>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</si>
  <si>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</si>
  <si>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</si>
  <si>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</si>
  <si>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</si>
  <si>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</si>
  <si>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</si>
  <si>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</si>
  <si>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</si>
  <si>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</si>
  <si>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</si>
  <si>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</si>
  <si>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</si>
  <si>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</si>
  <si>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</si>
  <si>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</si>
  <si>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</si>
  <si>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</si>
  <si>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</si>
  <si>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</si>
  <si>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</si>
  <si>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</si>
  <si>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</si>
  <si>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</si>
  <si>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</si>
  <si>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</si>
  <si>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</si>
  <si>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</si>
  <si>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</si>
  <si>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</si>
  <si>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</si>
  <si>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</si>
  <si>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</si>
  <si>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</si>
  <si>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</si>
  <si>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</si>
  <si>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</si>
  <si>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</si>
  <si>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</si>
  <si>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</si>
  <si>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</si>
  <si>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</si>
  <si>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</si>
  <si>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</si>
  <si>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</si>
  <si>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</si>
  <si>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</si>
  <si>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</si>
  <si>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</si>
  <si>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</si>
  <si>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</si>
  <si>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</si>
  <si>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</si>
  <si>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</si>
  <si>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</si>
  <si>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</si>
  <si>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</si>
  <si>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</si>
  <si>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</si>
  <si>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</si>
  <si>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</si>
  <si>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</si>
  <si>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</si>
  <si>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</si>
  <si>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</si>
  <si>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</si>
  <si>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</si>
  <si>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</si>
  <si>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</si>
  <si>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</si>
  <si>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</si>
  <si>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</si>
  <si>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</si>
  <si>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</si>
  <si>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</si>
  <si>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</si>
  <si>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</si>
  <si>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</si>
  <si>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</si>
  <si>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</si>
  <si>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</si>
  <si>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</si>
  <si>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</si>
  <si>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</si>
  <si>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</si>
  <si>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</si>
  <si>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</si>
  <si>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</si>
  <si>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</si>
  <si>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</si>
  <si>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</si>
  <si>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</si>
  <si>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</si>
  <si>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</si>
  <si>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</si>
  <si>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</si>
  <si>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</si>
  <si>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</si>
  <si>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</si>
  <si>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</si>
  <si>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</si>
  <si>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</si>
  <si>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</si>
  <si>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</si>
  <si>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</si>
  <si>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</si>
  <si>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</si>
  <si>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</si>
  <si>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</si>
  <si>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</si>
  <si>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</si>
  <si>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</si>
  <si>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</si>
  <si>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</si>
  <si>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</si>
  <si>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</si>
  <si>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</si>
  <si>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</si>
  <si>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</si>
  <si>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</si>
  <si>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</si>
  <si>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</si>
  <si>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</si>
  <si>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</si>
  <si>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</si>
  <si>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</si>
  <si>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</si>
  <si>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</si>
  <si>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</si>
  <si>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</si>
  <si>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</si>
  <si>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</si>
  <si>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</si>
  <si>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</si>
  <si>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</si>
  <si>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</si>
  <si>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</si>
  <si>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</si>
  <si>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</si>
  <si>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</si>
  <si>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</si>
  <si>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</si>
  <si>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</si>
  <si>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</si>
  <si>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</si>
  <si>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</si>
  <si>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</si>
  <si>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</si>
  <si>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</si>
  <si>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</si>
  <si>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</si>
  <si>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</si>
  <si>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</si>
  <si>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</si>
  <si>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</si>
  <si>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</si>
  <si>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</si>
  <si>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</si>
  <si>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</si>
  <si>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</si>
  <si>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</si>
  <si>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</si>
  <si>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</si>
  <si>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</si>
  <si>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</si>
  <si>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</si>
  <si>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</si>
  <si>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</si>
  <si>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</si>
  <si>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</si>
  <si>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</si>
  <si>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</si>
  <si>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</si>
  <si>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</si>
  <si>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</si>
  <si>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</si>
  <si>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</si>
  <si>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</si>
  <si>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</si>
  <si>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</si>
  <si>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</si>
  <si>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</si>
  <si>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</si>
  <si>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</si>
  <si>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</si>
  <si>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</si>
  <si>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</si>
  <si>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</si>
  <si>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</si>
  <si>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</si>
  <si>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</si>
  <si>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</si>
  <si>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</si>
  <si>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</si>
  <si>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</si>
  <si>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</si>
  <si>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</si>
  <si>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</si>
  <si>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</si>
  <si>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</si>
  <si>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</si>
  <si>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</si>
  <si>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</si>
  <si>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</si>
  <si>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</si>
  <si>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</si>
  <si>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</si>
  <si>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</si>
  <si>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</si>
  <si>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</si>
  <si>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</si>
  <si>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</si>
  <si>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</si>
  <si>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</si>
  <si>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</si>
  <si>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</si>
  <si>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</si>
  <si>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</si>
  <si>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</si>
  <si>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</si>
  <si>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</si>
  <si>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</si>
  <si>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</si>
  <si>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</si>
  <si>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</si>
  <si>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</si>
  <si>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</si>
  <si>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</si>
  <si>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</si>
  <si>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</si>
  <si>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</si>
  <si>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</si>
  <si>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</si>
  <si>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</si>
  <si>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</si>
  <si>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</si>
  <si>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</si>
  <si>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</si>
  <si>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</si>
  <si>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</si>
  <si>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</si>
  <si>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</si>
  <si>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</si>
  <si>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</si>
  <si>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</si>
  <si>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</si>
  <si>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</si>
  <si>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</si>
  <si>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</si>
  <si>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</si>
  <si>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</si>
  <si>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</si>
  <si>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</si>
  <si>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</si>
  <si>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</si>
  <si>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</si>
  <si>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</si>
  <si>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</si>
  <si>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</si>
  <si>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</si>
  <si>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</si>
  <si>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</si>
  <si>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</si>
  <si>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</si>
  <si>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</si>
  <si>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</si>
  <si>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</si>
  <si>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</si>
  <si>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</si>
  <si>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</si>
  <si>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</si>
  <si>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</si>
  <si>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</si>
  <si>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</si>
  <si>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</si>
  <si>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</si>
  <si>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</si>
  <si>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</si>
  <si>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</si>
  <si>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</si>
  <si>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</si>
  <si>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</si>
  <si>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</si>
  <si>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</si>
  <si>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</si>
  <si>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</si>
  <si>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</si>
  <si>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</si>
  <si>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</si>
  <si>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</si>
  <si>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</si>
  <si>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</si>
  <si>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</si>
  <si>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</si>
  <si>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</si>
  <si>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</si>
  <si>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</si>
  <si>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</si>
  <si>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</si>
  <si>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</si>
  <si>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</si>
  <si>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</si>
  <si>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</si>
  <si>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</si>
  <si>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</si>
  <si>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</si>
  <si>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</si>
  <si>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</si>
  <si>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</si>
  <si>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</si>
  <si>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</si>
  <si>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</si>
  <si>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</si>
  <si>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</si>
  <si>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</si>
  <si>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</si>
  <si>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</si>
  <si>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</si>
  <si>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</si>
  <si>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</si>
  <si>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</si>
  <si>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</si>
  <si>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</si>
  <si>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</si>
  <si>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</si>
  <si>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</si>
  <si>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</si>
  <si>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</si>
  <si>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</si>
  <si>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</si>
  <si>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</si>
  <si>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</si>
  <si>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</si>
  <si>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</si>
  <si>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</si>
  <si>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</si>
  <si>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</si>
  <si>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</si>
  <si>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</si>
  <si>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</si>
  <si>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</si>
  <si>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</si>
  <si>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</si>
  <si>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</si>
  <si>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</si>
  <si>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</si>
  <si>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</si>
  <si>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</si>
  <si>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</si>
  <si>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</si>
  <si>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</si>
  <si>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</si>
  <si>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</si>
  <si>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</si>
  <si>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</si>
  <si>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</si>
  <si>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</si>
  <si>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</si>
  <si>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</si>
  <si>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</si>
  <si>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</si>
  <si>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</si>
  <si>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</si>
  <si>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</si>
  <si>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</si>
  <si>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</si>
  <si>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</si>
  <si>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</si>
  <si>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</si>
  <si>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</si>
  <si>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</si>
  <si>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</si>
  <si>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</si>
  <si>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</si>
  <si>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</si>
  <si>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</si>
  <si>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</si>
  <si>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</si>
  <si>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</si>
  <si>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</si>
  <si>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</si>
  <si>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</si>
  <si>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</si>
  <si>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</si>
  <si>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</si>
  <si>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</si>
  <si>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</si>
  <si>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</si>
  <si>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</si>
  <si>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</si>
  <si>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</si>
  <si>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</si>
  <si>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</si>
  <si>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</si>
  <si>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</si>
  <si>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</si>
  <si>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</si>
  <si>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</si>
  <si>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</si>
  <si>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</si>
  <si>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</si>
  <si>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</si>
  <si>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</si>
  <si>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</si>
  <si>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</si>
  <si>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</si>
  <si>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</si>
  <si>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</si>
  <si>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</si>
  <si>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</si>
  <si>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</si>
  <si>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</si>
  <si>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</si>
  <si>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</si>
  <si>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</si>
  <si>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</si>
  <si>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</si>
  <si>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</si>
  <si>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</si>
  <si>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</si>
  <si>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</si>
  <si>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</si>
  <si>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</si>
  <si>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</si>
  <si>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</si>
  <si>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</si>
  <si>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</si>
  <si>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</si>
  <si>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</si>
  <si>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</si>
  <si>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</si>
  <si>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</si>
  <si>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</si>
  <si>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</si>
  <si>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</si>
  <si>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</si>
  <si>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</si>
  <si>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</si>
  <si>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</si>
  <si>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</si>
  <si>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</si>
  <si>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</si>
  <si>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</si>
  <si>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</si>
  <si>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</si>
  <si>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</si>
  <si>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</si>
  <si>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</si>
  <si>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</si>
  <si>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</si>
  <si>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</si>
  <si>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</si>
  <si>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</si>
  <si>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</si>
  <si>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</si>
  <si>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</si>
  <si>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</si>
  <si>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</si>
  <si>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</si>
  <si>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</si>
  <si>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</si>
  <si>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</si>
  <si>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</si>
  <si>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</si>
  <si>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</si>
  <si>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</si>
  <si>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</si>
  <si>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</si>
  <si>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</si>
  <si>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</si>
  <si>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</si>
  <si>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</si>
  <si>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</si>
  <si>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</si>
  <si>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</si>
  <si>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</si>
  <si>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</si>
  <si>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</si>
  <si>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</si>
  <si>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</si>
  <si>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</si>
  <si>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</si>
  <si>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</si>
  <si>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</si>
  <si>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</si>
  <si>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</si>
  <si>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</si>
  <si>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</si>
  <si>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</si>
  <si>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</si>
  <si>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</si>
  <si>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</si>
  <si>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</si>
  <si>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</si>
  <si>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</si>
  <si>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</si>
  <si>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</si>
  <si>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</si>
  <si>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</si>
  <si>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</si>
  <si>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</si>
  <si>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</si>
  <si>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</si>
  <si>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</si>
  <si>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</si>
  <si>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</si>
  <si>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</si>
  <si>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</si>
  <si>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</si>
  <si>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</si>
  <si>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</si>
  <si>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</si>
  <si>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</si>
  <si>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</si>
  <si>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</si>
  <si>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</si>
  <si>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</si>
  <si>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</si>
  <si>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</si>
  <si>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</si>
  <si>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</si>
  <si>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</si>
  <si>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</si>
  <si>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</si>
  <si>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</si>
  <si>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</si>
  <si>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</si>
  <si>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</si>
  <si>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</si>
  <si>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</si>
  <si>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</si>
  <si>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</si>
  <si>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</si>
  <si>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</si>
  <si>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</si>
  <si>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</si>
  <si>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</si>
  <si>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</si>
  <si>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</si>
  <si>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</si>
  <si>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</si>
  <si>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</si>
  <si>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</si>
  <si>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</si>
  <si>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</si>
  <si>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</si>
  <si>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</si>
  <si>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</si>
  <si>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</si>
  <si>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</si>
  <si>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</si>
  <si>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</si>
  <si>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</si>
  <si>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</si>
  <si>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</si>
  <si>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</si>
  <si>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</si>
  <si>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</si>
  <si>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</si>
  <si>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</si>
  <si>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</si>
  <si>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</si>
  <si>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</si>
  <si>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</si>
  <si>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</si>
  <si>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</si>
  <si>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</si>
  <si>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</si>
  <si>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</si>
  <si>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</si>
  <si>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</si>
  <si>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</si>
  <si>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</si>
  <si>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</si>
  <si>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</si>
  <si>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</si>
  <si>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</si>
  <si>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</si>
  <si>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</si>
  <si>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</si>
  <si>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</si>
  <si>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</si>
  <si>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</si>
  <si>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</si>
  <si>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</si>
  <si>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</si>
  <si>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</si>
  <si>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</si>
  <si>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</si>
  <si>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</si>
  <si>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</si>
  <si>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</si>
  <si>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</si>
  <si>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</si>
  <si>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</si>
  <si>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</si>
  <si>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</si>
  <si>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</si>
  <si>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</si>
  <si>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</si>
  <si>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</si>
  <si>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</si>
  <si>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</si>
  <si>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</si>
  <si>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</si>
  <si>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</si>
  <si>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</si>
  <si>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</si>
  <si>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</si>
  <si>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</si>
  <si>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</si>
  <si>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</si>
  <si>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</si>
  <si>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</si>
  <si>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</si>
  <si>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</si>
  <si>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</si>
  <si>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</si>
  <si>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</si>
  <si>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</si>
  <si>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</si>
  <si>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</si>
  <si>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</si>
  <si>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</si>
  <si>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</si>
  <si>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</si>
  <si>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</si>
  <si>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</si>
  <si>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</si>
  <si>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</si>
  <si>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</si>
  <si>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</si>
  <si>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</si>
  <si>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</si>
  <si>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</si>
  <si>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</si>
  <si>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</si>
  <si>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</si>
  <si>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</si>
  <si>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</si>
  <si>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</si>
  <si>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</si>
  <si>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</si>
  <si>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</si>
  <si>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</si>
  <si>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</si>
  <si>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</si>
  <si>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</si>
  <si>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</si>
  <si>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</si>
  <si>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</si>
  <si>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</si>
  <si>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</si>
  <si>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</si>
  <si>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</si>
  <si>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</si>
  <si>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</si>
  <si>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</si>
  <si>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</si>
  <si>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</si>
  <si>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</si>
  <si>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</si>
  <si>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</si>
  <si>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</si>
  <si>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</si>
  <si>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</si>
  <si>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</si>
  <si>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</si>
  <si>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</si>
  <si>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</si>
  <si>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</si>
  <si>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</si>
  <si>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</si>
  <si>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</si>
  <si>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</si>
  <si>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</si>
  <si>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</si>
  <si>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</si>
  <si>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</si>
  <si>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</si>
  <si>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</si>
  <si>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</si>
  <si>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</si>
  <si>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</si>
  <si>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</si>
  <si>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</si>
  <si>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</si>
  <si>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</si>
  <si>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</si>
  <si>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</si>
  <si>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</si>
  <si>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</si>
  <si>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</si>
  <si>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</si>
  <si>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</si>
  <si>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</si>
  <si>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</si>
  <si>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</si>
  <si>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</si>
  <si>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</si>
  <si>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</si>
  <si>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</si>
  <si>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</si>
  <si>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</si>
  <si>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</si>
  <si>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</si>
  <si>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</si>
  <si>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</si>
  <si>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</si>
  <si>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</si>
  <si>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</si>
  <si>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</si>
  <si>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</si>
  <si>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</si>
  <si>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</si>
  <si>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</si>
  <si>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</si>
  <si>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</si>
  <si>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</si>
  <si>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</si>
  <si>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</si>
  <si>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</si>
  <si>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</si>
  <si>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</si>
  <si>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</si>
  <si>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</si>
  <si>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</si>
  <si>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</si>
  <si>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</si>
  <si>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</si>
  <si>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</si>
  <si>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</si>
  <si>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</si>
  <si>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</si>
  <si>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</si>
  <si>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</si>
  <si>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</si>
  <si>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</si>
  <si>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</si>
  <si>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</si>
  <si>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</si>
  <si>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</si>
  <si>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</si>
  <si>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</si>
  <si>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</si>
  <si>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</si>
  <si>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</si>
  <si>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</si>
  <si>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</si>
  <si>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</si>
  <si>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</si>
  <si>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</si>
  <si>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</si>
  <si>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</si>
  <si>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</si>
  <si>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</si>
  <si>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</si>
  <si>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</si>
  <si>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</si>
  <si>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</si>
  <si>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</si>
  <si>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</si>
  <si>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</si>
  <si>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</si>
  <si>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</si>
  <si>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</si>
  <si>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</si>
  <si>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</si>
  <si>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</si>
  <si>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</si>
  <si>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</si>
  <si>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</si>
  <si>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</si>
  <si>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</si>
  <si>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</si>
  <si>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</si>
  <si>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</si>
  <si>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</si>
  <si>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</si>
  <si>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</si>
  <si>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</si>
  <si>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</si>
  <si>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</si>
  <si>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</si>
  <si>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</si>
  <si>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</si>
  <si>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</si>
  <si>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</si>
  <si>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</si>
  <si>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</si>
  <si>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</si>
  <si>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</si>
  <si>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</si>
  <si>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</si>
  <si>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</si>
  <si>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</si>
  <si>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</si>
  <si>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</si>
  <si>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</si>
  <si>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</si>
  <si>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</si>
  <si>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</si>
  <si>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</si>
  <si>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</si>
  <si>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</si>
  <si>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</si>
  <si>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</si>
  <si>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</si>
  <si>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</si>
  <si>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</si>
  <si>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</si>
  <si>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</si>
  <si>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</si>
  <si>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</si>
  <si>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</si>
  <si>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</si>
  <si>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</si>
  <si>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</si>
  <si>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</si>
  <si>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</si>
  <si>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</si>
  <si>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</si>
  <si>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</si>
  <si>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</si>
  <si>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</si>
  <si>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</si>
  <si>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</si>
  <si>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</si>
  <si>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</si>
  <si>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</si>
  <si>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</si>
  <si>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</si>
  <si>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</si>
  <si>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</si>
  <si>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</si>
  <si>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</si>
  <si>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</si>
  <si>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</si>
  <si>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</si>
  <si>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</si>
  <si>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</si>
  <si>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</si>
  <si>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</si>
  <si>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</si>
  <si>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</si>
  <si>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</si>
  <si>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</si>
  <si>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</si>
  <si>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</si>
  <si>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</si>
  <si>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</si>
  <si>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</si>
  <si>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</si>
  <si>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</si>
  <si>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</si>
  <si>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</si>
  <si>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</si>
  <si>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</si>
  <si>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</si>
  <si>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</si>
  <si>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</si>
  <si>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</si>
  <si>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</si>
  <si>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</si>
  <si>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</si>
  <si>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</si>
  <si>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</si>
  <si>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</si>
  <si>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</si>
  <si>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</si>
  <si>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</si>
  <si>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</si>
  <si>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</si>
  <si>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</si>
  <si>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</si>
  <si>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</si>
  <si>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</si>
  <si>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</si>
  <si>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</si>
  <si>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</si>
  <si>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</si>
  <si>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</si>
  <si>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</si>
  <si>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</si>
  <si>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</si>
  <si>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</si>
  <si>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</si>
  <si>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</si>
  <si>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</si>
  <si>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</si>
  <si>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</si>
  <si>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</si>
  <si>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</si>
  <si>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</si>
  <si>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</si>
  <si>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</si>
  <si>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</si>
  <si>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</si>
  <si>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</si>
  <si>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</si>
  <si>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</si>
  <si>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</si>
  <si>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</si>
  <si>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</si>
  <si>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</si>
  <si>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</si>
  <si>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</si>
  <si>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</si>
  <si>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</si>
  <si>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</si>
  <si>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</si>
  <si>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</si>
  <si>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</si>
  <si>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</si>
  <si>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</si>
  <si>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</si>
  <si>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</si>
  <si>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</si>
  <si>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</si>
  <si>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</si>
  <si>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</si>
  <si>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</si>
  <si>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</si>
  <si>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</si>
  <si>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</si>
  <si>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</si>
  <si>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</si>
  <si>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</si>
  <si>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</si>
  <si>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</si>
  <si>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</si>
  <si>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</si>
  <si>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</si>
  <si>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</si>
  <si>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</si>
  <si>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</si>
  <si>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</si>
  <si>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</si>
  <si>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</si>
  <si>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</si>
  <si>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</si>
  <si>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</si>
  <si>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</si>
  <si>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</si>
  <si>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</si>
  <si>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</si>
  <si>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</si>
  <si>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</si>
  <si>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</si>
  <si>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</si>
  <si>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</si>
  <si>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</si>
  <si>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</si>
  <si>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</si>
  <si>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</si>
  <si>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</si>
  <si>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</si>
  <si>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</si>
  <si>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</si>
  <si>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</si>
  <si>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</si>
  <si>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</si>
  <si>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</si>
  <si>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</si>
  <si>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</si>
  <si>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</si>
  <si>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</si>
  <si>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</si>
  <si>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</si>
  <si>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</si>
  <si>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</si>
  <si>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</si>
  <si>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</si>
  <si>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</si>
  <si>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</si>
  <si>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</si>
  <si>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</si>
  <si>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</si>
  <si>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</si>
  <si>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</si>
  <si>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</si>
  <si>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</si>
  <si>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</si>
  <si>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</si>
  <si>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</si>
  <si>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</si>
  <si>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</si>
  <si>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</si>
  <si>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</si>
  <si>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</si>
  <si>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</si>
  <si>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</si>
  <si>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</si>
  <si>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</si>
  <si>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</si>
  <si>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</si>
  <si>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</si>
  <si>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</si>
  <si>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</si>
  <si>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</si>
  <si>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</si>
  <si>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</si>
  <si>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</si>
  <si>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</si>
  <si>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</si>
  <si>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</si>
  <si>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</si>
  <si>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</si>
  <si>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</si>
  <si>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</si>
  <si>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</si>
  <si>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</si>
  <si>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</si>
  <si>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</si>
  <si>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</si>
  <si>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</si>
  <si>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</si>
  <si>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</si>
  <si>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</si>
  <si>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</si>
  <si>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</si>
  <si>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</si>
  <si>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</si>
  <si>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</si>
  <si>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</si>
  <si>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</si>
  <si>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</si>
  <si>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</si>
  <si>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</si>
  <si>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</si>
  <si>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</si>
  <si>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</si>
  <si>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</si>
  <si>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</si>
  <si>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</si>
  <si>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</si>
  <si>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</si>
  <si>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</si>
  <si>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</si>
  <si>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</si>
  <si>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</si>
  <si>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</si>
  <si>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</si>
  <si>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</si>
  <si>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</si>
  <si>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</si>
  <si>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</si>
  <si>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</si>
  <si>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</si>
  <si>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</si>
  <si>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</si>
  <si>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</si>
  <si>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</si>
  <si>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</si>
  <si>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</si>
  <si>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</si>
  <si>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</si>
  <si>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</si>
  <si>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</si>
  <si>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</si>
  <si>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</si>
  <si>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</si>
  <si>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</si>
  <si>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</si>
  <si>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</si>
  <si>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</si>
  <si>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</si>
  <si>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</si>
  <si>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</si>
  <si>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</si>
  <si>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</si>
  <si>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</si>
  <si>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</si>
  <si>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</si>
  <si>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</si>
  <si>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</si>
  <si>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</si>
  <si>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</si>
  <si>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</si>
  <si>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</si>
  <si>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</si>
  <si>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</si>
  <si>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</si>
  <si>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</si>
  <si>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</si>
  <si>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</si>
  <si>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</si>
  <si>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</si>
  <si>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</si>
  <si>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</si>
  <si>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</si>
  <si>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</si>
  <si>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</si>
  <si>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</si>
  <si>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</si>
  <si>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</si>
  <si>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</si>
  <si>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</si>
  <si>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</si>
  <si>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</si>
  <si>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</si>
  <si>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</si>
  <si>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</si>
  <si>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</si>
  <si>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</si>
  <si>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</si>
  <si>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</si>
  <si>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</si>
  <si>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</si>
  <si>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</si>
  <si>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</si>
  <si>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</si>
  <si>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</si>
  <si>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</si>
  <si>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</si>
  <si>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</si>
  <si>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</si>
  <si>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</si>
  <si>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</si>
  <si>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</si>
  <si>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</si>
  <si>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</si>
  <si>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</si>
  <si>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</si>
  <si>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</si>
  <si>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</si>
  <si>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</si>
  <si>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</si>
  <si>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</si>
  <si>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</si>
  <si>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</si>
  <si>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</si>
  <si>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</si>
  <si>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</si>
  <si>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</si>
  <si>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</si>
  <si>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</si>
  <si>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</si>
  <si>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</si>
  <si>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</si>
  <si>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</si>
  <si>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</si>
  <si>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</si>
  <si>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</si>
  <si>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</si>
  <si>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</si>
  <si>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</si>
  <si>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</si>
  <si>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</si>
  <si>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</si>
  <si>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</si>
  <si>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</si>
  <si>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</si>
  <si>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</si>
  <si>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</si>
  <si>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</si>
  <si>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</si>
  <si>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</si>
  <si>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</si>
  <si>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</si>
  <si>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</si>
  <si>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</si>
  <si>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</si>
  <si>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</si>
  <si>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</si>
  <si>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</si>
  <si>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</si>
  <si>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</si>
  <si>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</si>
  <si>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</si>
  <si>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</si>
  <si>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</si>
  <si>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</si>
  <si>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</si>
  <si>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</si>
  <si>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</si>
  <si>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</si>
  <si>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</si>
  <si>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</si>
  <si>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</si>
  <si>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</si>
  <si>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</si>
  <si>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</si>
  <si>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</si>
  <si>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</si>
  <si>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</si>
  <si>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</si>
  <si>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</si>
  <si>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</si>
  <si>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</si>
  <si>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</si>
  <si>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</si>
  <si>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</si>
  <si>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</si>
  <si>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</si>
  <si>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</si>
  <si>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</si>
  <si>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</si>
  <si>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</si>
  <si>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</si>
  <si>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</si>
  <si>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</si>
  <si>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</si>
  <si>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</si>
  <si>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</si>
  <si>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</si>
  <si>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</si>
  <si>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</si>
  <si>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</si>
  <si>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</si>
  <si>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</si>
  <si>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</si>
  <si>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</si>
  <si>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</si>
  <si>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</si>
  <si>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</si>
  <si>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</si>
  <si>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</si>
  <si>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</si>
  <si>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</si>
  <si>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</si>
  <si>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</si>
  <si>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</si>
  <si>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</si>
  <si>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</si>
  <si>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</si>
  <si>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</si>
  <si>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</si>
  <si>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</si>
  <si>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</si>
  <si>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</si>
  <si>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</si>
  <si>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</si>
  <si>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</si>
  <si>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</si>
  <si>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</si>
  <si>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</si>
  <si>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</si>
  <si>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</si>
  <si>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</si>
  <si>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</si>
  <si>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</si>
  <si>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</si>
  <si>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</si>
  <si>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</si>
  <si>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</si>
  <si>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</si>
  <si>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</si>
  <si>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</si>
  <si>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</si>
  <si>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</si>
  <si>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</si>
  <si>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</si>
  <si>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</si>
  <si>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</si>
  <si>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</si>
  <si>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</si>
  <si>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</si>
  <si>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</si>
  <si>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</si>
  <si>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</si>
  <si>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</si>
  <si>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</si>
  <si>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</si>
  <si>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</si>
  <si>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</si>
  <si>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</si>
  <si>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</si>
  <si>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</si>
  <si>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</si>
  <si>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</si>
  <si>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</si>
  <si>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</si>
  <si>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</si>
  <si>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</si>
  <si>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</si>
  <si>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</si>
  <si>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</si>
  <si>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</si>
  <si>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</si>
  <si>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</si>
  <si>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</si>
  <si>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</si>
  <si>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</si>
  <si>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</si>
  <si>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</si>
  <si>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</si>
  <si>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</si>
  <si>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</si>
  <si>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</si>
  <si>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</si>
  <si>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</si>
  <si>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</si>
  <si>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</si>
  <si>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</si>
  <si>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</si>
  <si>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</si>
  <si>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</si>
  <si>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</si>
  <si>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</si>
  <si>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</si>
  <si>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</si>
  <si>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</si>
  <si>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</si>
  <si>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</si>
  <si>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</si>
  <si>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</si>
  <si>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</si>
  <si>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</si>
  <si>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</si>
  <si>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</si>
  <si>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</si>
  <si>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</si>
  <si>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</si>
  <si>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</si>
  <si>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</si>
  <si>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</si>
  <si>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</si>
  <si>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</si>
  <si>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</si>
  <si>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</si>
  <si>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</si>
  <si>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</si>
  <si>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</si>
  <si>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</si>
  <si>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</si>
  <si>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</si>
  <si>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</si>
  <si>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</si>
  <si>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</si>
  <si>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</si>
  <si>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</si>
  <si>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</si>
  <si>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</si>
  <si>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</si>
  <si>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</si>
  <si>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</si>
  <si>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</si>
  <si>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</si>
  <si>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</si>
  <si>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</si>
  <si>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</si>
  <si>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</si>
  <si>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</si>
  <si>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</si>
  <si>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</si>
  <si>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</si>
  <si>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</si>
  <si>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</si>
  <si>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</si>
  <si>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</si>
  <si>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</si>
  <si>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</si>
  <si>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</si>
  <si>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</si>
  <si>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</si>
  <si>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</si>
  <si>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</si>
  <si>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</si>
  <si>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</si>
  <si>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</si>
  <si>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</si>
  <si>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</si>
  <si>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</si>
  <si>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</si>
  <si>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</si>
  <si>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</si>
  <si>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</si>
  <si>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</si>
  <si>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</si>
  <si>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</si>
  <si>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</si>
  <si>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</si>
  <si>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</si>
  <si>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</si>
  <si>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</si>
  <si>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</si>
  <si>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</si>
  <si>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</si>
  <si>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</si>
  <si>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</si>
  <si>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</si>
  <si>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</si>
  <si>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</si>
  <si>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</si>
  <si>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</si>
  <si>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</si>
  <si>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</si>
  <si>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</si>
  <si>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</si>
  <si>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</si>
  <si>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</si>
  <si>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</si>
  <si>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</si>
  <si>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</si>
  <si>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</si>
  <si>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</si>
  <si>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</si>
  <si>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</si>
  <si>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</si>
  <si>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</si>
  <si>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</si>
  <si>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</si>
  <si>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</si>
  <si>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</si>
  <si>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</si>
  <si>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</si>
  <si>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</si>
  <si>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</si>
  <si>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</si>
  <si>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</si>
  <si>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</si>
  <si>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</si>
  <si>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</si>
  <si>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</si>
  <si>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</si>
  <si>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</si>
  <si>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</si>
  <si>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</si>
  <si>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</si>
  <si>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</si>
  <si>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</si>
  <si>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</si>
  <si>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</si>
  <si>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</si>
  <si>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</si>
  <si>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</si>
  <si>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</si>
  <si>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</si>
  <si>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</si>
  <si>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</si>
  <si>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</si>
  <si>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</si>
  <si>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</si>
  <si>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</si>
  <si>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</si>
  <si>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</si>
  <si>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</si>
  <si>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</si>
  <si>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</si>
  <si>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</si>
  <si>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</si>
  <si>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</si>
  <si>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</si>
  <si>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</si>
  <si>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</si>
  <si>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</si>
  <si>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</si>
  <si>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</si>
  <si>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</si>
  <si>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</si>
  <si>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</si>
  <si>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</si>
  <si>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</si>
  <si>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</si>
  <si>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</si>
  <si>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</si>
  <si>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</si>
  <si>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</si>
  <si>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</si>
  <si>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</si>
  <si>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</si>
  <si>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</si>
  <si>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</si>
  <si>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</si>
  <si>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</si>
  <si>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</si>
  <si>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</si>
  <si>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</si>
  <si>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</si>
  <si>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</si>
  <si>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</si>
  <si>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</si>
  <si>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</si>
  <si>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</si>
  <si>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</si>
  <si>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</si>
  <si>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</si>
  <si>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</si>
  <si>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</si>
  <si>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</si>
  <si>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</si>
  <si>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</si>
  <si>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</si>
  <si>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</si>
  <si>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</si>
  <si>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</si>
  <si>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</si>
  <si>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</si>
  <si>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</si>
  <si>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</si>
  <si>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</si>
  <si>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</si>
  <si>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</si>
  <si>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</si>
  <si>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</si>
  <si>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</si>
  <si>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</si>
  <si>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</si>
  <si>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</si>
  <si>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</si>
  <si>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</si>
  <si>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</si>
  <si>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</si>
  <si>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</si>
  <si>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</si>
  <si>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</si>
  <si>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</si>
  <si>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</si>
  <si>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</si>
  <si>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</si>
  <si>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</si>
  <si>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</si>
  <si>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</si>
  <si>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</si>
  <si>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</si>
  <si>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</si>
  <si>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</si>
  <si>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</si>
  <si>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</si>
  <si>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</si>
  <si>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</si>
  <si>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</si>
  <si>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</si>
  <si>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</si>
  <si>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</si>
  <si>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</si>
  <si>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</si>
  <si>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</si>
  <si>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</si>
  <si>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</si>
  <si>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</si>
  <si>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</si>
  <si>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</si>
  <si>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</si>
  <si>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</si>
  <si>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</si>
  <si>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</si>
  <si>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</si>
  <si>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</si>
  <si>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</si>
  <si>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</si>
  <si>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</si>
  <si>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</si>
  <si>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</si>
  <si>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</si>
  <si>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</si>
  <si>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</si>
  <si>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</si>
  <si>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</si>
  <si>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</si>
  <si>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</si>
  <si>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</si>
  <si>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</si>
  <si>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</si>
  <si>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</si>
  <si>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</si>
  <si>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</si>
  <si>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</si>
  <si>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</si>
  <si>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</si>
  <si>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</si>
  <si>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</si>
  <si>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</si>
  <si>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</si>
  <si>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</si>
  <si>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</si>
  <si>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</si>
  <si>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</si>
  <si>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</si>
  <si>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</si>
  <si>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</si>
  <si>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</si>
  <si>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</si>
  <si>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</si>
  <si>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</si>
  <si>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</si>
  <si>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</si>
  <si>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</si>
  <si>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</si>
  <si>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</si>
  <si>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</si>
  <si>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</si>
  <si>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</si>
  <si>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</si>
  <si>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</si>
  <si>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</si>
  <si>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</si>
  <si>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</si>
  <si>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</si>
  <si>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</si>
  <si>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</si>
  <si>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</si>
  <si>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</si>
  <si>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</si>
  <si>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</si>
  <si>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</si>
  <si>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</si>
  <si>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</si>
  <si>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</si>
  <si>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</si>
  <si>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</si>
  <si>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</si>
  <si>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</si>
  <si>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</si>
  <si>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</si>
  <si>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</si>
  <si>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</si>
  <si>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</si>
  <si>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</si>
  <si>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</si>
  <si>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</si>
  <si>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</si>
  <si>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</si>
  <si>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</si>
  <si>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</si>
  <si>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</si>
  <si>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</si>
  <si>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</si>
  <si>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</si>
  <si>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</si>
  <si>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</si>
  <si>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</si>
  <si>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</si>
  <si>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</si>
  <si>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</si>
  <si>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</si>
  <si>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</si>
  <si>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</si>
  <si>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</si>
  <si>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</si>
  <si>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</si>
  <si>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</si>
  <si>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</si>
  <si>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</si>
  <si>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</si>
  <si>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</si>
  <si>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</si>
  <si>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</si>
  <si>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</si>
  <si>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</si>
  <si>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</si>
  <si>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</si>
  <si>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</si>
  <si>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</si>
  <si>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</si>
  <si>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</si>
  <si>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</si>
  <si>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</si>
  <si>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</si>
  <si>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</si>
  <si>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</si>
  <si>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</si>
  <si>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</si>
  <si>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</si>
  <si>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</si>
  <si>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</si>
  <si>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</si>
  <si>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</si>
  <si>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</si>
  <si>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</si>
  <si>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</si>
  <si>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</si>
  <si>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</si>
  <si>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</si>
  <si>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</si>
  <si>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</si>
  <si>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</si>
  <si>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</si>
  <si>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</si>
  <si>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</si>
  <si>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</si>
  <si>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</si>
  <si>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</si>
  <si>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</si>
  <si>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</si>
  <si>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</si>
  <si>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</si>
  <si>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</si>
  <si>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</si>
  <si>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</si>
  <si>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</si>
  <si>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</si>
  <si>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</si>
  <si>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</si>
  <si>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</si>
  <si>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</si>
  <si>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</si>
  <si>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</si>
  <si>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</si>
  <si>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</si>
  <si>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</si>
  <si>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</si>
  <si>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</si>
  <si>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</si>
  <si>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</si>
  <si>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</si>
  <si>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</si>
  <si>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</si>
  <si>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</si>
  <si>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</si>
  <si>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</si>
  <si>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</si>
  <si>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</si>
  <si>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</si>
  <si>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</si>
  <si>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</si>
  <si>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</si>
  <si>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</si>
  <si>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</si>
  <si>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</si>
  <si>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</si>
  <si>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</si>
  <si>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</si>
  <si>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</si>
  <si>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</si>
  <si>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</si>
  <si>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</si>
  <si>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</si>
  <si>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</si>
  <si>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</si>
  <si>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</si>
  <si>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</si>
  <si>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</si>
  <si>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</si>
  <si>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</si>
  <si>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</si>
  <si>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</si>
  <si>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</si>
  <si>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</si>
  <si>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</si>
  <si>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</si>
  <si>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</si>
  <si>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</si>
  <si>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</si>
  <si>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</si>
  <si>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</si>
  <si>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</si>
  <si>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</si>
  <si>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</si>
  <si>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</si>
  <si>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</si>
  <si>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</si>
  <si>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</si>
  <si>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</si>
  <si>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</si>
  <si>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</si>
  <si>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</si>
  <si>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</si>
  <si>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</si>
  <si>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</si>
  <si>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</si>
  <si>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</si>
  <si>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</si>
  <si>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</si>
  <si>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</si>
  <si>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</si>
  <si>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</si>
  <si>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</si>
  <si>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</si>
  <si>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</si>
  <si>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</si>
  <si>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</si>
  <si>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</si>
  <si>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</si>
  <si>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</si>
  <si>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</si>
  <si>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</si>
  <si>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</si>
  <si>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</si>
  <si>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</si>
  <si>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</si>
  <si>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</si>
  <si>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</si>
  <si>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</si>
  <si>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</si>
  <si>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</si>
  <si>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</si>
  <si>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</si>
  <si>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</si>
  <si>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</si>
  <si>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</si>
  <si>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</si>
  <si>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</si>
  <si>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</si>
  <si>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</si>
  <si>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</si>
  <si>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</si>
  <si>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</si>
  <si>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</si>
  <si>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</si>
  <si>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</si>
  <si>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</si>
  <si>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</si>
  <si>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</si>
  <si>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</si>
  <si>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</si>
  <si>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</si>
  <si>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</si>
  <si>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</si>
  <si>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</si>
  <si>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</si>
  <si>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</si>
  <si>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</si>
  <si>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</si>
  <si>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</si>
  <si>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</si>
  <si>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</si>
  <si>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</si>
  <si>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</si>
  <si>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</si>
  <si>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</si>
  <si>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</si>
  <si>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</si>
  <si>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</si>
  <si>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</si>
  <si>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</si>
  <si>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</si>
  <si>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</si>
  <si>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</si>
  <si>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</si>
  <si>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</si>
  <si>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</si>
  <si>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</si>
  <si>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</si>
  <si>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</si>
  <si>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</si>
  <si>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</si>
  <si>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</si>
  <si>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</si>
  <si>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</si>
  <si>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</si>
  <si>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</si>
  <si>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</si>
  <si>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</si>
  <si>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</si>
  <si>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</si>
  <si>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</si>
  <si>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</si>
  <si>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</si>
  <si>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</si>
  <si>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</si>
  <si>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</si>
  <si>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</si>
  <si>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</si>
  <si>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</si>
  <si>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</si>
  <si>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</si>
  <si>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</si>
  <si>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</si>
  <si>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</si>
  <si>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</si>
  <si>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</si>
  <si>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</si>
  <si>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</si>
  <si>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</si>
  <si>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</si>
  <si>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</si>
  <si>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</si>
  <si>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</si>
  <si>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</si>
  <si>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</si>
  <si>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</si>
  <si>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</si>
  <si>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</si>
  <si>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</si>
  <si>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</si>
  <si>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</si>
  <si>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</si>
  <si>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</si>
  <si>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</si>
  <si>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</si>
  <si>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</si>
  <si>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</si>
  <si>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</si>
  <si>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</si>
  <si>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</si>
  <si>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</si>
  <si>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</si>
  <si>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</si>
  <si>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</si>
  <si>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</si>
  <si>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</si>
  <si>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</si>
  <si>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</si>
  <si>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</si>
  <si>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</si>
  <si>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</si>
  <si>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</si>
  <si>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</si>
  <si>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</si>
  <si>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</si>
  <si>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</si>
  <si>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</si>
  <si>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</si>
  <si>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</si>
  <si>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</si>
  <si>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</si>
  <si>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</si>
  <si>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</si>
  <si>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</si>
  <si>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</si>
  <si>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</si>
  <si>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</si>
  <si>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</si>
  <si>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</si>
  <si>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</si>
  <si>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</si>
  <si>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</si>
  <si>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</si>
  <si>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</si>
  <si>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</si>
  <si>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</si>
  <si>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</si>
  <si>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</si>
  <si>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</si>
  <si>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</si>
  <si>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</si>
  <si>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</si>
  <si>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</si>
  <si>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</si>
  <si>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</si>
  <si>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</si>
  <si>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</si>
  <si>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</si>
  <si>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</si>
  <si>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</si>
  <si>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</si>
  <si>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</si>
  <si>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</si>
  <si>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</si>
  <si>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</si>
  <si>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</si>
  <si>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</si>
  <si>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</si>
  <si>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</si>
  <si>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</si>
  <si>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</si>
  <si>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</si>
  <si>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</si>
  <si>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</si>
  <si>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</si>
  <si>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</si>
  <si>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</si>
  <si>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</si>
  <si>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</si>
  <si>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</si>
  <si>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</si>
  <si>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</si>
  <si>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</si>
  <si>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</si>
  <si>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</si>
  <si>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</si>
  <si>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</si>
  <si>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</si>
  <si>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</si>
  <si>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</si>
  <si>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</si>
  <si>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</si>
  <si>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</si>
  <si>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</si>
  <si>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</si>
  <si>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</si>
  <si>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</si>
  <si>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</si>
  <si>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</si>
  <si>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</si>
  <si>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</si>
  <si>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</si>
  <si>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</si>
  <si>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</si>
  <si>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</si>
  <si>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</si>
  <si>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</si>
  <si>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</si>
  <si>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</si>
  <si>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</si>
  <si>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</si>
  <si>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</si>
  <si>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</si>
  <si>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</si>
  <si>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</si>
  <si>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</si>
  <si>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</si>
  <si>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</si>
  <si>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</si>
  <si>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</si>
  <si>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</si>
  <si>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</si>
  <si>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</si>
  <si>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</si>
  <si>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</si>
  <si>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</si>
  <si>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</si>
  <si>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</si>
  <si>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</si>
  <si>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</si>
  <si>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</si>
  <si>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</si>
  <si>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</si>
  <si>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</si>
  <si>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</si>
  <si>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</si>
  <si>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</si>
  <si>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</si>
  <si>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</si>
  <si>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</si>
  <si>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</si>
  <si>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</si>
  <si>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</si>
  <si>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</si>
  <si>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</si>
  <si>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</si>
  <si>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</si>
  <si>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</si>
  <si>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</si>
  <si>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</si>
  <si>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</si>
  <si>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</si>
  <si>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</si>
  <si>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</si>
  <si>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</si>
  <si>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</si>
  <si>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</si>
  <si>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</si>
  <si>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</si>
  <si>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</si>
  <si>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</si>
  <si>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</si>
  <si>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</si>
  <si>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</si>
  <si>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</si>
  <si>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</si>
  <si>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</si>
  <si>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</si>
  <si>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</si>
  <si>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</si>
  <si>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</si>
  <si>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</si>
  <si>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</si>
  <si>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</si>
  <si>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</si>
  <si>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</si>
  <si>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</si>
  <si>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</si>
  <si>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</si>
  <si>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</si>
  <si>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</si>
  <si>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</si>
  <si>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</si>
  <si>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</si>
  <si>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</si>
  <si>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</si>
  <si>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</si>
  <si>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</si>
  <si>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</si>
  <si>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</si>
  <si>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</si>
  <si>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</si>
  <si>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</si>
  <si>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</si>
  <si>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</si>
  <si>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</si>
  <si>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</si>
  <si>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</si>
  <si>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</si>
  <si>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</si>
  <si>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</si>
  <si>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</si>
  <si>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</si>
  <si>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</si>
  <si>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</si>
  <si>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</si>
  <si>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</si>
  <si>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</si>
  <si>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</si>
  <si>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</si>
  <si>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</si>
  <si>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</si>
  <si>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</si>
  <si>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</si>
  <si>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</si>
  <si>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</si>
  <si>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</si>
  <si>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</si>
  <si>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</si>
  <si>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</si>
  <si>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</si>
  <si>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</si>
  <si>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</si>
  <si>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</si>
  <si>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</si>
  <si>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</si>
  <si>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</si>
  <si>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</si>
  <si>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</si>
  <si>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</si>
  <si>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</si>
  <si>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</si>
  <si>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</si>
  <si>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</si>
  <si>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</si>
  <si>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</si>
  <si>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</si>
  <si>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</si>
  <si>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</si>
  <si>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</si>
  <si>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</si>
  <si>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</si>
  <si>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</si>
  <si>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</si>
  <si>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</si>
  <si>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</si>
  <si>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</si>
  <si>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</si>
  <si>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</si>
  <si>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</si>
  <si>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</si>
  <si>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</si>
  <si>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</si>
  <si>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</si>
  <si>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</si>
  <si>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</si>
  <si>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</si>
  <si>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</si>
  <si>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</si>
  <si>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</si>
  <si>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</si>
  <si>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</si>
  <si>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</si>
  <si>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</si>
  <si>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</si>
  <si>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</si>
  <si>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</si>
  <si>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</si>
  <si>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</si>
  <si>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</si>
  <si>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</si>
  <si>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</si>
  <si>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</si>
  <si>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</si>
  <si>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</si>
  <si>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</si>
  <si>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</si>
  <si>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</si>
  <si>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</si>
  <si>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</si>
  <si>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</si>
  <si>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</si>
  <si>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</si>
  <si>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</si>
  <si>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</si>
  <si>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</si>
  <si>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</si>
  <si>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</si>
  <si>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</si>
  <si>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</si>
  <si>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</si>
  <si>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</si>
  <si>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</si>
  <si>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</si>
  <si>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</si>
  <si>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</si>
  <si>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</si>
  <si>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</si>
  <si>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</si>
  <si>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</si>
  <si>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</si>
  <si>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</si>
  <si>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</si>
  <si>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</si>
  <si>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</si>
  <si>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</si>
  <si>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</si>
  <si>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</si>
  <si>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</si>
  <si>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</si>
  <si>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</si>
  <si>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</si>
  <si>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</si>
  <si>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</si>
  <si>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</si>
  <si>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</si>
  <si>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</si>
  <si>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</si>
  <si>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</si>
  <si>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</si>
  <si>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</si>
  <si>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</si>
  <si>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</si>
  <si>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</si>
  <si>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</si>
  <si>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</si>
  <si>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</si>
  <si>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</si>
  <si>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</si>
  <si>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</si>
  <si>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</si>
  <si>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</si>
  <si>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</si>
  <si>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</si>
  <si>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</si>
  <si>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</si>
  <si>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</si>
  <si>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</si>
  <si>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</si>
  <si>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</si>
  <si>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</si>
  <si>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</si>
  <si>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</si>
  <si>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</si>
  <si>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</si>
  <si>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</si>
  <si>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</si>
  <si>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</si>
  <si>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</si>
  <si>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</si>
  <si>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</si>
  <si>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</si>
  <si>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</si>
  <si>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</si>
  <si>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</si>
  <si>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</si>
  <si>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</si>
  <si>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</si>
  <si>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</si>
  <si>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</si>
  <si>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</si>
  <si>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</si>
  <si>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</si>
  <si>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</si>
  <si>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</si>
  <si>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</si>
  <si>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</si>
  <si>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</si>
  <si>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</si>
  <si>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</si>
  <si>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</si>
  <si>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</si>
  <si>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</si>
  <si>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</si>
  <si>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</si>
  <si>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</si>
  <si>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</si>
  <si>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</si>
  <si>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</si>
  <si>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</si>
  <si>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</si>
  <si>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</si>
  <si>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</si>
  <si>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</si>
  <si>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</si>
  <si>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</si>
  <si>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</si>
  <si>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</si>
  <si>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</si>
  <si>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</si>
  <si>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</si>
  <si>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</si>
  <si>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</si>
  <si>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</si>
  <si>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</si>
  <si>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</si>
  <si>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</si>
  <si>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</si>
  <si>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</si>
  <si>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</si>
  <si>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</si>
  <si>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</si>
  <si>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</si>
  <si>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</si>
  <si>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</si>
  <si>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</si>
  <si>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</si>
  <si>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</si>
  <si>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</si>
  <si>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</si>
  <si>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</si>
  <si>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</si>
  <si>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</si>
  <si>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</si>
  <si>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</si>
  <si>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</si>
  <si>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</si>
  <si>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</si>
  <si>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</si>
  <si>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</si>
  <si>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</si>
  <si>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</si>
  <si>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</si>
  <si>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</si>
  <si>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</si>
  <si>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</si>
  <si>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</si>
  <si>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</si>
  <si>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</si>
  <si>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</si>
  <si>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</si>
  <si>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</si>
  <si>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</si>
  <si>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</si>
  <si>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</si>
  <si>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</si>
  <si>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</si>
  <si>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</si>
  <si>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</si>
  <si>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</si>
  <si>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</si>
  <si>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</si>
  <si>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</si>
  <si>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</si>
  <si>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</si>
  <si>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</si>
  <si>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</si>
  <si>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</si>
  <si>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</si>
  <si>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</si>
  <si>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</si>
  <si>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</si>
  <si>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</si>
  <si>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</si>
  <si>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</si>
  <si>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</si>
  <si>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</si>
  <si>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</si>
  <si>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</si>
  <si>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</si>
  <si>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</si>
  <si>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</si>
  <si>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</si>
  <si>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</si>
  <si>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</si>
  <si>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</si>
  <si>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</si>
  <si>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</si>
  <si>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</si>
  <si>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</si>
  <si>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</si>
  <si>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</si>
  <si>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</si>
  <si>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</si>
  <si>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</si>
  <si>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</si>
  <si>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</si>
  <si>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</si>
  <si>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</si>
  <si>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</si>
  <si>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</si>
  <si>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</si>
  <si>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</si>
  <si>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</si>
  <si>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</si>
  <si>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</si>
  <si>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</si>
  <si>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</si>
  <si>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</si>
  <si>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</si>
  <si>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</si>
  <si>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</si>
  <si>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</si>
  <si>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</si>
  <si>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</si>
  <si>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</si>
  <si>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</si>
  <si>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</si>
  <si>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</si>
  <si>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</si>
  <si>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</si>
  <si>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</si>
  <si>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</si>
  <si>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</si>
  <si>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</si>
  <si>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</si>
  <si>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</si>
  <si>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</si>
  <si>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</si>
  <si>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</si>
  <si>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</si>
  <si>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</si>
  <si>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</si>
  <si>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</si>
  <si>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</si>
  <si>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</si>
  <si>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</si>
  <si>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</si>
  <si>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</si>
  <si>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</si>
  <si>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</si>
  <si>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</si>
  <si>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</si>
  <si>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</si>
  <si>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</si>
  <si>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</si>
  <si>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</si>
  <si>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</si>
  <si>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</si>
  <si>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</si>
  <si>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</si>
  <si>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</si>
  <si>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</si>
  <si>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</si>
  <si>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</si>
  <si>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</si>
  <si>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</si>
  <si>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</si>
  <si>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</si>
  <si>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</si>
  <si>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</si>
  <si>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</si>
  <si>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</si>
  <si>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</si>
  <si>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</si>
  <si>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</si>
  <si>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</si>
  <si>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</si>
  <si>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</si>
  <si>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</si>
  <si>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</si>
  <si>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</si>
  <si>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</si>
  <si>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</si>
  <si>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</si>
  <si>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</si>
  <si>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</si>
  <si>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</si>
  <si>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</si>
  <si>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</si>
  <si>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</si>
  <si>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</si>
  <si>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</si>
  <si>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</si>
  <si>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</si>
  <si>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</si>
  <si>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</si>
  <si>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</si>
  <si>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</si>
  <si>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</si>
  <si>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</si>
  <si>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</si>
  <si>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</si>
  <si>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</si>
  <si>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</si>
  <si>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</si>
  <si>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</si>
  <si>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</si>
  <si>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</si>
  <si>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</si>
  <si>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</si>
  <si>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</si>
  <si>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</si>
  <si>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</si>
  <si>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</si>
  <si>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</si>
  <si>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</si>
  <si>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</si>
  <si>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</si>
  <si>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</si>
  <si>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</si>
  <si>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</si>
  <si>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</si>
  <si>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</si>
  <si>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</si>
  <si>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</si>
  <si>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</si>
  <si>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</si>
  <si>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</si>
  <si>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</si>
  <si>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</si>
  <si>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</si>
  <si>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</si>
  <si>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</si>
  <si>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</si>
  <si>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</si>
  <si>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</si>
  <si>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</si>
  <si>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</si>
  <si>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</si>
  <si>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</si>
  <si>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</si>
  <si>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</si>
  <si>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</si>
  <si>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</si>
  <si>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</si>
  <si>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</si>
  <si>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</si>
  <si>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</si>
  <si>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</si>
  <si>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</si>
  <si>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</si>
  <si>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</si>
  <si>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</si>
  <si>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</si>
  <si>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</si>
  <si>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</si>
  <si>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</si>
  <si>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</si>
  <si>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</si>
  <si>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</si>
  <si>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</si>
  <si>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</si>
  <si>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</si>
  <si>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</si>
  <si>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</si>
  <si>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</si>
  <si>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</si>
  <si>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</si>
  <si>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</si>
  <si>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</si>
  <si>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</si>
  <si>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</si>
  <si>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</si>
  <si>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</si>
  <si>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</si>
  <si>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</si>
  <si>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</si>
  <si>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</si>
  <si>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</si>
  <si>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</si>
  <si>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</si>
  <si>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</si>
  <si>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</si>
  <si>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</si>
  <si>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</si>
  <si>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</si>
  <si>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</si>
  <si>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</si>
  <si>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</si>
  <si>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</si>
  <si>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</si>
  <si>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</si>
  <si>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</si>
  <si>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</si>
  <si>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</si>
  <si>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</si>
  <si>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</si>
  <si>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</si>
  <si>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</si>
  <si>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</si>
  <si>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</si>
  <si>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</si>
  <si>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</si>
  <si>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</si>
  <si>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</si>
  <si>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</si>
  <si>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</si>
  <si>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</si>
  <si>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</si>
  <si>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</si>
  <si>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</si>
  <si>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</si>
  <si>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</si>
  <si>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</si>
  <si>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</si>
  <si>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</si>
  <si>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</si>
  <si>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</si>
  <si>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</si>
  <si>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</si>
  <si>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</si>
  <si>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</si>
  <si>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</si>
  <si>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</si>
  <si>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</si>
  <si>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</si>
  <si>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</si>
  <si>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</si>
  <si>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</si>
  <si>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</si>
  <si>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</si>
  <si>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</si>
  <si>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</si>
  <si>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</si>
  <si>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</si>
  <si>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</si>
  <si>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</si>
  <si>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</si>
  <si>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</si>
  <si>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</si>
  <si>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</si>
  <si>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</si>
  <si>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</si>
  <si>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</si>
  <si>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</si>
  <si>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</si>
  <si>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</si>
  <si>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</si>
  <si>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</si>
  <si>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</si>
  <si>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</si>
  <si>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</si>
  <si>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</si>
  <si>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</si>
  <si>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</si>
  <si>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</si>
  <si>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</si>
  <si>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</si>
  <si>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</si>
  <si>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</si>
  <si>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</si>
  <si>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</si>
  <si>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</si>
  <si>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</si>
  <si>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</si>
  <si>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</si>
  <si>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</si>
  <si>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</si>
  <si>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</si>
  <si>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</si>
  <si>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</si>
  <si>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</si>
  <si>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</si>
  <si>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</si>
  <si>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</si>
  <si>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</si>
  <si>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</si>
  <si>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</si>
  <si>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</si>
  <si>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</si>
  <si>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</si>
  <si>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</si>
  <si>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</si>
  <si>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</si>
  <si>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</si>
  <si>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</si>
  <si>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</si>
  <si>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</si>
  <si>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</si>
  <si>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</si>
  <si>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</si>
  <si>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</si>
  <si>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</si>
  <si>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</si>
  <si>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</si>
  <si>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</si>
  <si>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</si>
  <si>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</si>
  <si>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</si>
  <si>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</si>
  <si>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</si>
  <si>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</si>
  <si>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</si>
  <si>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</si>
  <si>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</si>
  <si>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</si>
  <si>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</si>
  <si>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</si>
  <si>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</si>
  <si>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</si>
  <si>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</si>
  <si>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</si>
  <si>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</si>
  <si>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</si>
  <si>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</si>
  <si>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</si>
  <si>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</si>
  <si>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</si>
  <si>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</si>
  <si>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</si>
  <si>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</si>
  <si>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</si>
  <si>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</si>
  <si>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</si>
  <si>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</si>
  <si>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</si>
  <si>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</si>
  <si>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</si>
  <si>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</si>
  <si>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</si>
  <si>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</si>
  <si>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</si>
  <si>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</si>
  <si>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</si>
  <si>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</si>
  <si>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</si>
  <si>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</si>
  <si>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</si>
  <si>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</si>
  <si>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</si>
  <si>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</si>
  <si>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</si>
  <si>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</si>
  <si>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</si>
  <si>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</si>
  <si>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</si>
  <si>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</si>
  <si>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</si>
  <si>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</si>
  <si>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</si>
  <si>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</si>
  <si>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</si>
  <si>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</si>
  <si>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</si>
  <si>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</si>
  <si>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</si>
  <si>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</si>
  <si>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</si>
  <si>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</si>
  <si>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</si>
  <si>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</si>
  <si>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</si>
  <si>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</si>
  <si>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</si>
  <si>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</si>
  <si>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</si>
  <si>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</si>
  <si>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</si>
  <si>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</si>
  <si>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</si>
  <si>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</si>
  <si>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</si>
  <si>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</si>
  <si>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</si>
  <si>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</si>
  <si>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</si>
  <si>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</si>
  <si>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</si>
  <si>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</si>
  <si>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</si>
  <si>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</si>
  <si>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</si>
  <si>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</si>
  <si>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</si>
  <si>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</si>
  <si>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</si>
  <si>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</si>
  <si>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</si>
  <si>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</si>
  <si>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</si>
  <si>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</si>
  <si>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</si>
  <si>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</si>
  <si>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</si>
  <si>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</si>
  <si>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</si>
  <si>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</si>
  <si>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</si>
  <si>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</si>
  <si>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</si>
  <si>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</si>
  <si>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</si>
  <si>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</si>
  <si>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</si>
  <si>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</si>
  <si>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</si>
  <si>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</si>
  <si>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</si>
  <si>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</si>
  <si>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</si>
  <si>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</si>
  <si>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</si>
  <si>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</si>
  <si>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</si>
  <si>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</si>
  <si>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</si>
  <si>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</si>
  <si>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</si>
  <si>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</si>
  <si>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</si>
  <si>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</si>
  <si>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</si>
  <si>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</si>
  <si>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</si>
  <si>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</si>
  <si>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</si>
  <si>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</si>
  <si>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</si>
  <si>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</si>
  <si>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</si>
  <si>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</si>
  <si>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</si>
  <si>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</si>
  <si>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</si>
  <si>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</si>
  <si>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</si>
  <si>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</si>
  <si>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</si>
  <si>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</si>
  <si>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</si>
  <si>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</si>
  <si>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</si>
  <si>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</si>
  <si>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</si>
  <si>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</si>
  <si>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</si>
  <si>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</si>
  <si>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</si>
  <si>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</si>
  <si>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</si>
  <si>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</si>
  <si>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</si>
  <si>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</si>
  <si>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</si>
  <si>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</si>
  <si>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</si>
  <si>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</si>
  <si>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</si>
  <si>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</si>
  <si>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</si>
  <si>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</si>
  <si>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</si>
  <si>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</si>
  <si>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</si>
  <si>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</si>
  <si>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</si>
  <si>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</si>
  <si>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</si>
  <si>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</si>
  <si>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</si>
  <si>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</si>
  <si>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</si>
  <si>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</si>
  <si>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</si>
  <si>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</si>
  <si>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</si>
  <si>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</si>
  <si>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</si>
  <si>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</si>
  <si>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</si>
  <si>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</si>
  <si>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</si>
  <si>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</si>
  <si>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</si>
  <si>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</si>
  <si>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</si>
  <si>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</si>
  <si>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</si>
  <si>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</si>
  <si>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</si>
  <si>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</si>
  <si>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</si>
  <si>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</si>
  <si>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</si>
  <si>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</si>
  <si>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</si>
  <si>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</si>
  <si>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</si>
  <si>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</si>
  <si>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</si>
  <si>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</si>
  <si>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</si>
  <si>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</si>
  <si>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</si>
  <si>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</si>
  <si>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</si>
  <si>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</si>
  <si>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</si>
  <si>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</si>
  <si>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</si>
  <si>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</si>
  <si>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</si>
  <si>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</si>
  <si>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</si>
  <si>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</si>
  <si>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</si>
  <si>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</si>
  <si>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</si>
  <si>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</si>
  <si>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</si>
  <si>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</si>
  <si>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</si>
  <si>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</si>
  <si>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</si>
  <si>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</si>
  <si>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</si>
  <si>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</si>
  <si>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</si>
  <si>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</si>
  <si>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</si>
  <si>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</si>
  <si>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</si>
  <si>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</si>
  <si>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</si>
  <si>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</si>
  <si>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</si>
  <si>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</si>
  <si>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</si>
  <si>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</si>
  <si>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</si>
  <si>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</si>
  <si>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</si>
  <si>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</si>
  <si>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</si>
  <si>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</si>
  <si>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</si>
  <si>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</si>
  <si>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</si>
  <si>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</si>
  <si>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</si>
  <si>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</si>
  <si>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</si>
  <si>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</si>
  <si>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</si>
  <si>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</si>
  <si>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</si>
  <si>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</si>
  <si>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</si>
  <si>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</si>
  <si>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</si>
  <si>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</si>
  <si>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</si>
  <si>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</si>
  <si>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</si>
  <si>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</si>
  <si>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</si>
  <si>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</si>
  <si>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</si>
  <si>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</si>
  <si>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</si>
  <si>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</si>
  <si>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</si>
  <si>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</si>
  <si>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</si>
  <si>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</si>
  <si>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</si>
  <si>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</si>
  <si>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</si>
  <si>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</si>
  <si>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</si>
  <si>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</si>
  <si>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</si>
  <si>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</si>
  <si>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</si>
  <si>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</si>
  <si>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</si>
  <si>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</si>
  <si>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</si>
  <si>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</si>
  <si>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</si>
  <si>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</si>
  <si>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</si>
  <si>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</si>
  <si>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</si>
  <si>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</si>
  <si>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</si>
  <si>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</si>
  <si>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</si>
  <si>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</si>
  <si>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</si>
  <si>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</si>
  <si>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</si>
  <si>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</si>
  <si>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</si>
  <si>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</si>
  <si>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</si>
  <si>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</si>
  <si>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</si>
  <si>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</si>
  <si>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</si>
  <si>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</si>
  <si>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</si>
  <si>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</si>
  <si>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</si>
  <si>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</si>
  <si>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</si>
  <si>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</si>
  <si>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</si>
  <si>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</si>
  <si>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</si>
  <si>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</si>
  <si>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</si>
  <si>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</si>
  <si>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</si>
  <si>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</si>
  <si>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</si>
  <si>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</si>
  <si>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</si>
  <si>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</si>
  <si>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</si>
  <si>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</si>
  <si>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</si>
  <si>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</si>
  <si>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</si>
  <si>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</si>
  <si>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</si>
  <si>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</si>
  <si>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</si>
  <si>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</si>
  <si>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</si>
  <si>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</si>
  <si>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</si>
  <si>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</si>
  <si>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</si>
  <si>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</si>
  <si>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</si>
  <si>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</si>
  <si>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</si>
  <si>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</si>
  <si>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</si>
  <si>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</si>
  <si>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</si>
  <si>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</si>
  <si>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</si>
  <si>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</si>
  <si>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</si>
  <si>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</si>
  <si>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</si>
  <si>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</si>
  <si>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</si>
  <si>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</si>
  <si>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</si>
  <si>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</si>
  <si>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</si>
  <si>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</si>
  <si>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</si>
  <si>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</si>
  <si>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</si>
  <si>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</si>
  <si>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</si>
  <si>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</si>
  <si>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</si>
  <si>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</si>
  <si>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</si>
  <si>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</si>
  <si>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</si>
  <si>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</si>
  <si>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</si>
  <si>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</si>
  <si>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</si>
  <si>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</si>
  <si>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</si>
  <si>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</si>
  <si>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</si>
  <si>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</si>
  <si>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</si>
  <si>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</si>
  <si>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</si>
  <si>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</si>
  <si>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</si>
  <si>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</si>
  <si>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</si>
  <si>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</si>
  <si>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</si>
  <si>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</si>
  <si>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</si>
  <si>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</si>
  <si>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</si>
  <si>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</si>
  <si>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</si>
  <si>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</si>
  <si>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</si>
  <si>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</si>
  <si>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</si>
  <si>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</si>
  <si>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</si>
  <si>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</si>
  <si>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</si>
  <si>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</si>
  <si>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</si>
  <si>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</si>
  <si>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</si>
  <si>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</si>
  <si>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</si>
  <si>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</si>
  <si>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</si>
  <si>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</si>
  <si>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</si>
  <si>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</si>
  <si>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</si>
  <si>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</si>
  <si>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</si>
  <si>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</si>
  <si>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</si>
  <si>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</si>
  <si>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</si>
  <si>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</si>
  <si>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</si>
  <si>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</si>
  <si>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</si>
  <si>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</si>
  <si>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</si>
  <si>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</si>
  <si>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</si>
  <si>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</si>
  <si>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</si>
  <si>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</si>
  <si>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</si>
  <si>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</si>
  <si>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</si>
  <si>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</si>
  <si>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</si>
  <si>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</si>
  <si>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</si>
  <si>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</si>
  <si>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</si>
  <si>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</si>
  <si>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</si>
  <si>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</si>
  <si>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</si>
  <si>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</si>
  <si>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</si>
  <si>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</si>
  <si>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</si>
  <si>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</si>
  <si>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</si>
  <si>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</si>
  <si>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</si>
  <si>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</si>
  <si>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</si>
  <si>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</si>
  <si>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</si>
  <si>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</si>
  <si>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</si>
  <si>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</si>
  <si>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</si>
  <si>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</si>
  <si>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</si>
  <si>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</si>
  <si>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</si>
  <si>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</si>
  <si>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</si>
  <si>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</si>
  <si>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</si>
  <si>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</si>
  <si>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</si>
  <si>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</si>
  <si>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</si>
  <si>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</si>
  <si>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</si>
  <si>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</si>
  <si>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</si>
  <si>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</si>
  <si>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</si>
  <si>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</si>
  <si>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</si>
  <si>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</si>
  <si>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</si>
  <si>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</si>
  <si>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</si>
  <si>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</si>
  <si>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</si>
  <si>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</si>
  <si>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</si>
  <si>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</si>
  <si>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</si>
  <si>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</si>
  <si>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</si>
  <si>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</si>
  <si>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</si>
  <si>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</si>
  <si>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</si>
  <si>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</si>
  <si>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</si>
  <si>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</si>
  <si>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</si>
  <si>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</si>
  <si>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</si>
  <si>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</si>
  <si>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</si>
  <si>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</si>
  <si>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</si>
  <si>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</si>
  <si>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</si>
  <si>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</si>
  <si>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</si>
  <si>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</si>
  <si>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</si>
  <si>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</si>
  <si>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</si>
  <si>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</si>
  <si>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</si>
  <si>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</si>
  <si>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</si>
  <si>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</si>
  <si>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</si>
  <si>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</si>
  <si>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</si>
  <si>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</si>
  <si>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</si>
  <si>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</si>
  <si>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</si>
  <si>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</si>
  <si>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</si>
  <si>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</si>
  <si>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</si>
  <si>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</si>
  <si>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</si>
  <si>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</si>
  <si>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</si>
  <si>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</si>
  <si>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</si>
  <si>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</si>
  <si>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</si>
  <si>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</si>
  <si>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</si>
  <si>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</si>
  <si>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</si>
  <si>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</si>
  <si>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</si>
  <si>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</si>
  <si>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</si>
  <si>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</si>
  <si>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</si>
  <si>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</si>
  <si>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</si>
  <si>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</si>
  <si>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</si>
  <si>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</si>
  <si>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</si>
  <si>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</si>
  <si>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</si>
  <si>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</si>
  <si>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</si>
  <si>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</si>
  <si>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</si>
  <si>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</si>
  <si>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</si>
  <si>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</si>
  <si>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</si>
  <si>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</si>
  <si>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</si>
  <si>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</si>
  <si>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</si>
  <si>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</si>
  <si>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</si>
  <si>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</si>
  <si>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</si>
  <si>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</si>
  <si>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</si>
  <si>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</si>
  <si>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</si>
  <si>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</si>
  <si>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</si>
  <si>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</si>
  <si>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</si>
  <si>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</si>
  <si>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</si>
  <si>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</si>
  <si>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</si>
  <si>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</si>
  <si>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</si>
  <si>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</si>
  <si>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</si>
  <si>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</si>
  <si>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</si>
  <si>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</si>
  <si>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</si>
  <si>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</si>
  <si>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</si>
  <si>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</si>
  <si>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</si>
  <si>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</si>
  <si>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</si>
  <si>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</si>
  <si>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</si>
  <si>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</si>
  <si>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</si>
  <si>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</si>
  <si>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</si>
  <si>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</si>
  <si>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</si>
  <si>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</si>
  <si>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</si>
  <si>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</si>
  <si>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</si>
  <si>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</si>
  <si>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</si>
  <si>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</si>
  <si>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</si>
  <si>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</si>
  <si>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</si>
  <si>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</si>
  <si>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</si>
  <si>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</si>
  <si>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</si>
  <si>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</si>
  <si>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</si>
  <si>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</si>
  <si>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</si>
  <si>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</si>
  <si>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</si>
  <si>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</si>
  <si>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</si>
  <si>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</si>
  <si>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</si>
  <si>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</si>
  <si>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</si>
  <si>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</si>
  <si>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</si>
  <si>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</si>
  <si>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</si>
  <si>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</si>
  <si>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</si>
  <si>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</si>
  <si>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</si>
  <si>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</si>
  <si>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</si>
  <si>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</si>
  <si>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</si>
  <si>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</si>
  <si>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</si>
  <si>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</si>
  <si>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</si>
  <si>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</si>
  <si>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</si>
  <si>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</si>
  <si>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</si>
  <si>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</si>
  <si>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</si>
  <si>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</si>
  <si>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</si>
  <si>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</si>
  <si>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</si>
  <si>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</si>
  <si>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</si>
  <si>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</si>
  <si>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</si>
  <si>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</si>
  <si>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</si>
  <si>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</si>
  <si>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</si>
  <si>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</si>
  <si>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</si>
  <si>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</si>
  <si>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</si>
  <si>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</si>
  <si>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</si>
  <si>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</si>
  <si>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</si>
  <si>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</si>
  <si>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</si>
  <si>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</si>
  <si>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</si>
  <si>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</si>
  <si>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</si>
  <si>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</si>
  <si>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</si>
  <si>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</si>
  <si>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</si>
  <si>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</si>
  <si>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</si>
  <si>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</si>
  <si>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</si>
  <si>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</si>
  <si>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</si>
  <si>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</si>
  <si>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</si>
  <si>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</si>
  <si>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</si>
  <si>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</si>
  <si>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</si>
  <si>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</si>
  <si>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</si>
  <si>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</si>
  <si>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</si>
  <si>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</si>
  <si>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</si>
  <si>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</si>
  <si>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</si>
  <si>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</si>
  <si>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</si>
  <si>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</si>
  <si>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</si>
  <si>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</si>
  <si>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</si>
  <si>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</si>
  <si>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</si>
  <si>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</si>
  <si>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</si>
  <si>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</si>
  <si>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</si>
  <si>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</si>
  <si>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</si>
  <si>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</si>
  <si>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</si>
  <si>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</si>
  <si>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</si>
  <si>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</si>
  <si>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</si>
  <si>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</si>
  <si>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</si>
  <si>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</si>
  <si>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</si>
  <si>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</si>
  <si>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</si>
  <si>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</si>
  <si>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</si>
  <si>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</si>
  <si>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</si>
  <si>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</si>
  <si>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</si>
  <si>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</si>
  <si>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</si>
  <si>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</si>
  <si>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</si>
  <si>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</si>
  <si>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</si>
  <si>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</si>
  <si>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</si>
  <si>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</si>
  <si>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</si>
  <si>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</si>
  <si>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</si>
  <si>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</si>
  <si>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</si>
  <si>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</si>
  <si>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</si>
  <si>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</si>
  <si>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</si>
  <si>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</si>
  <si>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</si>
  <si>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</si>
  <si>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</si>
  <si>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</si>
  <si>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</si>
  <si>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</si>
  <si>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</si>
  <si>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</si>
  <si>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</si>
  <si>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</si>
  <si>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</si>
  <si>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</si>
  <si>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</si>
  <si>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</si>
  <si>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</si>
  <si>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</si>
  <si>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</si>
  <si>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</si>
  <si>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</si>
  <si>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</si>
  <si>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</si>
  <si>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</si>
  <si>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</si>
  <si>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</si>
  <si>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</si>
  <si>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</si>
  <si>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</si>
  <si>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</si>
  <si>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</si>
  <si>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</si>
  <si>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</si>
  <si>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</si>
  <si>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</si>
  <si>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</si>
  <si>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</si>
  <si>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</si>
  <si>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</si>
  <si>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</si>
  <si>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</si>
  <si>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</si>
  <si>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</si>
  <si>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</si>
  <si>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</si>
  <si>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</si>
  <si>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</si>
  <si>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</si>
  <si>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</si>
  <si>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</si>
  <si>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</si>
  <si>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</si>
  <si>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</si>
  <si>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</si>
  <si>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</si>
  <si>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</si>
  <si>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</si>
  <si>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</si>
  <si>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</si>
  <si>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</si>
  <si>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</si>
  <si>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</si>
  <si>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</si>
  <si>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</si>
  <si>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</si>
  <si>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</si>
  <si>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</si>
  <si>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</si>
  <si>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</si>
  <si>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</si>
  <si>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</si>
  <si>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</si>
  <si>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</si>
  <si>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</si>
  <si>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</si>
  <si>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</si>
  <si>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</si>
  <si>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</si>
  <si>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</si>
  <si>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</si>
  <si>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</si>
  <si>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</si>
  <si>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</si>
  <si>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</si>
  <si>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</si>
  <si>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</si>
  <si>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</si>
  <si>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</si>
  <si>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</si>
  <si>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</si>
  <si>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</si>
  <si>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</si>
  <si>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</si>
  <si>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</si>
  <si>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</si>
  <si>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</si>
  <si>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</si>
  <si>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</si>
  <si>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</si>
  <si>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</si>
  <si>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</si>
  <si>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</si>
  <si>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</si>
  <si>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</si>
  <si>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</si>
  <si>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</si>
  <si>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</si>
  <si>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</si>
  <si>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</si>
  <si>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</si>
  <si>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</si>
  <si>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</si>
  <si>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</si>
  <si>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</si>
  <si>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</si>
  <si>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</si>
  <si>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</si>
  <si>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</si>
  <si>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</si>
  <si>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</si>
  <si>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</si>
  <si>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</si>
  <si>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</si>
  <si>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</si>
  <si>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</si>
  <si>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</si>
  <si>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</si>
  <si>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</si>
  <si>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</si>
  <si>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</si>
  <si>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</si>
  <si>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</si>
  <si>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</si>
  <si>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</si>
  <si>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</si>
  <si>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</si>
  <si>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</si>
  <si>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</si>
  <si>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</si>
  <si>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</si>
  <si>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</si>
  <si>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</si>
  <si>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</si>
  <si>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</si>
  <si>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</si>
  <si>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</si>
  <si>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</si>
  <si>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</si>
  <si>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</si>
  <si>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</si>
  <si>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</si>
  <si>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</si>
  <si>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</si>
  <si>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</si>
  <si>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</si>
  <si>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</si>
  <si>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</si>
  <si>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</si>
  <si>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</si>
  <si>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</si>
  <si>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</si>
  <si>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</si>
  <si>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</si>
  <si>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</si>
  <si>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</si>
  <si>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</si>
  <si>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</si>
  <si>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</si>
  <si>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</si>
  <si>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</si>
  <si>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</si>
  <si>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</si>
  <si>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</si>
  <si>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</si>
  <si>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</si>
  <si>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</si>
  <si>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</si>
  <si>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</si>
  <si>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</si>
  <si>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</si>
  <si>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</si>
  <si>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</si>
  <si>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</si>
  <si>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</si>
  <si>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</si>
  <si>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</si>
  <si>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</si>
  <si>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</si>
  <si>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</si>
  <si>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</si>
  <si>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</si>
  <si>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</si>
  <si>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</si>
  <si>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</si>
  <si>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</si>
  <si>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</si>
  <si>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</si>
  <si>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</si>
  <si>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</si>
  <si>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</si>
  <si>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</si>
  <si>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</si>
  <si>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</si>
  <si>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</si>
  <si>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</si>
  <si>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</si>
  <si>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</si>
  <si>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</si>
  <si>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</si>
  <si>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</si>
  <si>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</si>
  <si>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</si>
  <si>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</si>
  <si>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</si>
  <si>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</si>
  <si>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</si>
  <si>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</si>
  <si>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</si>
  <si>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</si>
  <si>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</si>
  <si>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</si>
  <si>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</si>
  <si>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</si>
  <si>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</si>
  <si>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</si>
  <si>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</si>
  <si>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</si>
  <si>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</si>
  <si>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</si>
  <si>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</si>
  <si>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</si>
  <si>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</si>
  <si>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</si>
  <si>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</si>
  <si>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</si>
  <si>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</si>
  <si>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</si>
  <si>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</si>
  <si>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</si>
  <si>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</si>
  <si>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</si>
  <si>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</si>
  <si>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</si>
  <si>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</si>
  <si>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</si>
  <si>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</si>
  <si>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</si>
  <si>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</si>
  <si>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</si>
  <si>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</si>
  <si>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</si>
  <si>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</si>
  <si>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</si>
  <si>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</si>
  <si>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</si>
  <si>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</si>
  <si>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</si>
  <si>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</si>
  <si>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</si>
  <si>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</si>
  <si>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</si>
  <si>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</si>
  <si>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</si>
  <si>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</si>
  <si>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</si>
  <si>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</si>
  <si>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</si>
  <si>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</si>
  <si>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</si>
  <si>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</si>
  <si>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</si>
  <si>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</si>
  <si>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</si>
  <si>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</si>
  <si>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</si>
  <si>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</si>
  <si>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</si>
  <si>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</si>
  <si>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</si>
  <si>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</si>
  <si>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</si>
  <si>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</si>
  <si>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</si>
  <si>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</si>
  <si>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</si>
  <si>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</si>
  <si>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</si>
  <si>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</si>
  <si>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</si>
  <si>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</si>
  <si>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</si>
  <si>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</si>
  <si>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</si>
  <si>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</si>
  <si>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</si>
  <si>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</si>
  <si>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</si>
  <si>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</si>
  <si>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</si>
  <si>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</si>
  <si>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</si>
  <si>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</si>
  <si>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</si>
  <si>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</si>
  <si>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</si>
  <si>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</si>
  <si>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</si>
  <si>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</si>
  <si>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</si>
  <si>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</si>
  <si>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</si>
  <si>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</si>
  <si>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</si>
  <si>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</si>
  <si>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</si>
  <si>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</si>
  <si>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</si>
  <si>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</si>
  <si>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</si>
  <si>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</si>
  <si>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</si>
  <si>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</si>
  <si>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</si>
  <si>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</si>
  <si>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</si>
  <si>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</si>
  <si>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</si>
  <si>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</si>
  <si>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</si>
  <si>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</si>
  <si>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</si>
  <si>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</si>
  <si>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</si>
  <si>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</si>
  <si>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</si>
  <si>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</si>
  <si>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</si>
  <si>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</si>
  <si>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</si>
  <si>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</si>
  <si>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</si>
  <si>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</si>
  <si>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</si>
  <si>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</si>
  <si>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</si>
  <si>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</si>
  <si>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</si>
  <si>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</si>
  <si>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</si>
  <si>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</si>
  <si>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</si>
  <si>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</si>
  <si>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</si>
  <si>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</si>
  <si>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</si>
  <si>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</si>
  <si>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</si>
  <si>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</si>
  <si>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</si>
  <si>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</si>
  <si>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</si>
  <si>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</si>
  <si>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</si>
  <si>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</si>
  <si>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</si>
  <si>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</si>
  <si>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</si>
  <si>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</si>
  <si>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</si>
  <si>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</si>
  <si>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</si>
  <si>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</si>
  <si>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</si>
  <si>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</si>
  <si>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</si>
  <si>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</si>
  <si>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</si>
  <si>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</si>
  <si>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</si>
  <si>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</si>
  <si>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</si>
  <si>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</si>
  <si>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</si>
  <si>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</si>
  <si>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</si>
  <si>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</si>
  <si>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</si>
  <si>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</si>
  <si>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</si>
  <si>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</si>
  <si>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</si>
  <si>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</si>
  <si>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</si>
  <si>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</si>
  <si>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</si>
  <si>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</si>
  <si>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</si>
  <si>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</si>
  <si>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</si>
  <si>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</si>
  <si>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</si>
  <si>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</si>
  <si>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</si>
  <si>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</si>
  <si>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</si>
  <si>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</si>
  <si>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</si>
  <si>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</si>
  <si>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</si>
  <si>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</si>
  <si>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</si>
  <si>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</si>
  <si>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</si>
  <si>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</si>
  <si>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</si>
  <si>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</si>
  <si>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</si>
  <si>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</si>
  <si>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</si>
  <si>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</si>
  <si>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</si>
  <si>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</si>
  <si>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</si>
  <si>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</si>
  <si>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</si>
  <si>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</si>
  <si>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</si>
  <si>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</si>
  <si>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</si>
  <si>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</si>
  <si>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</si>
  <si>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</si>
  <si>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</si>
  <si>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</si>
  <si>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</si>
  <si>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</si>
  <si>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</si>
  <si>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</si>
  <si>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</si>
  <si>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</si>
  <si>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</si>
  <si>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</si>
  <si>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</si>
  <si>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</si>
  <si>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</si>
  <si>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</si>
  <si>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</si>
  <si>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</si>
  <si>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</si>
  <si>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</si>
  <si>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</si>
  <si>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</si>
  <si>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</si>
  <si>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</si>
  <si>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</si>
  <si>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</si>
  <si>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</si>
  <si>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</si>
  <si>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</si>
  <si>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</si>
  <si>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</si>
  <si>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</si>
  <si>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</si>
  <si>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</si>
  <si>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</si>
  <si>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</si>
  <si>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</si>
  <si>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</si>
  <si>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</si>
  <si>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</si>
  <si>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</si>
  <si>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</si>
  <si>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</si>
  <si>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</si>
  <si>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</si>
  <si>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</si>
  <si>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</si>
  <si>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</si>
  <si>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</si>
  <si>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</si>
  <si>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</si>
  <si>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</si>
  <si>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</si>
  <si>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</si>
  <si>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</si>
  <si>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</si>
  <si>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</si>
  <si>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</si>
  <si>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</si>
  <si>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</si>
  <si>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</si>
  <si>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</si>
  <si>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</si>
  <si>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</si>
  <si>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</si>
  <si>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</si>
  <si>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</si>
  <si>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</si>
  <si>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</si>
  <si>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</si>
  <si>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</si>
  <si>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</si>
  <si>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</si>
  <si>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</si>
  <si>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</si>
  <si>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</si>
  <si>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</si>
  <si>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</si>
  <si>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</si>
  <si>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</si>
  <si>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</si>
  <si>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</si>
  <si>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</si>
  <si>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</si>
  <si>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</si>
  <si>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</si>
  <si>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</si>
  <si>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</si>
  <si>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</si>
  <si>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</si>
  <si>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</si>
  <si>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</si>
  <si>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</si>
  <si>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</si>
  <si>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</si>
  <si>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</si>
  <si>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</si>
  <si>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</si>
  <si>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</si>
  <si>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</si>
  <si>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</si>
  <si>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</si>
  <si>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</si>
  <si>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</si>
  <si>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</si>
  <si>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</si>
  <si>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</si>
  <si>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</si>
  <si>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</si>
  <si>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</si>
  <si>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</si>
  <si>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</si>
  <si>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</si>
  <si>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</si>
  <si>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</si>
  <si>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</si>
  <si>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</si>
  <si>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</si>
  <si>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</si>
  <si>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</si>
  <si>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</si>
  <si>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</si>
  <si>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</si>
  <si>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</si>
  <si>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</si>
  <si>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</si>
  <si>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</si>
  <si>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</si>
  <si>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</si>
  <si>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</si>
  <si>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</si>
  <si>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</si>
  <si>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</si>
  <si>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</si>
  <si>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</si>
  <si>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</si>
  <si>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</si>
  <si>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</si>
  <si>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</si>
  <si>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</si>
  <si>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</si>
  <si>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</si>
  <si>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</si>
  <si>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</si>
  <si>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</si>
  <si>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</si>
  <si>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</si>
  <si>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</si>
  <si>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</si>
  <si>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</si>
  <si>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</si>
  <si>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</si>
  <si>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</si>
  <si>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</si>
  <si>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</si>
  <si>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</si>
  <si>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</si>
  <si>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</si>
  <si>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</si>
  <si>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</si>
  <si>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</si>
  <si>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</si>
  <si>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</si>
  <si>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</si>
  <si>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</si>
  <si>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</si>
  <si>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</si>
  <si>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</si>
  <si>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</si>
  <si>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</si>
  <si>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</si>
  <si>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</si>
  <si>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</si>
  <si>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</si>
  <si>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</si>
  <si>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</si>
  <si>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</si>
  <si>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</si>
  <si>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</si>
  <si>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</si>
  <si>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</si>
  <si>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</si>
  <si>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</si>
  <si>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</si>
  <si>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</si>
  <si>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</si>
  <si>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</si>
  <si>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</si>
  <si>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</si>
  <si>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</si>
  <si>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</si>
  <si>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</si>
  <si>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</si>
  <si>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</si>
  <si>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</si>
  <si>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</si>
  <si>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</si>
  <si>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</si>
  <si>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</si>
  <si>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</si>
  <si>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</si>
  <si>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</si>
  <si>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</si>
  <si>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</si>
  <si>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</si>
  <si>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</si>
  <si>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</si>
  <si>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</si>
  <si>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</si>
  <si>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</si>
  <si>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</si>
  <si>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</si>
  <si>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</si>
  <si>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</si>
  <si>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</si>
  <si>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</si>
  <si>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</si>
  <si>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</si>
  <si>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</si>
  <si>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</si>
  <si>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</si>
  <si>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</si>
  <si>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</si>
  <si>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</si>
  <si>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</si>
  <si>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</si>
  <si>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</si>
  <si>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</si>
  <si>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</si>
  <si>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</si>
  <si>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</si>
  <si>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</si>
  <si>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</si>
  <si>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</si>
  <si>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</si>
  <si>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</si>
  <si>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</si>
  <si>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</si>
  <si>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</si>
  <si>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</si>
  <si>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</si>
  <si>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</si>
  <si>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</si>
  <si>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</si>
  <si>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</si>
  <si>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</si>
  <si>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</si>
  <si>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</si>
  <si>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</si>
  <si>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</si>
  <si>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</si>
  <si>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</si>
  <si>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</si>
  <si>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</si>
  <si>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</si>
  <si>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</si>
  <si>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</si>
  <si>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</si>
  <si>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</si>
  <si>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</si>
  <si>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</si>
  <si>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</si>
  <si>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</si>
  <si>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</si>
  <si>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</si>
  <si>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</si>
  <si>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</si>
  <si>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</si>
  <si>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</si>
  <si>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</si>
  <si>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</si>
  <si>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</si>
  <si>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</si>
  <si>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</si>
  <si>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</si>
  <si>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</si>
  <si>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</si>
  <si>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</si>
  <si>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</si>
  <si>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</si>
  <si>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</si>
  <si>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</si>
  <si>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</si>
  <si>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</si>
  <si>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</si>
  <si>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</si>
  <si>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</si>
  <si>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</si>
  <si>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</si>
  <si>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</si>
  <si>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</si>
  <si>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</si>
  <si>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</si>
  <si>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</si>
  <si>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</si>
  <si>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</si>
  <si>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</si>
  <si>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</si>
  <si>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</si>
  <si>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</si>
  <si>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</si>
  <si>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</si>
  <si>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</si>
  <si>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</si>
  <si>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</si>
  <si>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</si>
  <si>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</si>
  <si>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</si>
  <si>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</si>
  <si>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</si>
  <si>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</si>
  <si>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</si>
  <si>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</si>
  <si>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</si>
  <si>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</si>
  <si>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</si>
  <si>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</si>
  <si>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</si>
  <si>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</si>
  <si>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</si>
  <si>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</si>
  <si>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</si>
  <si>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</si>
  <si>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</si>
  <si>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</si>
  <si>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</si>
  <si>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</si>
  <si>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</si>
  <si>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</si>
  <si>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</si>
  <si>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</si>
  <si>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</si>
  <si>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</si>
  <si>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</si>
  <si>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</si>
  <si>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</si>
  <si>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</si>
  <si>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</si>
  <si>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</si>
  <si>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</si>
  <si>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</si>
  <si>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</si>
  <si>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</si>
  <si>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</si>
  <si>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</si>
  <si>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</si>
  <si>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</si>
  <si>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</si>
  <si>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</si>
  <si>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</si>
  <si>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</si>
  <si>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</si>
  <si>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</si>
  <si>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</si>
  <si>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</si>
  <si>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</si>
  <si>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</si>
  <si>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</si>
  <si>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</si>
  <si>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</si>
  <si>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</si>
  <si>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</si>
  <si>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</si>
  <si>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</si>
  <si>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</si>
  <si>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</si>
  <si>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</si>
  <si>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</si>
  <si>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</si>
  <si>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</si>
  <si>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</si>
  <si>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</si>
  <si>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</si>
  <si>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</si>
  <si>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</si>
  <si>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</si>
  <si>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</si>
  <si>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</si>
  <si>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</si>
  <si>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</si>
  <si>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</si>
  <si>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</si>
  <si>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</si>
  <si>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</si>
  <si>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</si>
  <si>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</si>
  <si>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</si>
  <si>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</si>
  <si>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</si>
  <si>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</si>
  <si>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</si>
  <si>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</si>
  <si>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</si>
  <si>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</si>
  <si>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</si>
  <si>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</si>
  <si>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</si>
  <si>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</si>
  <si>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</si>
  <si>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</si>
  <si>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</si>
  <si>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</si>
  <si>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</si>
  <si>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</si>
  <si>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</si>
  <si>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</si>
  <si>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</si>
  <si>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</si>
  <si>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</si>
  <si>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</si>
  <si>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</si>
  <si>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</si>
  <si>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</si>
  <si>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</si>
  <si>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</si>
  <si>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</si>
  <si>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</si>
  <si>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</si>
  <si>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</si>
  <si>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</si>
  <si>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</si>
  <si>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</si>
  <si>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</si>
  <si>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</si>
  <si>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</si>
  <si>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</si>
  <si>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</si>
  <si>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</si>
  <si>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</si>
  <si>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</si>
  <si>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</si>
  <si>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</si>
  <si>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</si>
  <si>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</si>
  <si>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</si>
  <si>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</si>
  <si>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</si>
  <si>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</si>
  <si>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</si>
  <si>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</si>
  <si>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</si>
  <si>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</si>
  <si>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</si>
  <si>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</si>
  <si>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</si>
  <si>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</si>
  <si>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</si>
  <si>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</si>
  <si>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</si>
  <si>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</si>
  <si>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</si>
  <si>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</si>
  <si>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</si>
  <si>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</si>
  <si>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</si>
  <si>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</si>
  <si>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</si>
  <si>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</si>
  <si>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</si>
  <si>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</si>
  <si>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</si>
  <si>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</si>
  <si>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</si>
  <si>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</si>
  <si>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</si>
  <si>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</si>
  <si>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</si>
  <si>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</si>
  <si>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</si>
  <si>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</si>
  <si>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</si>
  <si>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</si>
  <si>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</si>
  <si>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</si>
  <si>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</si>
  <si>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</si>
  <si>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</si>
  <si>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</si>
  <si>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</si>
  <si>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</si>
  <si>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</si>
  <si>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</si>
  <si>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</si>
  <si>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</si>
  <si>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</si>
  <si>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</si>
  <si>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</si>
  <si>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</si>
  <si>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</si>
  <si>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</si>
  <si>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</si>
  <si>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</si>
  <si>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</si>
  <si>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</si>
  <si>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</si>
  <si>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</si>
  <si>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</si>
  <si>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</si>
  <si>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</si>
  <si>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</si>
  <si>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</si>
  <si>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</si>
  <si>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</si>
  <si>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</si>
  <si>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</si>
  <si>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</si>
  <si>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</si>
  <si>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</si>
  <si>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</si>
  <si>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</si>
  <si>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</si>
  <si>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</si>
  <si>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</si>
  <si>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</si>
  <si>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</si>
  <si>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</si>
  <si>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</si>
  <si>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</si>
  <si>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</si>
  <si>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</si>
  <si>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</si>
  <si>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</si>
  <si>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</si>
  <si>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</si>
  <si>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</si>
  <si>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</si>
  <si>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</si>
  <si>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</si>
  <si>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</si>
  <si>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</si>
  <si>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</si>
  <si>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</si>
  <si>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</si>
  <si>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</si>
  <si>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</si>
  <si>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</si>
  <si>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</si>
  <si>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</si>
  <si>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</si>
  <si>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</si>
  <si>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</si>
  <si>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</si>
  <si>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</si>
  <si>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</si>
  <si>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</si>
  <si>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</si>
  <si>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</si>
  <si>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</si>
  <si>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</si>
  <si>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</si>
  <si>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</si>
  <si>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</si>
  <si>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</si>
  <si>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</si>
  <si>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</si>
  <si>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</si>
  <si>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</si>
  <si>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</si>
  <si>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</si>
  <si>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</si>
  <si>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</si>
  <si>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</si>
  <si>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</si>
  <si>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</si>
  <si>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</si>
  <si>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</si>
  <si>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</si>
  <si>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</si>
  <si>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</si>
  <si>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</si>
  <si>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</si>
  <si>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</si>
  <si>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</si>
  <si>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</si>
  <si>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</si>
  <si>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</si>
  <si>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</si>
  <si>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</si>
  <si>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</si>
  <si>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</si>
  <si>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</si>
  <si>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</si>
  <si>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</si>
  <si>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</si>
  <si>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</si>
  <si>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</si>
  <si>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</si>
  <si>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</si>
  <si>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</si>
  <si>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</si>
  <si>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</si>
  <si>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</si>
  <si>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</si>
  <si>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</si>
  <si>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</si>
  <si>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</si>
  <si>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</si>
  <si>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</si>
  <si>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</si>
  <si>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</si>
  <si>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</si>
  <si>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</si>
  <si>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</si>
  <si>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</si>
  <si>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</si>
  <si>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</si>
  <si>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</si>
  <si>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</si>
  <si>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</si>
  <si>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</si>
  <si>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</si>
  <si>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</si>
  <si>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</si>
  <si>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</si>
  <si>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</si>
  <si>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</si>
  <si>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</si>
  <si>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</si>
  <si>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</si>
  <si>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</si>
  <si>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</si>
  <si>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</si>
  <si>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</si>
  <si>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</si>
  <si>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</si>
  <si>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</si>
  <si>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</si>
  <si>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</si>
  <si>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</si>
  <si>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</si>
  <si>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</si>
  <si>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</si>
  <si>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</si>
  <si>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</si>
  <si>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</si>
  <si>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</si>
  <si>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</si>
  <si>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</si>
  <si>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</si>
  <si>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</si>
  <si>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</si>
  <si>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</si>
  <si>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</si>
  <si>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</si>
  <si>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</si>
  <si>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</si>
  <si>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</si>
  <si>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</si>
  <si>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</si>
  <si>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</si>
  <si>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</si>
  <si>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</si>
  <si>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</si>
  <si>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</si>
  <si>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</si>
  <si>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</si>
  <si>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</si>
  <si>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</si>
  <si>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</si>
  <si>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</si>
  <si>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</si>
  <si>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</si>
  <si>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</si>
  <si>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</si>
  <si>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</si>
  <si>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</si>
  <si>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</si>
  <si>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</si>
  <si>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</si>
  <si>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</si>
  <si>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</si>
  <si>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</si>
  <si>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</si>
  <si>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</si>
  <si>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</si>
  <si>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</si>
  <si>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</si>
  <si>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</si>
  <si>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</si>
  <si>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</si>
  <si>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</si>
  <si>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</si>
  <si>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</si>
  <si>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</si>
  <si>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</si>
  <si>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</si>
  <si>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</si>
  <si>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</si>
  <si>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</si>
  <si>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</si>
  <si>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</si>
  <si>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</si>
  <si>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</si>
  <si>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</si>
  <si>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</si>
  <si>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</si>
  <si>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</si>
  <si>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</si>
  <si>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</si>
  <si>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</si>
  <si>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</si>
  <si>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</si>
  <si>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</si>
  <si>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</si>
  <si>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</si>
  <si>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</si>
  <si>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</si>
  <si>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</si>
  <si>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</si>
  <si>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</si>
  <si>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</si>
  <si>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</si>
  <si>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</si>
  <si>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</si>
  <si>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</si>
  <si>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</si>
  <si>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</si>
  <si>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</si>
  <si>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</si>
  <si>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</si>
  <si>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</si>
  <si>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</si>
  <si>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</si>
  <si>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</si>
  <si>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</si>
  <si>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</si>
  <si>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</si>
  <si>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</si>
  <si>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</si>
  <si>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</si>
  <si>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</si>
  <si>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</si>
  <si>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</si>
  <si>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</si>
  <si>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</si>
  <si>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</si>
  <si>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</si>
  <si>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</si>
  <si>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</si>
  <si>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</si>
  <si>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</si>
  <si>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</si>
  <si>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</si>
  <si>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</si>
  <si>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</si>
  <si>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</si>
  <si>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</si>
  <si>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</si>
  <si>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</si>
  <si>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</si>
  <si>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</si>
  <si>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</si>
  <si>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</si>
  <si>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</si>
  <si>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</si>
  <si>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</si>
  <si>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</si>
  <si>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</si>
  <si>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</si>
  <si>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</si>
  <si>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</si>
  <si>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</si>
  <si>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</si>
  <si>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</si>
  <si>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</si>
  <si>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</si>
  <si>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</si>
  <si>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</si>
  <si>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</si>
  <si>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</si>
  <si>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</si>
  <si>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</si>
  <si>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</si>
  <si>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</si>
  <si>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</si>
  <si>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</si>
  <si>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</si>
  <si>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</si>
  <si>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</si>
  <si>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</si>
  <si>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</si>
  <si>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</si>
  <si>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</si>
  <si>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</si>
  <si>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</si>
  <si>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</si>
  <si>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</si>
  <si>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</si>
  <si>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</si>
  <si>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</si>
  <si>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</si>
  <si>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</si>
  <si>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</si>
  <si>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</si>
  <si>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</si>
  <si>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</si>
  <si>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</si>
  <si>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</si>
  <si>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</si>
  <si>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</si>
  <si>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</si>
  <si>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</si>
  <si>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</si>
  <si>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</si>
  <si>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</si>
  <si>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</si>
  <si>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</si>
  <si>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</si>
  <si>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</si>
  <si>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</si>
  <si>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</si>
  <si>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</si>
  <si>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</si>
  <si>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</si>
  <si>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</si>
  <si>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</si>
  <si>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</si>
  <si>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</si>
  <si>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</si>
  <si>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</si>
  <si>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</si>
  <si>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</si>
  <si>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</si>
  <si>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</si>
  <si>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</si>
  <si>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</si>
  <si>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</si>
  <si>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</si>
  <si>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</si>
  <si>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</si>
  <si>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</si>
  <si>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</si>
  <si>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</si>
  <si>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</si>
  <si>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</si>
  <si>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</si>
  <si>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</si>
  <si>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</si>
  <si>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</si>
  <si>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</si>
  <si>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</si>
  <si>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</si>
  <si>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</si>
  <si>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</si>
  <si>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</si>
  <si>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</si>
  <si>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</si>
  <si>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</si>
  <si>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</si>
  <si>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</si>
  <si>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</si>
  <si>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</si>
  <si>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</si>
  <si>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</si>
  <si>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</si>
  <si>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</si>
  <si>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</si>
  <si>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</si>
  <si>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</si>
  <si>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</si>
  <si>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</si>
  <si>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</si>
  <si>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</si>
  <si>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</si>
  <si>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</si>
  <si>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</si>
  <si>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</si>
  <si>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</si>
  <si>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</si>
  <si>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</si>
  <si>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</si>
  <si>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</si>
  <si>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</si>
  <si>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</si>
  <si>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</si>
  <si>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</si>
  <si>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</si>
  <si>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</si>
  <si>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</si>
  <si>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</si>
  <si>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</si>
  <si>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</si>
  <si>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</si>
  <si>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</si>
  <si>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</si>
  <si>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</si>
  <si>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</si>
  <si>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</si>
  <si>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</si>
  <si>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</si>
  <si>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</si>
  <si>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</si>
  <si>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</si>
  <si>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</si>
  <si>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</si>
  <si>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</si>
  <si>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</si>
  <si>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</si>
  <si>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</si>
  <si>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</si>
  <si>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</si>
  <si>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</si>
  <si>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</si>
  <si>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</si>
  <si>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</si>
  <si>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</si>
  <si>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</si>
  <si>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</si>
  <si>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</si>
  <si>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</si>
  <si>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</si>
  <si>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</si>
  <si>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</si>
  <si>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</si>
  <si>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</si>
  <si>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</si>
  <si>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</si>
  <si>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</si>
  <si>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</si>
  <si>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</si>
  <si>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</si>
  <si>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</si>
  <si>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</si>
  <si>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</si>
  <si>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</si>
  <si>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</si>
  <si>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</si>
  <si>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</si>
  <si>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</si>
  <si>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</si>
  <si>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</si>
  <si>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</si>
  <si>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</si>
  <si>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</si>
  <si>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</si>
  <si>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</si>
  <si>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</si>
  <si>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</si>
  <si>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</si>
  <si>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</si>
  <si>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</si>
  <si>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</si>
  <si>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</si>
  <si>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</si>
  <si>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</si>
  <si>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</si>
  <si>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</si>
  <si>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</si>
  <si>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</si>
  <si>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</si>
  <si>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</si>
  <si>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</si>
  <si>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</si>
  <si>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</si>
  <si>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</si>
  <si>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</si>
  <si>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</si>
  <si>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</si>
  <si>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</si>
  <si>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</si>
  <si>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</si>
  <si>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</si>
  <si>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</si>
  <si>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</si>
  <si>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</si>
  <si>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</si>
  <si>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</si>
  <si>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</si>
  <si>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</si>
  <si>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</si>
  <si>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</si>
  <si>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</si>
  <si>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</si>
  <si>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</si>
  <si>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</si>
  <si>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</si>
  <si>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</si>
  <si>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</si>
  <si>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</si>
  <si>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</si>
  <si>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</si>
  <si>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</si>
  <si>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</si>
  <si>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</si>
  <si>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</si>
  <si>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</si>
  <si>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</si>
  <si>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</si>
  <si>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</si>
  <si>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</si>
  <si>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</si>
  <si>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</si>
  <si>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</si>
  <si>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</si>
  <si>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</si>
  <si>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</si>
  <si>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</si>
  <si>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</si>
  <si>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</si>
  <si>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</si>
  <si>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</si>
  <si>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</si>
  <si>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</si>
  <si>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</si>
  <si>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</si>
  <si>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</si>
  <si>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</si>
  <si>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</si>
  <si>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</si>
  <si>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</si>
  <si>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</si>
  <si>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</si>
  <si>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</si>
  <si>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</si>
  <si>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</si>
  <si>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</si>
  <si>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</si>
  <si>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</si>
  <si>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</si>
  <si>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</si>
  <si>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</si>
  <si>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</si>
  <si>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</si>
  <si>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</si>
  <si>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</si>
  <si>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</si>
  <si>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</si>
  <si>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</si>
  <si>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</si>
  <si>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</si>
  <si>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</si>
  <si>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</si>
  <si>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</si>
  <si>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</si>
  <si>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</si>
  <si>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</si>
  <si>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</si>
  <si>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</si>
  <si>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</si>
  <si>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</si>
  <si>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</si>
  <si>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</si>
  <si>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</si>
  <si>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</si>
  <si>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</si>
  <si>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</si>
  <si>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</si>
  <si>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</si>
  <si>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</si>
  <si>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</si>
  <si>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</si>
  <si>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</si>
  <si>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</si>
  <si>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</si>
  <si>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</si>
  <si>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</si>
  <si>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</si>
  <si>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</si>
  <si>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</si>
  <si>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</si>
  <si>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</si>
  <si>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</si>
  <si>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</si>
  <si>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</si>
  <si>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</si>
  <si>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</si>
  <si>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</si>
  <si>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</si>
  <si>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</si>
  <si>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</si>
  <si>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</si>
  <si>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</si>
  <si>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</si>
  <si>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</si>
  <si>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</si>
  <si>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</si>
  <si>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</si>
  <si>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</si>
  <si>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</si>
  <si>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</si>
  <si>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</si>
  <si>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</si>
  <si>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</si>
  <si>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</si>
  <si>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</si>
  <si>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</si>
  <si>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</si>
  <si>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</si>
  <si>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</si>
  <si>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</si>
  <si>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</si>
  <si>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</si>
  <si>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</si>
  <si>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</si>
  <si>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</si>
  <si>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</si>
  <si>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</si>
  <si>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</si>
  <si>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</si>
  <si>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</si>
  <si>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</si>
  <si>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</si>
  <si>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</si>
  <si>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</si>
  <si>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</si>
  <si>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</si>
  <si>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</si>
  <si>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</si>
  <si>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</si>
  <si>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</si>
  <si>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</si>
  <si>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</si>
  <si>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</si>
  <si>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</si>
  <si>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</si>
  <si>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</si>
  <si>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</si>
  <si>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</si>
  <si>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</si>
  <si>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</si>
  <si>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</si>
  <si>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</si>
  <si>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</si>
  <si>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</si>
  <si>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</si>
  <si>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</si>
  <si>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</si>
  <si>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</si>
  <si>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</si>
  <si>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</si>
  <si>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</si>
  <si>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</si>
  <si>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</si>
  <si>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</si>
  <si>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</si>
  <si>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</si>
  <si>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</si>
  <si>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</si>
  <si>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</si>
  <si>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</si>
  <si>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</si>
  <si>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</si>
  <si>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</si>
  <si>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</si>
  <si>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</si>
  <si>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</si>
  <si>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</si>
  <si>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</si>
  <si>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</si>
  <si>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</si>
  <si>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</si>
  <si>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</si>
  <si>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</si>
  <si>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</si>
  <si>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</si>
  <si>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</si>
  <si>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</si>
  <si>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</si>
  <si>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</si>
  <si>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</si>
  <si>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</si>
  <si>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</si>
  <si>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</si>
  <si>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</si>
  <si>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</si>
  <si>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</si>
  <si>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</si>
  <si>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</si>
  <si>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</si>
  <si>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</si>
  <si>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</si>
  <si>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</si>
  <si>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</si>
  <si>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</si>
  <si>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</si>
  <si>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</si>
  <si>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</si>
  <si>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</si>
  <si>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</si>
  <si>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</si>
  <si>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</si>
  <si>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</si>
  <si>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</si>
  <si>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</si>
  <si>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</si>
  <si>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</si>
  <si>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</si>
  <si>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</si>
  <si>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</si>
  <si>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</si>
  <si>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</si>
  <si>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</si>
  <si>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</si>
  <si>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</si>
  <si>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</si>
  <si>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</si>
  <si>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</si>
  <si>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</si>
  <si>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</si>
  <si>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</si>
  <si>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</si>
  <si>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</si>
  <si>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</si>
  <si>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</si>
  <si>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</si>
  <si>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</si>
  <si>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</si>
  <si>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</si>
  <si>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</si>
  <si>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</si>
  <si>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</si>
  <si>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</si>
  <si>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</si>
  <si>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</si>
  <si>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</si>
  <si>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</si>
  <si>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</si>
  <si>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</si>
  <si>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</si>
  <si>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</si>
  <si>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</si>
  <si>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</si>
  <si>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</si>
  <si>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</si>
  <si>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</si>
  <si>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</si>
  <si>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</si>
  <si>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</si>
  <si>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</si>
  <si>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</si>
  <si>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</si>
  <si>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</si>
  <si>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</si>
  <si>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</si>
  <si>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</si>
  <si>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</si>
  <si>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</si>
  <si>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</si>
  <si>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</si>
  <si>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</si>
  <si>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</si>
  <si>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</si>
  <si>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</si>
  <si>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</si>
  <si>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</si>
  <si>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</si>
  <si>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</si>
  <si>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</si>
  <si>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</si>
  <si>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</si>
  <si>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</si>
  <si>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</si>
  <si>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</si>
  <si>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</si>
  <si>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</si>
  <si>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</si>
  <si>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</si>
  <si>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</si>
  <si>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</si>
  <si>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</si>
  <si>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</si>
  <si>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</si>
  <si>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</si>
  <si>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</si>
  <si>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</si>
  <si>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</si>
  <si>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</si>
  <si>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</si>
  <si>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</si>
  <si>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</si>
  <si>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</si>
  <si>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</si>
  <si>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</si>
  <si>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</si>
  <si>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</si>
  <si>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</si>
  <si>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</si>
  <si>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</si>
  <si>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</si>
  <si>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</si>
  <si>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</si>
  <si>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</si>
  <si>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</si>
  <si>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</si>
  <si>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</si>
  <si>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</si>
  <si>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</si>
  <si>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</si>
  <si>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</si>
  <si>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</si>
  <si>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</si>
  <si>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</si>
  <si>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</si>
  <si>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</si>
  <si>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</si>
  <si>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</si>
  <si>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</si>
  <si>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</si>
  <si>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</si>
  <si>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</si>
  <si>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</si>
  <si>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</si>
  <si>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</si>
  <si>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</si>
  <si>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</si>
  <si>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</si>
  <si>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</si>
  <si>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</si>
  <si>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</si>
  <si>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</si>
  <si>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</si>
  <si>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</si>
  <si>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</si>
  <si>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</si>
  <si>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</si>
  <si>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</si>
  <si>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</si>
  <si>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</si>
  <si>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</si>
  <si>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</si>
  <si>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</si>
  <si>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</si>
  <si>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</si>
  <si>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</si>
  <si>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</si>
  <si>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</si>
  <si>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</si>
  <si>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</si>
  <si>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</si>
  <si>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</si>
  <si>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</si>
  <si>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</si>
  <si>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</si>
  <si>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</si>
  <si>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</si>
  <si>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</si>
  <si>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</si>
  <si>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</si>
  <si>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</si>
  <si>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</si>
  <si>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</si>
  <si>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</si>
  <si>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</si>
  <si>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</si>
  <si>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</si>
  <si>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</si>
  <si>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</si>
  <si>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</si>
  <si>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</si>
  <si>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</si>
  <si>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</si>
  <si>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</si>
  <si>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</si>
  <si>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</si>
  <si>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</si>
  <si>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</si>
  <si>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</si>
  <si>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</si>
  <si>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</si>
  <si>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</si>
  <si>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</si>
  <si>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</si>
  <si>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</si>
  <si>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</si>
  <si>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</si>
  <si>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</si>
  <si>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</si>
  <si>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</si>
  <si>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</si>
  <si>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</si>
  <si>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</si>
  <si>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</si>
  <si>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</si>
  <si>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</si>
  <si>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</si>
  <si>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</si>
  <si>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</si>
  <si>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</si>
  <si>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</si>
  <si>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</si>
  <si>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</si>
  <si>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</si>
  <si>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</si>
  <si>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</si>
  <si>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</si>
  <si>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</si>
  <si>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</si>
  <si>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</si>
  <si>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</si>
  <si>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</si>
  <si>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</si>
  <si>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</si>
  <si>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</si>
  <si>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</si>
  <si>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</si>
  <si>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</si>
  <si>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</si>
  <si>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</si>
  <si>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</si>
  <si>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</si>
  <si>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</si>
  <si>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</si>
  <si>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</si>
  <si>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</si>
  <si>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</si>
  <si>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</si>
  <si>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</si>
  <si>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</si>
  <si>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</si>
  <si>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</si>
  <si>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</si>
  <si>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</si>
  <si>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</si>
  <si>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</si>
  <si>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</si>
  <si>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</si>
  <si>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</si>
  <si>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</si>
  <si>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</si>
  <si>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</si>
  <si>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</si>
  <si>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</si>
  <si>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</si>
  <si>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</si>
  <si>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</si>
  <si>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</si>
  <si>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</si>
  <si>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</si>
  <si>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</si>
  <si>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</si>
  <si>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</si>
  <si>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</si>
  <si>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</si>
  <si>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</si>
  <si>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</si>
  <si>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</si>
  <si>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</si>
  <si>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</si>
  <si>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</si>
  <si>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</si>
  <si>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</si>
  <si>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</si>
  <si>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</si>
  <si>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</si>
  <si>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</si>
  <si>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</si>
  <si>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</si>
  <si>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</si>
  <si>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</si>
  <si>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</si>
  <si>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</si>
  <si>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</si>
  <si>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</si>
  <si>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</si>
  <si>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</si>
  <si>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</si>
  <si>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</si>
  <si>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</si>
  <si>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</si>
  <si>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</si>
  <si>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</si>
  <si>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</si>
  <si>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</si>
  <si>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</si>
  <si>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</si>
  <si>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</si>
  <si>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</si>
  <si>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</si>
  <si>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</si>
  <si>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</si>
  <si>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</si>
  <si>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</si>
  <si>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</si>
  <si>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</si>
  <si>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</si>
  <si>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</si>
  <si>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</si>
  <si>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</si>
  <si>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</si>
  <si>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</si>
  <si>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</si>
  <si>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</si>
  <si>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</si>
  <si>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</si>
  <si>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</si>
  <si>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</si>
  <si>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</si>
  <si>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</si>
  <si>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</si>
  <si>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</si>
  <si>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</si>
  <si>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</si>
  <si>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</si>
  <si>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</si>
  <si>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</si>
  <si>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</si>
  <si>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</si>
  <si>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</si>
  <si>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</si>
  <si>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</si>
  <si>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</si>
  <si>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</si>
  <si>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</si>
  <si>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</si>
  <si>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</si>
  <si>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</si>
  <si>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</si>
  <si>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</si>
  <si>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</si>
  <si>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</si>
  <si>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</si>
  <si>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</si>
  <si>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</si>
  <si>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</si>
  <si>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</si>
  <si>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</si>
  <si>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</si>
  <si>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</si>
  <si>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</si>
  <si>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</si>
  <si>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</si>
  <si>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</si>
  <si>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</si>
  <si>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</si>
  <si>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</si>
  <si>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</si>
  <si>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</si>
  <si>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</si>
  <si>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</si>
  <si>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</si>
  <si>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</si>
  <si>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</si>
  <si>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</si>
  <si>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</si>
  <si>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</si>
  <si>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</si>
  <si>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</si>
  <si>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</si>
  <si>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</si>
  <si>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</si>
  <si>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</si>
  <si>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</si>
  <si>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</si>
  <si>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</si>
  <si>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</si>
  <si>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</si>
  <si>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</si>
  <si>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</si>
  <si>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</si>
  <si>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</si>
  <si>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</si>
  <si>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</si>
  <si>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</si>
  <si>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</si>
  <si>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</si>
  <si>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</si>
  <si>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</si>
  <si>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</si>
  <si>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</si>
  <si>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</si>
  <si>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</si>
  <si>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</si>
  <si>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</si>
  <si>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</si>
  <si>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</si>
  <si>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</si>
  <si>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</si>
  <si>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</si>
  <si>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</si>
  <si>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</si>
  <si>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</si>
  <si>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</si>
  <si>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</si>
  <si>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</si>
  <si>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</si>
  <si>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</si>
  <si>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</si>
  <si>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</si>
  <si>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</si>
  <si>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</si>
  <si>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</si>
  <si>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Date Created Conversion</t>
  </si>
  <si>
    <t>Date Ended Conversion</t>
  </si>
  <si>
    <t>Row Labels</t>
  </si>
  <si>
    <t>Grand Total</t>
  </si>
  <si>
    <t>Australian Dollar</t>
  </si>
  <si>
    <t>British Pound</t>
  </si>
  <si>
    <t>Canadian Dollar</t>
  </si>
  <si>
    <t>Hong Kong Dollar</t>
  </si>
  <si>
    <t>Swiss Franc</t>
  </si>
  <si>
    <t>US Dollar</t>
  </si>
  <si>
    <t>)</t>
  </si>
  <si>
    <t>Average Donation (~USD)</t>
  </si>
  <si>
    <t>Row Lab$Els</t>
  </si>
  <si>
    <t>Danish Kron$E</t>
  </si>
  <si>
    <t>$EUR</t>
  </si>
  <si>
    <t>$Euro</t>
  </si>
  <si>
    <t>M$Exican P$Eso</t>
  </si>
  <si>
    <t>Norw$Egian Kron$E</t>
  </si>
  <si>
    <t>N$Ew Z$Ealand Dollar</t>
  </si>
  <si>
    <t>S$EK</t>
  </si>
  <si>
    <t>Sw$Edish Krona</t>
  </si>
  <si>
    <t>Singapor$E Dollar</t>
  </si>
  <si>
    <t>IF($H2='AUD',$D2*0.704094,IF($H2='CAD',$D2*0.766449,IF($H2='CHF',$D2*1.016069,IF($H2='DKK',$D2*0.150818,IF($H2='$EUR',$D2*1.126155,IF($H2='GBP',$D2*1.251877,IF($H2='HKD',$D2*0.127766,IF($H2='MXN',$D2*0.052688,IF($H2='NOK',$D2*0.117106,IF($H2='NZD',$D2*0.672078,IF($H2='S$EK',$D2*0.106947,IF($H2='SGD',$D2*0.737466,IF($H2='USD',$D2*1)))))))))))))</t>
  </si>
  <si>
    <t>IF($H2='CAD',$E2*0.766449,IF($H2='CHF',$E2*1.016069,IF($H2='DKK',$E2*0.150818,IF($H2='$EUR',$E2*1.126155,IF($H2='GBP',$E2*1.251877,IF($H2='HKD',$E2*0.127766,IF($H2='MXN',$E2*0.052688,IF($H2='NOK',$E2*0.117106,IF($H2='NZD',$E2*0.672078,IF($H2='S$EK',$E2*0.106947,IF($H2='SGD',$E2*0.737466,IF($H2='USD',$E2*1)))))))))))))</t>
  </si>
  <si>
    <t>stable</t>
  </si>
  <si>
    <t>text</t>
  </si>
  <si>
    <r>
      <t xml:space="preserve">Create a new sheet with a pivot table with a column of </t>
    </r>
    <r>
      <rPr>
        <sz val="10"/>
        <color theme="1"/>
        <rFont val="Arial Unicode MS"/>
      </rPr>
      <t>state</t>
    </r>
    <r>
      <rPr>
        <sz val="11"/>
        <color theme="1"/>
        <rFont val="Calibri"/>
        <family val="2"/>
        <scheme val="minor"/>
      </rPr>
      <t xml:space="preserve">, rows of </t>
    </r>
    <r>
      <rPr>
        <sz val="10"/>
        <color theme="1"/>
        <rFont val="Arial Unicode MS"/>
      </rPr>
      <t>Date Created Conversion</t>
    </r>
    <r>
      <rPr>
        <sz val="11"/>
        <color theme="1"/>
        <rFont val="Calibri"/>
        <family val="2"/>
        <scheme val="minor"/>
      </rPr>
      <t xml:space="preserve">, values based on the count of </t>
    </r>
    <r>
      <rPr>
        <sz val="10"/>
        <color theme="1"/>
        <rFont val="Arial Unicode MS"/>
      </rPr>
      <t>state</t>
    </r>
    <r>
      <rPr>
        <sz val="11"/>
        <color theme="1"/>
        <rFont val="Calibri"/>
        <family val="2"/>
        <scheme val="minor"/>
      </rPr>
      <t xml:space="preserve">, and filters based on </t>
    </r>
    <r>
      <rPr>
        <sz val="10"/>
        <color theme="1"/>
        <rFont val="Arial Unicode MS"/>
      </rPr>
      <t>parent category</t>
    </r>
    <r>
      <rPr>
        <sz val="11"/>
        <color theme="1"/>
        <rFont val="Calibri"/>
        <family val="2"/>
        <scheme val="minor"/>
      </rPr>
      <t xml:space="preserve"> and </t>
    </r>
    <r>
      <rPr>
        <sz val="10"/>
        <color theme="1"/>
        <rFont val="Arial Unicode MS"/>
      </rPr>
      <t>Years</t>
    </r>
    <r>
      <rPr>
        <sz val="11"/>
        <color theme="1"/>
        <rFont val="Calibri"/>
        <family val="2"/>
        <scheme val="minor"/>
      </rPr>
      <t>.</t>
    </r>
  </si>
  <si>
    <t>Now create a pivot chart line graph that visualizes this new table.</t>
  </si>
  <si>
    <t>1. Given the provided data, what are three conclusions we can draw about Kickstarter campaigns?</t>
  </si>
  <si>
    <t>2. What are some limitations of this dataset?</t>
  </si>
  <si>
    <t>3. What are some other possible tables and/or graphs that we could create?</t>
  </si>
  <si>
    <r>
      <t xml:space="preserve">Create a new sheet with a pivot table that will analyze your initial worksheet to count how many campaigns were successful, failed, canceled, or are currently live per </t>
    </r>
    <r>
      <rPr>
        <b/>
        <sz val="11"/>
        <color theme="1"/>
        <rFont val="Calibri"/>
        <family val="2"/>
        <scheme val="minor"/>
      </rPr>
      <t>category</t>
    </r>
    <r>
      <rPr>
        <sz val="11"/>
        <color theme="1"/>
        <rFont val="Calibri"/>
        <family val="2"/>
        <scheme val="minor"/>
      </rPr>
      <t>.</t>
    </r>
  </si>
  <si>
    <t>Create a stacked column pivot chart that can be filtered by country based on the table you have created.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</si>
  <si>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</si>
  <si>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</si>
  <si>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</si>
  <si>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</si>
  <si>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</si>
  <si>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</si>
  <si>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</si>
  <si>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</si>
  <si>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</si>
  <si>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</si>
  <si>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</si>
  <si>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</si>
  <si>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r>
      <t xml:space="preserve">Create a new sheet with a pivot table that will analyze your initial sheet to count how many campaigns were successful, failed, or canceled, or are currently live per </t>
    </r>
    <r>
      <rPr>
        <b/>
        <sz val="11"/>
        <color theme="1"/>
        <rFont val="Calibri"/>
        <family val="2"/>
        <scheme val="minor"/>
      </rPr>
      <t>sub-category</t>
    </r>
    <r>
      <rPr>
        <sz val="11"/>
        <color theme="1"/>
        <rFont val="Calibri"/>
        <family val="2"/>
        <scheme val="minor"/>
      </rPr>
      <t>.</t>
    </r>
  </si>
  <si>
    <t>animation</t>
  </si>
  <si>
    <t>children's books</t>
  </si>
  <si>
    <t>electronic music</t>
  </si>
  <si>
    <t>food trucks</t>
  </si>
  <si>
    <t>jazz</t>
  </si>
  <si>
    <t>metal</t>
  </si>
  <si>
    <t>nature</t>
  </si>
  <si>
    <t>plays</t>
  </si>
  <si>
    <t>small batch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</si>
  <si>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</si>
  <si>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</si>
  <si>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</si>
  <si>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</si>
  <si>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</si>
  <si>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</si>
  <si>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</si>
  <si>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</si>
  <si>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</si>
  <si>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</si>
  <si>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</si>
  <si>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</si>
  <si>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 Created Conversion</t>
  </si>
  <si>
    <t>goal USD Conversion</t>
  </si>
  <si>
    <t>pledged USD Conversion</t>
  </si>
  <si>
    <t>Average Donation USD Conversion</t>
  </si>
  <si>
    <t>Month</t>
  </si>
  <si>
    <t>Total</t>
  </si>
  <si>
    <t>not funded</t>
  </si>
  <si>
    <t>funded</t>
  </si>
  <si>
    <t>a.</t>
  </si>
  <si>
    <t xml:space="preserve">See columns V, W, and X.  Denominated into US dollars.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</si>
</sst>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yyyy\.mm\.dd\ hhmm"/>
    <numFmt numFmtId="165" formatCode="&quot;$&quot;#,##0.00"/>
    <numFmt numFmtId="166" formatCode="&quot;$&quot;#,##0.00000"/>
    <numFmt numFmtId="181" formatCode="mmm\ yyyy"/>
    <numFmt numFmtId="182" formatCode="mmm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1"/>
      <name val="Arial Unicode MS"/>
    </font>
    <font>
      <b/>
      <i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44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 wrapText="1"/>
    </xf>
    <xf numFmtId="9" fontId="1" fillId="0" borderId="0" xfId="0" applyNumberFormat="1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/>
    <xf numFmtId="0" fontId="1" fillId="0" borderId="0" xfId="0" applyFont="1"/>
    <xf numFmtId="0" fontId="0" fillId="0" borderId="0" xfId="0" applyAlignment="1">
      <alignment horizontal="left" vertical="center" indent="1"/>
    </xf>
    <xf numFmtId="0" fontId="0" fillId="0" borderId="0" xfId="0" applyNumberFormat="1"/>
    <xf numFmtId="164" fontId="0" fillId="0" borderId="0" xfId="0" applyNumberFormat="1" applyAlignment="1">
      <alignment horizontal="left"/>
    </xf>
    <xf numFmtId="181" fontId="1" fillId="0" borderId="0" xfId="0" applyNumberFormat="1" applyFont="1" applyAlignment="1">
      <alignment horizontal="center" vertical="center" wrapText="1"/>
    </xf>
    <xf numFmtId="181" fontId="0" fillId="0" borderId="0" xfId="0" applyNumberFormat="1" applyAlignment="1">
      <alignment horizontal="left" vertical="center"/>
    </xf>
    <xf numFmtId="182" fontId="0" fillId="0" borderId="0" xfId="0" applyNumberFormat="1" applyAlignment="1">
      <alignment horizontal="left" vertical="center"/>
    </xf>
    <xf numFmtId="0" fontId="2" fillId="3" borderId="0" xfId="0" applyFont="1" applyFill="1" applyAlignment="1">
      <alignment horizontal="center" vertical="center" wrapText="1"/>
    </xf>
    <xf numFmtId="182" fontId="4" fillId="2" borderId="0" xfId="0" applyNumberFormat="1" applyFont="1" applyFill="1" applyAlignment="1">
      <alignment horizontal="center" vertical="center" wrapText="1"/>
    </xf>
    <xf numFmtId="0" fontId="0" fillId="0" borderId="0" xfId="0" applyBorder="1"/>
    <xf numFmtId="9" fontId="0" fillId="0" borderId="0" xfId="0" applyNumberFormat="1" applyBorder="1"/>
    <xf numFmtId="0" fontId="0" fillId="0" borderId="1" xfId="0" applyBorder="1"/>
    <xf numFmtId="9" fontId="0" fillId="0" borderId="1" xfId="0" applyNumberFormat="1" applyBorder="1"/>
    <xf numFmtId="9" fontId="0" fillId="0" borderId="2" xfId="0" applyNumberFormat="1" applyBorder="1"/>
    <xf numFmtId="9" fontId="0" fillId="0" borderId="3" xfId="0" applyNumberFormat="1" applyBorder="1"/>
    <xf numFmtId="0" fontId="0" fillId="0" borderId="3" xfId="0" applyBorder="1"/>
    <xf numFmtId="0" fontId="1" fillId="0" borderId="0" xfId="0" applyFont="1" applyAlignment="1">
      <alignment horizontal="left" vertical="center" indent="1"/>
    </xf>
  </cellXfs>
  <cellStyles count="1">
    <cellStyle name="Normal" xfId="0" builtinId="0"/>
  </cellStyles>
  <dxfs count="11">
    <dxf>
      <numFmt numFmtId="34" formatCode="_(&quot;$&quot;* #,##0.00_);_(&quot;$&quot;* \(#,##0.00\);_(&quot;$&quot;* &quot;-&quot;??_);_(@_)"/>
    </dxf>
    <dxf>
      <numFmt numFmtId="167" formatCode="_([$€-2]\ * #,##0.00_);_([$€-2]\ * \(#,##0.00\);_([$€-2]\ * &quot;-&quot;??_);_(@_)"/>
    </dxf>
    <dxf>
      <numFmt numFmtId="168" formatCode="_([$CAD]\ * #,##0.00_);_([$CAD]\ * \(#,##0.00\);_([$CAD]\ * &quot;-&quot;??_);_(@_)"/>
    </dxf>
    <dxf>
      <numFmt numFmtId="169" formatCode="_-* #,##0.00\ [$kr-41D]_-;\-* #,##0.00\ [$kr-41D]_-;_-* &quot;-&quot;??\ [$kr-41D]_-;_-@_-"/>
    </dxf>
    <dxf>
      <numFmt numFmtId="170" formatCode="_-[$£-809]* #,##0.00_-;\-[$£-809]* #,##0.00_-;_-[$£-809]* &quot;-&quot;??_-;_-@_-"/>
    </dxf>
    <dxf>
      <numFmt numFmtId="171" formatCode="[$AUD]\ #,##0.00"/>
    </dxf>
    <dxf>
      <numFmt numFmtId="172" formatCode="[$MXN]\ #,##0.00"/>
    </dxf>
    <dxf>
      <fill>
        <patternFill>
          <bgColor rgb="FFFFFF00"/>
        </patternFill>
      </fill>
    </dxf>
    <dxf>
      <fill>
        <patternFill>
          <bgColor rgb="FF99FF66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006600"/>
      <color rgb="FFA50021"/>
      <color rgb="FFCC0000"/>
      <color rgb="FFFFFF00"/>
      <color rgb="FFFF7C80"/>
      <color rgb="FFFF5050"/>
      <color rgb="FF3333FF"/>
      <color rgb="FF0000FF"/>
      <color rgb="FF0099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KWalterL.xlsx]by Cat!PivotTable7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Cat'!$B$6:$B$7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Cat'!$B$8:$B$17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8-4778-9D2C-C52272914D2F}"/>
            </c:ext>
          </c:extLst>
        </c:ser>
        <c:ser>
          <c:idx val="1"/>
          <c:order val="1"/>
          <c:tx>
            <c:strRef>
              <c:f>'by Cat'!$C$6:$C$7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'by Cat'!$A$8:$A$17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Cat'!$C$8:$C$17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08-4778-9D2C-C52272914D2F}"/>
            </c:ext>
          </c:extLst>
        </c:ser>
        <c:ser>
          <c:idx val="2"/>
          <c:order val="2"/>
          <c:tx>
            <c:strRef>
              <c:f>'by Cat'!$D$6:$D$7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'by Cat'!$A$8:$A$17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Cat'!$D$8:$D$17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08-4778-9D2C-C52272914D2F}"/>
            </c:ext>
          </c:extLst>
        </c:ser>
        <c:ser>
          <c:idx val="3"/>
          <c:order val="3"/>
          <c:tx>
            <c:strRef>
              <c:f>'by Cat'!$E$6:$E$7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'by Cat'!$A$8:$A$17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Cat'!$E$8:$E$17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08-4778-9D2C-C52272914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7668208"/>
        <c:axId val="458792496"/>
      </c:barChart>
      <c:catAx>
        <c:axId val="45766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792496"/>
        <c:crosses val="autoZero"/>
        <c:auto val="1"/>
        <c:lblAlgn val="ctr"/>
        <c:lblOffset val="100"/>
        <c:noMultiLvlLbl val="0"/>
      </c:catAx>
      <c:valAx>
        <c:axId val="45879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66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KWalterL.xlsx]by SubCat!PivotTable8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SubCat'!$A$7:$A$16</c:f>
              <c:strCache>
                <c:ptCount val="9"/>
                <c:pt idx="0">
                  <c:v>animation</c:v>
                </c:pt>
                <c:pt idx="1">
                  <c:v>children's books</c:v>
                </c:pt>
                <c:pt idx="2">
                  <c:v>electronic music</c:v>
                </c:pt>
                <c:pt idx="3">
                  <c:v>food trucks</c:v>
                </c:pt>
                <c:pt idx="4">
                  <c:v>jazz</c:v>
                </c:pt>
                <c:pt idx="5">
                  <c:v>metal</c:v>
                </c:pt>
                <c:pt idx="6">
                  <c:v>nature</c:v>
                </c:pt>
                <c:pt idx="7">
                  <c:v>plays</c:v>
                </c:pt>
                <c:pt idx="8">
                  <c:v>small batch</c:v>
                </c:pt>
              </c:strCache>
            </c:strRef>
          </c:cat>
          <c:val>
            <c:numRef>
              <c:f>'by SubCat'!$B$7:$B$16</c:f>
              <c:numCache>
                <c:formatCode>General</c:formatCode>
                <c:ptCount val="9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64-4577-8A2D-72EE91F9D684}"/>
            </c:ext>
          </c:extLst>
        </c:ser>
        <c:ser>
          <c:idx val="1"/>
          <c:order val="1"/>
          <c:tx>
            <c:strRef>
              <c:f>'by SubCat'!$C$5:$C$6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'by SubCat'!$A$7:$A$16</c:f>
              <c:strCache>
                <c:ptCount val="9"/>
                <c:pt idx="0">
                  <c:v>animation</c:v>
                </c:pt>
                <c:pt idx="1">
                  <c:v>children's books</c:v>
                </c:pt>
                <c:pt idx="2">
                  <c:v>electronic music</c:v>
                </c:pt>
                <c:pt idx="3">
                  <c:v>food trucks</c:v>
                </c:pt>
                <c:pt idx="4">
                  <c:v>jazz</c:v>
                </c:pt>
                <c:pt idx="5">
                  <c:v>metal</c:v>
                </c:pt>
                <c:pt idx="6">
                  <c:v>nature</c:v>
                </c:pt>
                <c:pt idx="7">
                  <c:v>plays</c:v>
                </c:pt>
                <c:pt idx="8">
                  <c:v>small batch</c:v>
                </c:pt>
              </c:strCache>
            </c:strRef>
          </c:cat>
          <c:val>
            <c:numRef>
              <c:f>'by SubCat'!$C$7:$C$16</c:f>
              <c:numCache>
                <c:formatCode>General</c:formatCode>
                <c:ptCount val="9"/>
                <c:pt idx="0">
                  <c:v>100</c:v>
                </c:pt>
                <c:pt idx="1">
                  <c:v>40</c:v>
                </c:pt>
                <c:pt idx="3">
                  <c:v>120</c:v>
                </c:pt>
                <c:pt idx="4">
                  <c:v>60</c:v>
                </c:pt>
                <c:pt idx="6">
                  <c:v>20</c:v>
                </c:pt>
                <c:pt idx="7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64-4577-8A2D-72EE91F9D684}"/>
            </c:ext>
          </c:extLst>
        </c:ser>
        <c:ser>
          <c:idx val="2"/>
          <c:order val="2"/>
          <c:tx>
            <c:strRef>
              <c:f>'by SubCat'!$D$5:$D$6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'by SubCat'!$A$7:$A$16</c:f>
              <c:strCache>
                <c:ptCount val="9"/>
                <c:pt idx="0">
                  <c:v>animation</c:v>
                </c:pt>
                <c:pt idx="1">
                  <c:v>children's books</c:v>
                </c:pt>
                <c:pt idx="2">
                  <c:v>electronic music</c:v>
                </c:pt>
                <c:pt idx="3">
                  <c:v>food trucks</c:v>
                </c:pt>
                <c:pt idx="4">
                  <c:v>jazz</c:v>
                </c:pt>
                <c:pt idx="5">
                  <c:v>metal</c:v>
                </c:pt>
                <c:pt idx="6">
                  <c:v>nature</c:v>
                </c:pt>
                <c:pt idx="7">
                  <c:v>plays</c:v>
                </c:pt>
                <c:pt idx="8">
                  <c:v>small batch</c:v>
                </c:pt>
              </c:strCache>
            </c:strRef>
          </c:cat>
          <c:val>
            <c:numRef>
              <c:f>'by SubCat'!$D$7:$D$16</c:f>
              <c:numCache>
                <c:formatCode>General</c:formatCode>
                <c:ptCount val="9"/>
                <c:pt idx="7">
                  <c:v>19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64-4577-8A2D-72EE91F9D684}"/>
            </c:ext>
          </c:extLst>
        </c:ser>
        <c:ser>
          <c:idx val="3"/>
          <c:order val="3"/>
          <c:tx>
            <c:strRef>
              <c:f>'by SubCat'!$E$5:$E$6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'by SubCat'!$A$7:$A$16</c:f>
              <c:strCache>
                <c:ptCount val="9"/>
                <c:pt idx="0">
                  <c:v>animation</c:v>
                </c:pt>
                <c:pt idx="1">
                  <c:v>children's books</c:v>
                </c:pt>
                <c:pt idx="2">
                  <c:v>electronic music</c:v>
                </c:pt>
                <c:pt idx="3">
                  <c:v>food trucks</c:v>
                </c:pt>
                <c:pt idx="4">
                  <c:v>jazz</c:v>
                </c:pt>
                <c:pt idx="5">
                  <c:v>metal</c:v>
                </c:pt>
                <c:pt idx="6">
                  <c:v>nature</c:v>
                </c:pt>
                <c:pt idx="7">
                  <c:v>plays</c:v>
                </c:pt>
                <c:pt idx="8">
                  <c:v>small batch</c:v>
                </c:pt>
              </c:strCache>
            </c:strRef>
          </c:cat>
          <c:val>
            <c:numRef>
              <c:f>'by SubCat'!$E$7:$E$16</c:f>
              <c:numCache>
                <c:formatCode>General</c:formatCode>
                <c:ptCount val="9"/>
                <c:pt idx="2">
                  <c:v>40</c:v>
                </c:pt>
                <c:pt idx="5">
                  <c:v>20</c:v>
                </c:pt>
                <c:pt idx="7">
                  <c:v>694</c:v>
                </c:pt>
                <c:pt idx="8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64-4577-8A2D-72EE91F9D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7673328"/>
        <c:axId val="351017264"/>
      </c:barChart>
      <c:catAx>
        <c:axId val="45767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17264"/>
        <c:crosses val="autoZero"/>
        <c:auto val="1"/>
        <c:lblAlgn val="ctr"/>
        <c:lblOffset val="100"/>
        <c:noMultiLvlLbl val="0"/>
      </c:catAx>
      <c:valAx>
        <c:axId val="35101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67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KWalterL.xlsx]by Date!PivotTable11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9900"/>
            </a:solidFill>
            <a:round/>
          </a:ln>
          <a:effectLst/>
        </c:spPr>
        <c:marker>
          <c:symbol val="circle"/>
          <c:size val="5"/>
          <c:spPr>
            <a:solidFill>
              <a:srgbClr val="006600"/>
            </a:solidFill>
            <a:ln w="9525">
              <a:solidFill>
                <a:srgbClr val="0066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noFill/>
            <a:ln w="0">
              <a:solidFill>
                <a:srgbClr val="FFFF00">
                  <a:alpha val="0"/>
                </a:srgb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7C8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75000"/>
                <a:lumOff val="25000"/>
              </a:schemeClr>
            </a:solidFill>
            <a:ln w="952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'by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cat>
            <c:strRef>
              <c:f>'by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E-40E8-A5DB-ADC3628802B6}"/>
            </c:ext>
          </c:extLst>
        </c:ser>
        <c:ser>
          <c:idx val="1"/>
          <c:order val="1"/>
          <c:tx>
            <c:strRef>
              <c:f>'by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E-40E8-A5DB-ADC3628802B6}"/>
            </c:ext>
          </c:extLst>
        </c:ser>
        <c:ser>
          <c:idx val="3"/>
          <c:order val="3"/>
          <c:tx>
            <c:strRef>
              <c:f>'by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99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00"/>
              </a:solidFill>
              <a:ln w="9525">
                <a:solidFill>
                  <a:srgbClr val="006600"/>
                </a:solidFill>
              </a:ln>
              <a:effectLst/>
            </c:spPr>
          </c:marker>
          <c:cat>
            <c:strRef>
              <c:f>'by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BE-40E8-A5DB-ADC362880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5807800"/>
        <c:axId val="665815800"/>
      </c:lineChart>
      <c:lineChart>
        <c:grouping val="stacked"/>
        <c:varyColors val="0"/>
        <c:ser>
          <c:idx val="2"/>
          <c:order val="2"/>
          <c:tx>
            <c:strRef>
              <c:f>'by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solidFill>
                  <a:srgbClr val="FFFF00">
                    <a:alpha val="0"/>
                  </a:srgbClr>
                </a:solidFill>
              </a:ln>
              <a:effectLst/>
            </c:spPr>
          </c:marker>
          <c:cat>
            <c:strRef>
              <c:f>'by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E-40E8-A5DB-ADC362880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830136"/>
        <c:axId val="509829816"/>
      </c:lineChart>
      <c:catAx>
        <c:axId val="66580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15800"/>
        <c:crosses val="autoZero"/>
        <c:auto val="1"/>
        <c:lblAlgn val="ctr"/>
        <c:lblOffset val="100"/>
        <c:noMultiLvlLbl val="0"/>
      </c:catAx>
      <c:valAx>
        <c:axId val="66581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07800"/>
        <c:crosses val="autoZero"/>
        <c:crossBetween val="between"/>
      </c:valAx>
      <c:valAx>
        <c:axId val="5098298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30136"/>
        <c:crosses val="max"/>
        <c:crossBetween val="between"/>
      </c:valAx>
      <c:catAx>
        <c:axId val="509830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982981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00742043704"/>
          <c:y val="0.31011555847185768"/>
          <c:w val="0.13069925795629603"/>
          <c:h val="0.685324074074074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%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'by Date'!$B$26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Date'!$A$27:$A$38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Date'!$B$27:$B$38</c:f>
              <c:numCache>
                <c:formatCode>0%</c:formatCode>
                <c:ptCount val="12"/>
                <c:pt idx="0">
                  <c:v>9.3150684931506855E-2</c:v>
                </c:pt>
                <c:pt idx="1">
                  <c:v>8.0597014925373134E-2</c:v>
                </c:pt>
                <c:pt idx="2">
                  <c:v>8.8607594936708861E-2</c:v>
                </c:pt>
                <c:pt idx="3">
                  <c:v>8.4112149532710276E-2</c:v>
                </c:pt>
                <c:pt idx="4">
                  <c:v>6.7357512953367879E-2</c:v>
                </c:pt>
                <c:pt idx="5">
                  <c:v>7.0129870129870125E-2</c:v>
                </c:pt>
                <c:pt idx="6">
                  <c:v>0.1111111111111111</c:v>
                </c:pt>
                <c:pt idx="7">
                  <c:v>9.90990990990991E-2</c:v>
                </c:pt>
                <c:pt idx="8">
                  <c:v>8.0536912751677847E-2</c:v>
                </c:pt>
                <c:pt idx="9">
                  <c:v>5.6818181818181816E-2</c:v>
                </c:pt>
                <c:pt idx="10">
                  <c:v>0.11077844311377245</c:v>
                </c:pt>
                <c:pt idx="11">
                  <c:v>9.1269841269841265E-2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C-4BBF-92A6-B239DA0BDB0E}"/>
            </c:ext>
          </c:extLst>
        </c:ser>
        <c:ser>
          <c:idx val="1"/>
          <c:order val="1"/>
          <c:tx>
            <c:strRef>
              <c:f>'by Date'!$C$26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Date'!$A$27:$A$38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Date'!$C$27:$C$38</c:f>
              <c:numCache>
                <c:formatCode>0%</c:formatCode>
                <c:ptCount val="12"/>
                <c:pt idx="0">
                  <c:v>0.40821917808219177</c:v>
                </c:pt>
                <c:pt idx="1">
                  <c:v>0.31641791044776119</c:v>
                </c:pt>
                <c:pt idx="2">
                  <c:v>0.34177215189873417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C-4BBF-92A6-B239DA0BDB0E}"/>
            </c:ext>
          </c:extLst>
        </c:ser>
        <c:ser>
          <c:idx val="2"/>
          <c:order val="2"/>
          <c:tx>
            <c:strRef>
              <c:f>'by Date'!$D$26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99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Date'!$A$27:$A$38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Date'!$D$27:$D$38</c:f>
              <c:numCache>
                <c:formatCode>0%</c:formatCode>
                <c:ptCount val="12"/>
                <c:pt idx="0">
                  <c:v>0.49863013698630138</c:v>
                </c:pt>
                <c:pt idx="1">
                  <c:v>0.60298507462686568</c:v>
                </c:pt>
                <c:pt idx="2">
                  <c:v>0.569620253164557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1C-4BBF-92A6-B239DA0BD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169744"/>
        <c:axId val="620166224"/>
      </c:lineChart>
      <c:catAx>
        <c:axId val="62016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66224"/>
        <c:crosses val="autoZero"/>
        <c:auto val="1"/>
        <c:lblAlgn val="ctr"/>
        <c:lblOffset val="100"/>
        <c:noMultiLvlLbl val="0"/>
      </c:catAx>
      <c:valAx>
        <c:axId val="62016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6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%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'by Date'!$B$26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'by Date'!$A$27:$A$38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Date'!$B$27:$B$38</c:f>
              <c:numCache>
                <c:formatCode>0%</c:formatCode>
                <c:ptCount val="12"/>
                <c:pt idx="0">
                  <c:v>9.3150684931506855E-2</c:v>
                </c:pt>
                <c:pt idx="1">
                  <c:v>8.0597014925373134E-2</c:v>
                </c:pt>
                <c:pt idx="2">
                  <c:v>8.8607594936708861E-2</c:v>
                </c:pt>
                <c:pt idx="3">
                  <c:v>8.4112149532710276E-2</c:v>
                </c:pt>
                <c:pt idx="4">
                  <c:v>6.7357512953367879E-2</c:v>
                </c:pt>
                <c:pt idx="5">
                  <c:v>7.0129870129870125E-2</c:v>
                </c:pt>
                <c:pt idx="6">
                  <c:v>0.1111111111111111</c:v>
                </c:pt>
                <c:pt idx="7">
                  <c:v>9.90990990990991E-2</c:v>
                </c:pt>
                <c:pt idx="8">
                  <c:v>8.0536912751677847E-2</c:v>
                </c:pt>
                <c:pt idx="9">
                  <c:v>5.6818181818181816E-2</c:v>
                </c:pt>
                <c:pt idx="10">
                  <c:v>0.11077844311377245</c:v>
                </c:pt>
                <c:pt idx="11">
                  <c:v>9.1269841269841265E-2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6-4350-841B-7C99C8140392}"/>
            </c:ext>
          </c:extLst>
        </c:ser>
        <c:ser>
          <c:idx val="1"/>
          <c:order val="1"/>
          <c:tx>
            <c:strRef>
              <c:f>'by Date'!$C$26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0000FF"/>
                </a:solidFill>
              </a:ln>
              <a:effectLst/>
            </c:spPr>
          </c:marker>
          <c:cat>
            <c:strRef>
              <c:f>'by Date'!$A$27:$A$38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Date'!$C$27:$C$38</c:f>
              <c:numCache>
                <c:formatCode>0%</c:formatCode>
                <c:ptCount val="12"/>
                <c:pt idx="0">
                  <c:v>0.40821917808219177</c:v>
                </c:pt>
                <c:pt idx="1">
                  <c:v>0.31641791044776119</c:v>
                </c:pt>
                <c:pt idx="2">
                  <c:v>0.34177215189873417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6-4350-841B-7C99C8140392}"/>
            </c:ext>
          </c:extLst>
        </c:ser>
        <c:ser>
          <c:idx val="2"/>
          <c:order val="2"/>
          <c:tx>
            <c:strRef>
              <c:f>'by Date'!$D$26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99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0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'by Date'!$A$27:$A$38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Date'!$D$27:$D$38</c:f>
              <c:numCache>
                <c:formatCode>0%</c:formatCode>
                <c:ptCount val="12"/>
                <c:pt idx="0">
                  <c:v>0.49863013698630138</c:v>
                </c:pt>
                <c:pt idx="1">
                  <c:v>0.60298507462686568</c:v>
                </c:pt>
                <c:pt idx="2">
                  <c:v>0.569620253164557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26-4350-841B-7C99C8140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169744"/>
        <c:axId val="620166224"/>
      </c:lineChart>
      <c:catAx>
        <c:axId val="62016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66224"/>
        <c:crosses val="autoZero"/>
        <c:auto val="1"/>
        <c:lblAlgn val="ctr"/>
        <c:lblOffset val="100"/>
        <c:noMultiLvlLbl val="0"/>
      </c:catAx>
      <c:valAx>
        <c:axId val="62016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6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Funded/Not</a:t>
            </a:r>
            <a:r>
              <a:rPr lang="en-US" baseline="0"/>
              <a:t> Funded </a:t>
            </a:r>
            <a:r>
              <a:rPr lang="en-US"/>
              <a:t>by Month</a:t>
            </a:r>
          </a:p>
        </c:rich>
      </c:tx>
      <c:layout>
        <c:manualLayout>
          <c:xMode val="edge"/>
          <c:yMode val="edge"/>
          <c:x val="0.240048556430446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conclusions!$B$28</c:f>
              <c:strCache>
                <c:ptCount val="1"/>
                <c:pt idx="0">
                  <c:v>not funded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A50021"/>
                </a:solidFill>
              </a:ln>
              <a:effectLst/>
            </c:spPr>
          </c:marker>
          <c:cat>
            <c:strRef>
              <c:f>conclusions!$A$29:$A$40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conclusions!$B$29:$B$40</c:f>
              <c:numCache>
                <c:formatCode>0%</c:formatCode>
                <c:ptCount val="12"/>
                <c:pt idx="0">
                  <c:v>0.50136986301369868</c:v>
                </c:pt>
                <c:pt idx="1">
                  <c:v>0.39701492537313432</c:v>
                </c:pt>
                <c:pt idx="2">
                  <c:v>0.430379746835443</c:v>
                </c:pt>
                <c:pt idx="3">
                  <c:v>0.40186915887850466</c:v>
                </c:pt>
                <c:pt idx="4">
                  <c:v>0.39378238341968913</c:v>
                </c:pt>
                <c:pt idx="5">
                  <c:v>0.45194805194805199</c:v>
                </c:pt>
                <c:pt idx="6">
                  <c:v>0.49870801033591733</c:v>
                </c:pt>
                <c:pt idx="7">
                  <c:v>0.50150150150150152</c:v>
                </c:pt>
                <c:pt idx="8">
                  <c:v>0.50671140939597314</c:v>
                </c:pt>
                <c:pt idx="9">
                  <c:v>0.48011363636363635</c:v>
                </c:pt>
                <c:pt idx="10">
                  <c:v>0.45209580838323354</c:v>
                </c:pt>
                <c:pt idx="11">
                  <c:v>0.55952380952380953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C-490D-BA09-3E583ECED300}"/>
            </c:ext>
          </c:extLst>
        </c:ser>
        <c:ser>
          <c:idx val="1"/>
          <c:order val="1"/>
          <c:tx>
            <c:strRef>
              <c:f>conclusions!$C$28</c:f>
              <c:strCache>
                <c:ptCount val="1"/>
                <c:pt idx="0">
                  <c:v>funded</c:v>
                </c:pt>
              </c:strCache>
            </c:strRef>
          </c:tx>
          <c:spPr>
            <a:ln w="28575" cap="rnd">
              <a:solidFill>
                <a:srgbClr val="0099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0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conclusions!$A$29:$A$40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conclusions!$C$29:$C$40</c:f>
              <c:numCache>
                <c:formatCode>0%</c:formatCode>
                <c:ptCount val="12"/>
                <c:pt idx="0">
                  <c:v>0.49863013698630138</c:v>
                </c:pt>
                <c:pt idx="1">
                  <c:v>0.60298507462686568</c:v>
                </c:pt>
                <c:pt idx="2">
                  <c:v>0.569620253164557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0C-490D-BA09-3E583ECED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932080"/>
        <c:axId val="525767032"/>
      </c:lineChart>
      <c:catAx>
        <c:axId val="47093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67032"/>
        <c:crosses val="autoZero"/>
        <c:auto val="1"/>
        <c:lblAlgn val="ctr"/>
        <c:lblOffset val="100"/>
        <c:noMultiLvlLbl val="0"/>
      </c:catAx>
      <c:valAx>
        <c:axId val="5257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93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8</xdr:row>
      <xdr:rowOff>0</xdr:rowOff>
    </xdr:from>
    <xdr:to>
      <xdr:col>14</xdr:col>
      <xdr:colOff>541020</xdr:colOff>
      <xdr:row>31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7AB279-8E27-4A8C-8388-696A30E21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8</xdr:row>
      <xdr:rowOff>0</xdr:rowOff>
    </xdr:from>
    <xdr:to>
      <xdr:col>17</xdr:col>
      <xdr:colOff>7620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C61CE-3B66-484D-9ED5-B5E7C4BC5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</xdr:colOff>
      <xdr:row>6</xdr:row>
      <xdr:rowOff>22860</xdr:rowOff>
    </xdr:from>
    <xdr:to>
      <xdr:col>15</xdr:col>
      <xdr:colOff>480060</xdr:colOff>
      <xdr:row>21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8C1606-5BC4-4FF8-8DC8-042CC9BF0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556260</xdr:colOff>
      <xdr:row>24</xdr:row>
      <xdr:rowOff>167640</xdr:rowOff>
    </xdr:from>
    <xdr:to>
      <xdr:col>14</xdr:col>
      <xdr:colOff>251460</xdr:colOff>
      <xdr:row>39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E0FDFBA-5F5C-4AA8-80A2-EA2DE988F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9</xdr:row>
      <xdr:rowOff>167640</xdr:rowOff>
    </xdr:from>
    <xdr:to>
      <xdr:col>14</xdr:col>
      <xdr:colOff>251460</xdr:colOff>
      <xdr:row>24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A81425-12AC-476D-B892-EECB0497F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441960</xdr:colOff>
      <xdr:row>26</xdr:row>
      <xdr:rowOff>45720</xdr:rowOff>
    </xdr:from>
    <xdr:to>
      <xdr:col>14</xdr:col>
      <xdr:colOff>137160</xdr:colOff>
      <xdr:row>41</xdr:row>
      <xdr:rowOff>45720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4CFF31-CAD2-4BE1-A85A-149B61CCC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Leiker" refreshedDate="43659.368834259258" createdVersion="6" refreshedVersion="6" minRefreshableVersion="3" recordCount="4113" xr:uid="{3BCF61DA-8A85-4928-BAFA-5ED57603ADAA}">
  <cacheSource type="worksheet">
    <worksheetSource ref="H2:H4115" sheet="Data"/>
  </cacheSource>
  <cacheFields count="1">
    <cacheField name="USD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Leiker" refreshedDate="43663.623904166663" createdVersion="6" refreshedVersion="6" minRefreshableVersion="3" recordCount="4114" xr:uid="{B12E7399-86D8-447D-A3C0-ABDE6A9BC654}">
  <cacheSource type="worksheet">
    <worksheetSource ref="D1:X4115" sheet="Data"/>
  </cacheSource>
  <cacheFields count="20"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 (~USD)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5-17T03:55:13" maxDate="2017-03-15T15:30:07"/>
    </cacheField>
    <cacheField name="goal US$ Conversion" numFmtId="44">
      <sharedItems containsSemiMixedTypes="0" containsString="0" containsNumber="1" minValue="1" maxValue="100000000"/>
    </cacheField>
    <cacheField name="pledged US$ Conversion" numFmtId="44">
      <sharedItems containsSemiMixedTypes="0" containsString="0" containsNumber="1" minValue="0" maxValue="2344134.67"/>
    </cacheField>
    <cacheField name="Average Donation US$ Conversion" numFmtId="44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3"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5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1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5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2"/>
  </r>
  <r>
    <x v="5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3"/>
  </r>
  <r>
    <x v="1"/>
  </r>
  <r>
    <x v="0"/>
  </r>
  <r>
    <x v="0"/>
  </r>
  <r>
    <x v="3"/>
  </r>
  <r>
    <x v="0"/>
  </r>
  <r>
    <x v="1"/>
  </r>
  <r>
    <x v="1"/>
  </r>
  <r>
    <x v="0"/>
  </r>
  <r>
    <x v="1"/>
  </r>
  <r>
    <x v="5"/>
  </r>
  <r>
    <x v="8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5"/>
  </r>
  <r>
    <x v="2"/>
  </r>
  <r>
    <x v="0"/>
  </r>
  <r>
    <x v="0"/>
  </r>
  <r>
    <x v="0"/>
  </r>
  <r>
    <x v="0"/>
  </r>
  <r>
    <x v="0"/>
  </r>
  <r>
    <x v="0"/>
  </r>
  <r>
    <x v="1"/>
  </r>
  <r>
    <x v="0"/>
  </r>
  <r>
    <x v="9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5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5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1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5"/>
  </r>
  <r>
    <x v="0"/>
  </r>
  <r>
    <x v="0"/>
  </r>
  <r>
    <x v="0"/>
  </r>
  <r>
    <x v="0"/>
  </r>
  <r>
    <x v="9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5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5"/>
  </r>
  <r>
    <x v="0"/>
  </r>
  <r>
    <x v="0"/>
  </r>
  <r>
    <x v="0"/>
  </r>
  <r>
    <x v="1"/>
  </r>
  <r>
    <x v="8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3"/>
  </r>
  <r>
    <x v="0"/>
  </r>
  <r>
    <x v="1"/>
  </r>
  <r>
    <x v="1"/>
  </r>
  <r>
    <x v="1"/>
  </r>
  <r>
    <x v="5"/>
  </r>
  <r>
    <x v="0"/>
  </r>
  <r>
    <x v="5"/>
  </r>
  <r>
    <x v="0"/>
  </r>
  <r>
    <x v="0"/>
  </r>
  <r>
    <x v="1"/>
  </r>
  <r>
    <x v="0"/>
  </r>
  <r>
    <x v="3"/>
  </r>
  <r>
    <x v="0"/>
  </r>
  <r>
    <x v="0"/>
  </r>
  <r>
    <x v="5"/>
  </r>
  <r>
    <x v="0"/>
  </r>
  <r>
    <x v="3"/>
  </r>
  <r>
    <x v="2"/>
  </r>
  <r>
    <x v="3"/>
  </r>
  <r>
    <x v="1"/>
  </r>
  <r>
    <x v="0"/>
  </r>
  <r>
    <x v="0"/>
  </r>
  <r>
    <x v="4"/>
  </r>
  <r>
    <x v="5"/>
  </r>
  <r>
    <x v="0"/>
  </r>
  <r>
    <x v="0"/>
  </r>
  <r>
    <x v="0"/>
  </r>
  <r>
    <x v="0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5"/>
  </r>
  <r>
    <x v="3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3"/>
  </r>
  <r>
    <x v="0"/>
  </r>
  <r>
    <x v="0"/>
  </r>
  <r>
    <x v="1"/>
  </r>
  <r>
    <x v="0"/>
  </r>
  <r>
    <x v="3"/>
  </r>
  <r>
    <x v="3"/>
  </r>
  <r>
    <x v="0"/>
  </r>
  <r>
    <x v="0"/>
  </r>
  <r>
    <x v="4"/>
  </r>
  <r>
    <x v="3"/>
  </r>
  <r>
    <x v="1"/>
  </r>
  <r>
    <x v="0"/>
  </r>
  <r>
    <x v="0"/>
  </r>
  <r>
    <x v="5"/>
  </r>
  <r>
    <x v="0"/>
  </r>
  <r>
    <x v="0"/>
  </r>
  <r>
    <x v="2"/>
  </r>
  <r>
    <x v="0"/>
  </r>
  <r>
    <x v="5"/>
  </r>
  <r>
    <x v="0"/>
  </r>
  <r>
    <x v="9"/>
  </r>
  <r>
    <x v="0"/>
  </r>
  <r>
    <x v="2"/>
  </r>
  <r>
    <x v="0"/>
  </r>
  <r>
    <x v="5"/>
  </r>
  <r>
    <x v="3"/>
  </r>
  <r>
    <x v="0"/>
  </r>
  <r>
    <x v="0"/>
  </r>
  <r>
    <x v="0"/>
  </r>
  <r>
    <x v="1"/>
  </r>
  <r>
    <x v="1"/>
  </r>
  <r>
    <x v="3"/>
  </r>
  <r>
    <x v="0"/>
  </r>
  <r>
    <x v="3"/>
  </r>
  <r>
    <x v="0"/>
  </r>
  <r>
    <x v="3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3"/>
  </r>
  <r>
    <x v="0"/>
  </r>
  <r>
    <x v="9"/>
  </r>
  <r>
    <x v="3"/>
  </r>
  <r>
    <x v="0"/>
  </r>
  <r>
    <x v="0"/>
  </r>
  <r>
    <x v="0"/>
  </r>
  <r>
    <x v="0"/>
  </r>
  <r>
    <x v="0"/>
  </r>
  <r>
    <x v="5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0"/>
  </r>
  <r>
    <x v="0"/>
  </r>
  <r>
    <x v="0"/>
  </r>
  <r>
    <x v="0"/>
  </r>
  <r>
    <x v="0"/>
  </r>
  <r>
    <x v="1"/>
  </r>
  <r>
    <x v="0"/>
  </r>
  <r>
    <x v="0"/>
  </r>
  <r>
    <x v="0"/>
  </r>
  <r>
    <x v="3"/>
  </r>
  <r>
    <x v="3"/>
  </r>
  <r>
    <x v="0"/>
  </r>
  <r>
    <x v="0"/>
  </r>
  <r>
    <x v="3"/>
  </r>
  <r>
    <x v="1"/>
  </r>
  <r>
    <x v="0"/>
  </r>
  <r>
    <x v="0"/>
  </r>
  <r>
    <x v="5"/>
  </r>
  <r>
    <x v="3"/>
  </r>
  <r>
    <x v="3"/>
  </r>
  <r>
    <x v="1"/>
  </r>
  <r>
    <x v="1"/>
  </r>
  <r>
    <x v="0"/>
  </r>
  <r>
    <x v="5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0"/>
  </r>
  <r>
    <x v="1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3"/>
  </r>
  <r>
    <x v="3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3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0"/>
  </r>
  <r>
    <x v="5"/>
  </r>
  <r>
    <x v="0"/>
  </r>
  <r>
    <x v="0"/>
  </r>
  <r>
    <x v="0"/>
  </r>
  <r>
    <x v="0"/>
  </r>
  <r>
    <x v="0"/>
  </r>
  <r>
    <x v="2"/>
  </r>
  <r>
    <x v="3"/>
  </r>
  <r>
    <x v="9"/>
  </r>
  <r>
    <x v="0"/>
  </r>
  <r>
    <x v="0"/>
  </r>
  <r>
    <x v="0"/>
  </r>
  <r>
    <x v="0"/>
  </r>
  <r>
    <x v="3"/>
  </r>
  <r>
    <x v="0"/>
  </r>
  <r>
    <x v="3"/>
  </r>
  <r>
    <x v="1"/>
  </r>
  <r>
    <x v="3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5"/>
  </r>
  <r>
    <x v="5"/>
  </r>
  <r>
    <x v="0"/>
  </r>
  <r>
    <x v="1"/>
  </r>
  <r>
    <x v="0"/>
  </r>
  <r>
    <x v="3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5"/>
  </r>
  <r>
    <x v="0"/>
  </r>
  <r>
    <x v="0"/>
  </r>
  <r>
    <x v="1"/>
  </r>
  <r>
    <x v="9"/>
  </r>
  <r>
    <x v="0"/>
  </r>
  <r>
    <x v="1"/>
  </r>
  <r>
    <x v="0"/>
  </r>
  <r>
    <x v="1"/>
  </r>
  <r>
    <x v="9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5"/>
  </r>
  <r>
    <x v="0"/>
  </r>
  <r>
    <x v="5"/>
  </r>
  <r>
    <x v="0"/>
  </r>
  <r>
    <x v="0"/>
  </r>
  <r>
    <x v="0"/>
  </r>
  <r>
    <x v="3"/>
  </r>
  <r>
    <x v="2"/>
  </r>
  <r>
    <x v="1"/>
  </r>
  <r>
    <x v="0"/>
  </r>
  <r>
    <x v="5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3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2"/>
  </r>
  <r>
    <x v="5"/>
  </r>
  <r>
    <x v="1"/>
  </r>
  <r>
    <x v="2"/>
  </r>
  <r>
    <x v="3"/>
  </r>
  <r>
    <x v="3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5"/>
  </r>
  <r>
    <x v="0"/>
  </r>
  <r>
    <x v="0"/>
  </r>
  <r>
    <x v="0"/>
  </r>
  <r>
    <x v="0"/>
  </r>
  <r>
    <x v="1"/>
  </r>
  <r>
    <x v="0"/>
  </r>
  <r>
    <x v="1"/>
  </r>
  <r>
    <x v="0"/>
  </r>
  <r>
    <x v="5"/>
  </r>
  <r>
    <x v="0"/>
  </r>
  <r>
    <x v="0"/>
  </r>
  <r>
    <x v="0"/>
  </r>
  <r>
    <x v="1"/>
  </r>
  <r>
    <x v="0"/>
  </r>
  <r>
    <x v="3"/>
  </r>
  <r>
    <x v="3"/>
  </r>
  <r>
    <x v="1"/>
  </r>
  <r>
    <x v="0"/>
  </r>
  <r>
    <x v="0"/>
  </r>
  <r>
    <x v="1"/>
  </r>
  <r>
    <x v="0"/>
  </r>
  <r>
    <x v="1"/>
  </r>
  <r>
    <x v="2"/>
  </r>
  <r>
    <x v="0"/>
  </r>
  <r>
    <x v="0"/>
  </r>
  <r>
    <x v="3"/>
  </r>
  <r>
    <x v="3"/>
  </r>
  <r>
    <x v="3"/>
  </r>
  <r>
    <x v="0"/>
  </r>
  <r>
    <x v="0"/>
  </r>
  <r>
    <x v="9"/>
  </r>
  <r>
    <x v="5"/>
  </r>
  <r>
    <x v="0"/>
  </r>
  <r>
    <x v="1"/>
  </r>
  <r>
    <x v="0"/>
  </r>
  <r>
    <x v="0"/>
  </r>
  <r>
    <x v="0"/>
  </r>
  <r>
    <x v="0"/>
  </r>
  <r>
    <x v="0"/>
  </r>
  <r>
    <x v="0"/>
  </r>
  <r>
    <x v="3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1"/>
  </r>
  <r>
    <x v="3"/>
  </r>
  <r>
    <x v="9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5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1"/>
  </r>
  <r>
    <x v="0"/>
  </r>
  <r>
    <x v="0"/>
  </r>
  <r>
    <x v="0"/>
  </r>
  <r>
    <x v="0"/>
  </r>
  <r>
    <x v="5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3"/>
  </r>
  <r>
    <x v="0"/>
  </r>
  <r>
    <x v="1"/>
  </r>
  <r>
    <x v="0"/>
  </r>
  <r>
    <x v="3"/>
  </r>
  <r>
    <x v="1"/>
  </r>
  <r>
    <x v="0"/>
  </r>
  <r>
    <x v="3"/>
  </r>
  <r>
    <x v="0"/>
  </r>
  <r>
    <x v="0"/>
  </r>
  <r>
    <x v="0"/>
  </r>
  <r>
    <x v="0"/>
  </r>
  <r>
    <x v="3"/>
  </r>
  <r>
    <x v="0"/>
  </r>
  <r>
    <x v="0"/>
  </r>
  <r>
    <x v="9"/>
  </r>
  <r>
    <x v="4"/>
  </r>
  <r>
    <x v="2"/>
  </r>
  <r>
    <x v="0"/>
  </r>
  <r>
    <x v="0"/>
  </r>
  <r>
    <x v="3"/>
  </r>
  <r>
    <x v="3"/>
  </r>
  <r>
    <x v="3"/>
  </r>
  <r>
    <x v="0"/>
  </r>
  <r>
    <x v="0"/>
  </r>
  <r>
    <x v="0"/>
  </r>
  <r>
    <x v="0"/>
  </r>
  <r>
    <x v="3"/>
  </r>
  <r>
    <x v="7"/>
  </r>
  <r>
    <x v="3"/>
  </r>
  <r>
    <x v="3"/>
  </r>
  <r>
    <x v="0"/>
  </r>
  <r>
    <x v="7"/>
  </r>
  <r>
    <x v="5"/>
  </r>
  <r>
    <x v="3"/>
  </r>
  <r>
    <x v="1"/>
  </r>
  <r>
    <x v="0"/>
  </r>
  <r>
    <x v="3"/>
  </r>
  <r>
    <x v="3"/>
  </r>
  <r>
    <x v="3"/>
  </r>
  <r>
    <x v="3"/>
  </r>
  <r>
    <x v="0"/>
  </r>
  <r>
    <x v="2"/>
  </r>
  <r>
    <x v="0"/>
  </r>
  <r>
    <x v="0"/>
  </r>
  <r>
    <x v="0"/>
  </r>
  <r>
    <x v="0"/>
  </r>
  <r>
    <x v="3"/>
  </r>
  <r>
    <x v="3"/>
  </r>
  <r>
    <x v="0"/>
  </r>
  <r>
    <x v="3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"/>
  </r>
  <r>
    <x v="3"/>
  </r>
  <r>
    <x v="1"/>
  </r>
  <r>
    <x v="3"/>
  </r>
  <r>
    <x v="1"/>
  </r>
  <r>
    <x v="0"/>
  </r>
  <r>
    <x v="0"/>
  </r>
  <r>
    <x v="3"/>
  </r>
  <r>
    <x v="1"/>
  </r>
  <r>
    <x v="0"/>
  </r>
  <r>
    <x v="0"/>
  </r>
  <r>
    <x v="1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3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5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5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5"/>
  </r>
  <r>
    <x v="0"/>
  </r>
  <r>
    <x v="0"/>
  </r>
  <r>
    <x v="0"/>
  </r>
  <r>
    <x v="0"/>
  </r>
  <r>
    <x v="3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5"/>
  </r>
  <r>
    <x v="3"/>
  </r>
  <r>
    <x v="0"/>
  </r>
  <r>
    <x v="0"/>
  </r>
  <r>
    <x v="1"/>
  </r>
  <r>
    <x v="7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1"/>
  </r>
  <r>
    <x v="0"/>
  </r>
  <r>
    <x v="2"/>
  </r>
  <r>
    <x v="0"/>
  </r>
  <r>
    <x v="3"/>
  </r>
  <r>
    <x v="1"/>
  </r>
  <r>
    <x v="0"/>
  </r>
  <r>
    <x v="0"/>
  </r>
  <r>
    <x v="1"/>
  </r>
  <r>
    <x v="1"/>
  </r>
  <r>
    <x v="1"/>
  </r>
  <r>
    <x v="3"/>
  </r>
  <r>
    <x v="0"/>
  </r>
  <r>
    <x v="0"/>
  </r>
  <r>
    <x v="3"/>
  </r>
  <r>
    <x v="1"/>
  </r>
  <r>
    <x v="0"/>
  </r>
  <r>
    <x v="0"/>
  </r>
  <r>
    <x v="5"/>
  </r>
  <r>
    <x v="0"/>
  </r>
  <r>
    <x v="0"/>
  </r>
  <r>
    <x v="1"/>
  </r>
  <r>
    <x v="1"/>
  </r>
  <r>
    <x v="1"/>
  </r>
  <r>
    <x v="0"/>
  </r>
  <r>
    <x v="11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2"/>
  </r>
  <r>
    <x v="0"/>
  </r>
  <r>
    <x v="2"/>
  </r>
  <r>
    <x v="3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3"/>
  </r>
  <r>
    <x v="4"/>
  </r>
  <r>
    <x v="0"/>
  </r>
  <r>
    <x v="1"/>
  </r>
  <r>
    <x v="0"/>
  </r>
  <r>
    <x v="0"/>
  </r>
  <r>
    <x v="0"/>
  </r>
  <r>
    <x v="6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1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3"/>
  </r>
  <r>
    <x v="5"/>
  </r>
  <r>
    <x v="6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5"/>
  </r>
  <r>
    <x v="0"/>
  </r>
  <r>
    <x v="0"/>
  </r>
  <r>
    <x v="0"/>
  </r>
  <r>
    <x v="1"/>
  </r>
  <r>
    <x v="5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7"/>
  </r>
  <r>
    <x v="3"/>
  </r>
  <r>
    <x v="0"/>
  </r>
  <r>
    <x v="1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0"/>
  </r>
  <r>
    <x v="0"/>
  </r>
  <r>
    <x v="0"/>
  </r>
  <r>
    <x v="0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8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1"/>
  </r>
  <r>
    <x v="0"/>
  </r>
  <r>
    <x v="0"/>
  </r>
  <r>
    <x v="2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3"/>
  </r>
  <r>
    <x v="1"/>
  </r>
  <r>
    <x v="1"/>
  </r>
  <r>
    <x v="0"/>
  </r>
  <r>
    <x v="5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1"/>
  </r>
  <r>
    <x v="0"/>
  </r>
  <r>
    <x v="1"/>
  </r>
  <r>
    <x v="3"/>
  </r>
  <r>
    <x v="0"/>
  </r>
  <r>
    <x v="0"/>
  </r>
  <r>
    <x v="0"/>
  </r>
  <r>
    <x v="0"/>
  </r>
  <r>
    <x v="1"/>
  </r>
  <r>
    <x v="0"/>
  </r>
  <r>
    <x v="5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3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9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9"/>
  </r>
  <r>
    <x v="3"/>
  </r>
  <r>
    <x v="4"/>
  </r>
  <r>
    <x v="0"/>
  </r>
  <r>
    <x v="0"/>
  </r>
  <r>
    <x v="0"/>
  </r>
  <r>
    <x v="2"/>
  </r>
  <r>
    <x v="3"/>
  </r>
  <r>
    <x v="1"/>
  </r>
  <r>
    <x v="1"/>
  </r>
  <r>
    <x v="0"/>
  </r>
  <r>
    <x v="5"/>
  </r>
  <r>
    <x v="5"/>
  </r>
  <r>
    <x v="0"/>
  </r>
  <r>
    <x v="0"/>
  </r>
  <r>
    <x v="0"/>
  </r>
  <r>
    <x v="3"/>
  </r>
  <r>
    <x v="1"/>
  </r>
  <r>
    <x v="0"/>
  </r>
  <r>
    <x v="0"/>
  </r>
  <r>
    <x v="0"/>
  </r>
  <r>
    <x v="0"/>
  </r>
  <r>
    <x v="0"/>
  </r>
  <r>
    <x v="2"/>
  </r>
  <r>
    <x v="9"/>
  </r>
  <r>
    <x v="0"/>
  </r>
  <r>
    <x v="0"/>
  </r>
  <r>
    <x v="0"/>
  </r>
  <r>
    <x v="5"/>
  </r>
  <r>
    <x v="0"/>
  </r>
  <r>
    <x v="0"/>
  </r>
  <r>
    <x v="0"/>
  </r>
  <r>
    <x v="0"/>
  </r>
  <r>
    <x v="0"/>
  </r>
  <r>
    <x v="4"/>
  </r>
  <r>
    <x v="0"/>
  </r>
  <r>
    <x v="0"/>
  </r>
  <r>
    <x v="5"/>
  </r>
  <r>
    <x v="0"/>
  </r>
  <r>
    <x v="0"/>
  </r>
  <r>
    <x v="3"/>
  </r>
  <r>
    <x v="2"/>
  </r>
  <r>
    <x v="0"/>
  </r>
  <r>
    <x v="0"/>
  </r>
  <r>
    <x v="0"/>
  </r>
  <r>
    <x v="3"/>
  </r>
  <r>
    <x v="0"/>
  </r>
  <r>
    <x v="11"/>
  </r>
  <r>
    <x v="0"/>
  </r>
  <r>
    <x v="0"/>
  </r>
  <r>
    <x v="9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9"/>
  </r>
  <r>
    <x v="5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3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5"/>
  </r>
  <r>
    <x v="3"/>
  </r>
  <r>
    <x v="0"/>
  </r>
  <r>
    <x v="5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7"/>
  </r>
  <r>
    <x v="2"/>
  </r>
  <r>
    <x v="0"/>
  </r>
  <r>
    <x v="0"/>
  </r>
  <r>
    <x v="0"/>
  </r>
  <r>
    <x v="0"/>
  </r>
  <r>
    <x v="0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3"/>
  </r>
  <r>
    <x v="0"/>
  </r>
  <r>
    <x v="0"/>
  </r>
  <r>
    <x v="3"/>
  </r>
  <r>
    <x v="0"/>
  </r>
  <r>
    <x v="0"/>
  </r>
  <r>
    <x v="0"/>
  </r>
  <r>
    <x v="1"/>
  </r>
  <r>
    <x v="2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0"/>
  </r>
  <r>
    <x v="3"/>
  </r>
  <r>
    <x v="0"/>
  </r>
  <r>
    <x v="0"/>
  </r>
  <r>
    <x v="2"/>
  </r>
  <r>
    <x v="0"/>
  </r>
  <r>
    <x v="5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5"/>
  </r>
  <r>
    <x v="0"/>
  </r>
  <r>
    <x v="2"/>
  </r>
  <r>
    <x v="0"/>
  </r>
  <r>
    <x v="0"/>
  </r>
  <r>
    <x v="0"/>
  </r>
  <r>
    <x v="0"/>
  </r>
  <r>
    <x v="0"/>
  </r>
  <r>
    <x v="5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5"/>
  </r>
  <r>
    <x v="0"/>
  </r>
  <r>
    <x v="3"/>
  </r>
  <r>
    <x v="0"/>
  </r>
  <r>
    <x v="1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5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"/>
  </r>
  <r>
    <x v="2"/>
  </r>
  <r>
    <x v="1"/>
  </r>
  <r>
    <x v="0"/>
  </r>
  <r>
    <x v="0"/>
  </r>
  <r>
    <x v="0"/>
  </r>
  <r>
    <x v="0"/>
  </r>
  <r>
    <x v="0"/>
  </r>
  <r>
    <x v="0"/>
  </r>
  <r>
    <x v="5"/>
  </r>
  <r>
    <x v="0"/>
  </r>
  <r>
    <x v="1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5"/>
  </r>
  <r>
    <x v="0"/>
  </r>
  <r>
    <x v="1"/>
  </r>
  <r>
    <x v="5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5"/>
  </r>
  <r>
    <x v="0"/>
  </r>
  <r>
    <x v="0"/>
  </r>
  <r>
    <x v="1"/>
  </r>
  <r>
    <x v="1"/>
  </r>
  <r>
    <x v="1"/>
  </r>
  <r>
    <x v="0"/>
  </r>
  <r>
    <x v="3"/>
  </r>
  <r>
    <x v="0"/>
  </r>
  <r>
    <x v="0"/>
  </r>
  <r>
    <x v="0"/>
  </r>
  <r>
    <x v="0"/>
  </r>
  <r>
    <x v="1"/>
  </r>
  <r>
    <x v="0"/>
  </r>
  <r>
    <x v="3"/>
  </r>
  <r>
    <x v="0"/>
  </r>
  <r>
    <x v="5"/>
  </r>
  <r>
    <x v="1"/>
  </r>
  <r>
    <x v="0"/>
  </r>
  <r>
    <x v="0"/>
  </r>
  <r>
    <x v="10"/>
  </r>
  <r>
    <x v="3"/>
  </r>
  <r>
    <x v="2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5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5"/>
  </r>
  <r>
    <x v="2"/>
  </r>
  <r>
    <x v="0"/>
  </r>
  <r>
    <x v="5"/>
  </r>
  <r>
    <x v="0"/>
  </r>
  <r>
    <x v="0"/>
  </r>
  <r>
    <x v="1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3"/>
  </r>
  <r>
    <x v="1"/>
  </r>
  <r>
    <x v="0"/>
  </r>
  <r>
    <x v="0"/>
  </r>
  <r>
    <x v="4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2"/>
  </r>
  <r>
    <x v="4"/>
  </r>
  <r>
    <x v="0"/>
  </r>
  <r>
    <x v="0"/>
  </r>
  <r>
    <x v="1"/>
  </r>
  <r>
    <x v="0"/>
  </r>
  <r>
    <x v="0"/>
  </r>
  <r>
    <x v="0"/>
  </r>
  <r>
    <x v="3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0"/>
  </r>
  <r>
    <x v="0"/>
  </r>
  <r>
    <x v="3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1"/>
  </r>
  <r>
    <x v="9"/>
  </r>
  <r>
    <x v="0"/>
  </r>
  <r>
    <x v="3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0"/>
  </r>
  <r>
    <x v="3"/>
  </r>
  <r>
    <x v="3"/>
  </r>
  <r>
    <x v="1"/>
  </r>
  <r>
    <x v="1"/>
  </r>
  <r>
    <x v="0"/>
  </r>
  <r>
    <x v="0"/>
  </r>
  <r>
    <x v="1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9"/>
  </r>
  <r>
    <x v="5"/>
  </r>
  <r>
    <x v="0"/>
  </r>
  <r>
    <x v="1"/>
  </r>
  <r>
    <x v="1"/>
  </r>
  <r>
    <x v="0"/>
  </r>
  <r>
    <x v="0"/>
  </r>
  <r>
    <x v="0"/>
  </r>
  <r>
    <x v="8"/>
  </r>
  <r>
    <x v="7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5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5"/>
  </r>
  <r>
    <x v="1"/>
  </r>
  <r>
    <x v="1"/>
  </r>
  <r>
    <x v="1"/>
  </r>
  <r>
    <x v="0"/>
  </r>
  <r>
    <x v="1"/>
  </r>
  <r>
    <x v="4"/>
  </r>
  <r>
    <x v="1"/>
  </r>
  <r>
    <x v="1"/>
  </r>
  <r>
    <x v="1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5"/>
  </r>
  <r>
    <x v="1"/>
  </r>
  <r>
    <x v="0"/>
  </r>
  <r>
    <x v="0"/>
  </r>
  <r>
    <x v="0"/>
  </r>
  <r>
    <x v="1"/>
  </r>
  <r>
    <x v="3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3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2"/>
  </r>
  <r>
    <x v="0"/>
  </r>
  <r>
    <x v="0"/>
  </r>
  <r>
    <x v="0"/>
  </r>
  <r>
    <x v="1"/>
  </r>
  <r>
    <x v="0"/>
  </r>
  <r>
    <x v="0"/>
  </r>
  <r>
    <x v="1"/>
  </r>
  <r>
    <x v="0"/>
  </r>
  <r>
    <x v="3"/>
  </r>
  <r>
    <x v="0"/>
  </r>
  <r>
    <x v="0"/>
  </r>
  <r>
    <x v="0"/>
  </r>
  <r>
    <x v="1"/>
  </r>
  <r>
    <x v="5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3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5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5"/>
  </r>
  <r>
    <x v="1"/>
  </r>
  <r>
    <x v="0"/>
  </r>
  <r>
    <x v="1"/>
  </r>
  <r>
    <x v="1"/>
  </r>
  <r>
    <x v="0"/>
  </r>
  <r>
    <x v="3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3"/>
  </r>
  <r>
    <x v="1"/>
  </r>
  <r>
    <x v="0"/>
  </r>
  <r>
    <x v="1"/>
  </r>
  <r>
    <x v="2"/>
  </r>
  <r>
    <x v="5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5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5"/>
  </r>
  <r>
    <x v="0"/>
  </r>
  <r>
    <x v="0"/>
  </r>
  <r>
    <x v="0"/>
  </r>
  <r>
    <x v="5"/>
  </r>
  <r>
    <x v="0"/>
  </r>
  <r>
    <x v="0"/>
  </r>
  <r>
    <x v="0"/>
  </r>
  <r>
    <x v="3"/>
  </r>
  <r>
    <x v="0"/>
  </r>
  <r>
    <x v="0"/>
  </r>
  <r>
    <x v="5"/>
  </r>
  <r>
    <x v="0"/>
  </r>
  <r>
    <x v="1"/>
  </r>
  <r>
    <x v="0"/>
  </r>
  <r>
    <x v="5"/>
  </r>
  <r>
    <x v="1"/>
  </r>
  <r>
    <x v="0"/>
  </r>
  <r>
    <x v="5"/>
  </r>
  <r>
    <x v="1"/>
  </r>
  <r>
    <x v="1"/>
  </r>
  <r>
    <x v="0"/>
  </r>
  <r>
    <x v="11"/>
  </r>
  <r>
    <x v="7"/>
  </r>
  <r>
    <x v="0"/>
  </r>
  <r>
    <x v="0"/>
  </r>
  <r>
    <x v="1"/>
  </r>
  <r>
    <x v="0"/>
  </r>
  <r>
    <x v="5"/>
  </r>
  <r>
    <x v="1"/>
  </r>
  <r>
    <x v="0"/>
  </r>
  <r>
    <x v="3"/>
  </r>
  <r>
    <x v="0"/>
  </r>
  <r>
    <x v="1"/>
  </r>
  <r>
    <x v="0"/>
  </r>
  <r>
    <x v="1"/>
  </r>
  <r>
    <x v="1"/>
  </r>
  <r>
    <x v="0"/>
  </r>
  <r>
    <x v="1"/>
  </r>
  <r>
    <x v="1"/>
  </r>
  <r>
    <x v="3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5"/>
  </r>
  <r>
    <x v="1"/>
  </r>
  <r>
    <x v="1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1"/>
  </r>
  <r>
    <x v="0"/>
  </r>
  <r>
    <x v="5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1"/>
  </r>
  <r>
    <x v="5"/>
  </r>
  <r>
    <x v="0"/>
  </r>
  <r>
    <x v="0"/>
  </r>
  <r>
    <x v="1"/>
  </r>
  <r>
    <x v="0"/>
  </r>
  <r>
    <x v="0"/>
  </r>
  <r>
    <x v="0"/>
  </r>
  <r>
    <x v="0"/>
  </r>
  <r>
    <x v="1"/>
  </r>
  <r>
    <x v="0"/>
  </r>
  <r>
    <x v="3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5"/>
  </r>
  <r>
    <x v="1"/>
  </r>
  <r>
    <x v="1"/>
  </r>
  <r>
    <x v="0"/>
  </r>
  <r>
    <x v="1"/>
  </r>
  <r>
    <x v="9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1"/>
  </r>
  <r>
    <x v="0"/>
  </r>
  <r>
    <x v="0"/>
  </r>
  <r>
    <x v="0"/>
  </r>
  <r>
    <x v="0"/>
  </r>
  <r>
    <x v="0"/>
  </r>
  <r>
    <x v="4"/>
  </r>
  <r>
    <x v="7"/>
  </r>
  <r>
    <x v="1"/>
  </r>
  <r>
    <x v="0"/>
  </r>
  <r>
    <x v="0"/>
  </r>
  <r>
    <x v="1"/>
  </r>
  <r>
    <x v="1"/>
  </r>
  <r>
    <x v="0"/>
  </r>
  <r>
    <x v="2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7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3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5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5"/>
  </r>
  <r>
    <x v="5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10"/>
  </r>
  <r>
    <x v="0"/>
  </r>
  <r>
    <x v="0"/>
  </r>
  <r>
    <x v="0"/>
  </r>
  <r>
    <x v="1"/>
  </r>
  <r>
    <x v="1"/>
  </r>
  <r>
    <x v="0"/>
  </r>
  <r>
    <x v="3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6-22T00:10:11"/>
    <n v="8500"/>
    <n v="11633"/>
    <n v="63.917582417582416"/>
  </r>
  <r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1-31T14:24:43"/>
    <n v="10275"/>
    <n v="14653"/>
    <n v="185.48101265822785"/>
  </r>
  <r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05T16:51:23"/>
    <n v="625.93849999999998"/>
    <n v="657.23542499999996"/>
    <n v="18.778154999999998"/>
  </r>
  <r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7-08T12:21:47"/>
    <n v="10000"/>
    <n v="10390"/>
    <n v="69.266666666666666"/>
  </r>
  <r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1-19T20:01:19"/>
    <n v="44000"/>
    <n v="54116.28"/>
    <n v="190.55028169014085"/>
  </r>
  <r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12T22:23:27"/>
    <n v="3999"/>
    <n v="4390"/>
    <n v="93.40425531914893"/>
  </r>
  <r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04T01:44:10"/>
    <n v="8000"/>
    <n v="8519"/>
    <n v="146.87931034482759"/>
  </r>
  <r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5-26T01:07:47"/>
    <n v="9000"/>
    <n v="9110"/>
    <n v="159.82456140350877"/>
  </r>
  <r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08T22:40:12"/>
    <n v="3500"/>
    <n v="3501.52"/>
    <n v="291.79333333333335"/>
  </r>
  <r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3-18T02:29:04"/>
    <n v="500"/>
    <n v="629.99"/>
    <n v="31.499500000000001"/>
  </r>
  <r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5-21T01:37:59"/>
    <n v="3000"/>
    <n v="3015"/>
    <n v="158.68421052631578"/>
  </r>
  <r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7-21T18:41:02"/>
    <n v="5000"/>
    <n v="6025"/>
    <n v="80.333333333333329"/>
  </r>
  <r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6-01T17:07:05"/>
    <n v="30000"/>
    <n v="49588"/>
    <n v="59.961305925030231"/>
  </r>
  <r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5-18T16:15:09"/>
    <n v="3500"/>
    <n v="5599"/>
    <n v="109.78431372549019"/>
  </r>
  <r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6-18T00:38:08"/>
    <n v="4224.5640000000003"/>
    <n v="4263.9932639999997"/>
    <n v="103.99983570731706"/>
  </r>
  <r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09T09:24:18"/>
    <n v="2252.31"/>
    <n v="2400.9624600000002"/>
    <n v="24.499616938775514"/>
  </r>
  <r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5-01T19:06:51"/>
    <n v="12000"/>
    <n v="12029"/>
    <n v="171.84285714285716"/>
  </r>
  <r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0-05T17:33:42"/>
    <n v="1877.8154999999999"/>
    <n v="1890.3342699999998"/>
    <n v="52.509285277777771"/>
  </r>
  <r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8-18T13:00:56"/>
    <n v="30000"/>
    <n v="31896.33"/>
    <n v="93.264122807017543"/>
  </r>
  <r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6-20T19:35:34"/>
    <n v="850"/>
    <n v="1235"/>
    <n v="56.136363636363633"/>
  </r>
  <r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7-15T18:11:52"/>
    <n v="2000"/>
    <n v="2004"/>
    <n v="80.16"/>
  </r>
  <r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8-27T15:03:09"/>
    <n v="18500"/>
    <n v="20190"/>
    <n v="199.9009900990099"/>
  </r>
  <r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4-12-16T21:52:20"/>
    <n v="350"/>
    <n v="410"/>
    <n v="51.25"/>
  </r>
  <r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03T18:41:41"/>
    <n v="2000"/>
    <n v="2370"/>
    <n v="103.04347826086956"/>
  </r>
  <r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8-13T19:41:03"/>
    <n v="35000"/>
    <n v="38082.69"/>
    <n v="66.346149825783982"/>
  </r>
  <r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5-11-10T00:36:01"/>
    <n v="600"/>
    <n v="800"/>
    <n v="57.142857142857146"/>
  </r>
  <r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7-08T12:22:24"/>
    <n v="1250"/>
    <n v="1940"/>
    <n v="102.10526315789474"/>
  </r>
  <r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0-17T03:57:13"/>
    <n v="13441.56"/>
    <n v="15017.582909999999"/>
    <n v="100.1172194"/>
  </r>
  <r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1-16T23:08:04"/>
    <n v="12000"/>
    <n v="12042"/>
    <n v="169.6056338028169"/>
  </r>
  <r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6-22T16:09:28"/>
    <n v="3755.6309999999999"/>
    <n v="4631.9448999999995"/>
    <n v="39.589272649572642"/>
  </r>
  <r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7-22T07:01:55"/>
    <n v="4000"/>
    <n v="4051.99"/>
    <n v="76.45264150943396"/>
  </r>
  <r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07T19:00:34"/>
    <n v="13"/>
    <n v="13"/>
    <n v="13"/>
  </r>
  <r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4-01T15:03:37"/>
    <n v="28450"/>
    <n v="28520"/>
    <n v="320.44943820224717"/>
  </r>
  <r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0-09T15:51:41"/>
    <n v="5250"/>
    <n v="5360"/>
    <n v="83.75"/>
  </r>
  <r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7-21T07:43:21"/>
    <n v="2600"/>
    <n v="3392"/>
    <n v="49.882352941176471"/>
  </r>
  <r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04T07:00:14"/>
    <n v="1000"/>
    <n v="1665"/>
    <n v="59.464285714285715"/>
  </r>
  <r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3-05T07:22:05"/>
    <n v="6000"/>
    <n v="8529"/>
    <n v="193.84090909090909"/>
  </r>
  <r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1-28T16:37:59"/>
    <n v="22000"/>
    <n v="40357"/>
    <n v="159.51383399209487"/>
  </r>
  <r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4-11T01:22:24"/>
    <n v="2500"/>
    <n v="2751"/>
    <n v="41.68181818181818"/>
  </r>
  <r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4-25T01:07:48"/>
    <n v="31296.924999999999"/>
    <n v="40992.712364999999"/>
    <n v="188.90650859447004"/>
  </r>
  <r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5-30T05:08:08"/>
    <n v="2000"/>
    <n v="2027"/>
    <n v="126.6875"/>
  </r>
  <r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09-05T13:39:14"/>
    <n v="2000"/>
    <n v="2000"/>
    <n v="105.26315789473684"/>
  </r>
  <r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1-28T15:20:26"/>
    <n v="14000"/>
    <n v="19860"/>
    <n v="117.51479289940828"/>
  </r>
  <r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6-12T18:58:06"/>
    <n v="10000"/>
    <n v="30866"/>
    <n v="117.36121673003802"/>
  </r>
  <r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08-23T02:22:17"/>
    <n v="2000"/>
    <n v="2000"/>
    <n v="133.33333333333334"/>
  </r>
  <r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3-28T14:58:27"/>
    <n v="5000"/>
    <n v="6000"/>
    <n v="98.360655737704917"/>
  </r>
  <r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1-15T23:09:34"/>
    <n v="5914.3896000000004"/>
    <n v="6160.8225000000002"/>
    <n v="136.90716666666668"/>
  </r>
  <r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0-20T19:40:07"/>
    <n v="5000"/>
    <n v="5380.55"/>
    <n v="76.865000000000009"/>
  </r>
  <r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1-29T12:24:20"/>
    <n v="2503.7539999999999"/>
    <n v="2702.8024429999996"/>
    <n v="71.126380078947363"/>
  </r>
  <r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09-24T04:14:05"/>
    <n v="12000"/>
    <n v="12000"/>
    <n v="137.93103448275863"/>
  </r>
  <r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4-12-22T18:04:18"/>
    <n v="751.12619999999993"/>
    <n v="751.12619999999993"/>
    <n v="34.142099999999999"/>
  </r>
  <r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7-11T22:17:17"/>
    <n v="11000"/>
    <n v="14082"/>
    <n v="118.33613445378151"/>
  </r>
  <r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6-17T16:50:46"/>
    <n v="10000"/>
    <n v="11621"/>
    <n v="223.48076923076923"/>
  </r>
  <r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3-21T13:10:45"/>
    <n v="3000"/>
    <n v="3289"/>
    <n v="28.111111111111111"/>
  </r>
  <r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1-25T17:07:01"/>
    <n v="10000"/>
    <n v="10100"/>
    <n v="194.23076923076923"/>
  </r>
  <r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06T23:15:16"/>
    <n v="8600"/>
    <n v="11090"/>
    <n v="128.95348837209303"/>
  </r>
  <r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5-25T13:10:24"/>
    <n v="10015.016"/>
    <n v="10742.356537"/>
    <n v="61.737681247126432"/>
  </r>
  <r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3-26T19:59:22"/>
    <n v="15000"/>
    <n v="15285"/>
    <n v="221.52173913043478"/>
  </r>
  <r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0-20T17:52:52"/>
    <n v="10000"/>
    <n v="10291"/>
    <n v="137.21333333333334"/>
  </r>
  <r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8-14T05:39:36"/>
    <n v="20000"/>
    <n v="20025.14"/>
    <n v="606.82242424242418"/>
  </r>
  <r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03T21:38:37"/>
    <n v="5633.4465"/>
    <n v="5819.1374154099994"/>
    <n v="53.880901994537034"/>
  </r>
  <r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5-15T19:32:37"/>
    <n v="5000"/>
    <n v="7415"/>
    <n v="322.39130434782606"/>
  </r>
  <r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2-06T19:11:18"/>
    <n v="3000"/>
    <n v="4642"/>
    <n v="96.708333333333329"/>
  </r>
  <r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04T21:53:33"/>
    <n v="2000"/>
    <n v="2270.37"/>
    <n v="35.474531249999998"/>
  </r>
  <r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6-08T00:26:21"/>
    <n v="1200"/>
    <n v="2080"/>
    <n v="86.666666666666671"/>
  </r>
  <r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7-15T19:42:34"/>
    <n v="5365.143"/>
    <n v="5769.0616230000005"/>
    <n v="101.21160742105263"/>
  </r>
  <r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6-18T20:23:40"/>
    <n v="2000"/>
    <n v="2372"/>
    <n v="91.230769230769226"/>
  </r>
  <r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6-15T14:00:04"/>
    <n v="2000"/>
    <n v="2325"/>
    <n v="116.25"/>
  </r>
  <r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1-24T13:39:51"/>
    <n v="751.12619999999993"/>
    <n v="955.18215099999998"/>
    <n v="26.532837527777776"/>
  </r>
  <r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08-31T04:30:25"/>
    <n v="10000"/>
    <n v="11094.23"/>
    <n v="62.327134831460668"/>
  </r>
  <r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7-06T21:30:45"/>
    <n v="500"/>
    <n v="636"/>
    <n v="37.411764705882355"/>
  </r>
  <r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3-29T06:30:57"/>
    <n v="1800"/>
    <n v="2231"/>
    <n v="69.71875"/>
  </r>
  <r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0-26T00:14:41"/>
    <n v="2200"/>
    <n v="2385"/>
    <n v="58.170731707317074"/>
  </r>
  <r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2-13T18:09:44"/>
    <n v="900"/>
    <n v="900"/>
    <n v="50"/>
  </r>
  <r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5-12-22T11:41:35"/>
    <n v="563.07749999999999"/>
    <n v="635.8946823"/>
    <n v="21.927402837931034"/>
  </r>
  <r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3-24T05:01:12"/>
    <n v="3500"/>
    <n v="4040"/>
    <n v="85.957446808510639"/>
  </r>
  <r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0-28T16:35:58"/>
    <n v="300"/>
    <n v="460"/>
    <n v="30.666666666666668"/>
  </r>
  <r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3-29T03:28:37"/>
    <n v="400"/>
    <n v="1570"/>
    <n v="60.384615384615387"/>
  </r>
  <r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8-22T17:32:01"/>
    <n v="56.307749999999999"/>
    <n v="1521.4354049999999"/>
    <n v="43.469583"/>
  </r>
  <r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3-26T18:38:13"/>
    <n v="1627.4400999999998"/>
    <n v="2066.848927"/>
    <n v="50.410949439024392"/>
  </r>
  <r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1-05T02:00:56"/>
    <n v="12000"/>
    <n v="12870"/>
    <n v="273.82978723404256"/>
  </r>
  <r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0T03:48:47"/>
    <n v="750"/>
    <n v="1485"/>
    <n v="53.035714285714285"/>
  </r>
  <r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09-09T19:41:01"/>
    <n v="4000"/>
    <n v="4000.5"/>
    <n v="40.005000000000003"/>
  </r>
  <r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07T14:46:29"/>
    <n v="250.37539999999998"/>
    <n v="256.63478499999997"/>
    <n v="19.741137307692306"/>
  </r>
  <r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4-15T18:11:26"/>
    <n v="500"/>
    <n v="500"/>
    <n v="71.428571428571431"/>
  </r>
  <r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8-24T03:00:37"/>
    <n v="1200"/>
    <n v="1506"/>
    <n v="71.714285714285708"/>
  </r>
  <r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0-14T13:20:45"/>
    <n v="6756.93"/>
    <n v="7193.8781399999998"/>
    <n v="423.16930235294114"/>
  </r>
  <r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5-24T12:56:43"/>
    <n v="2500"/>
    <n v="2615"/>
    <n v="104.6"/>
  </r>
  <r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5-27T15:48:51"/>
    <n v="3500"/>
    <n v="3600"/>
    <n v="60"/>
  </r>
  <r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5-08T18:03:12"/>
    <n v="6000"/>
    <n v="6904"/>
    <n v="123.28571428571429"/>
  </r>
  <r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6-12T07:08:19"/>
    <n v="500"/>
    <n v="502"/>
    <n v="31.375"/>
  </r>
  <r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3-17T09:39:24"/>
    <n v="3000"/>
    <n v="3600"/>
    <n v="78.260869565217391"/>
  </r>
  <r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6-12-17T04:46:23"/>
    <n v="3832.2450000000003"/>
    <n v="4031.5217400000001"/>
    <n v="93.75631953488373"/>
  </r>
  <r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6-05T20:35:37"/>
    <n v="1000"/>
    <n v="1106"/>
    <n v="73.733333333333334"/>
  </r>
  <r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3-18T17:13:42"/>
    <n v="312.96924999999999"/>
    <n v="325.48801999999995"/>
    <n v="27.124001666666661"/>
  </r>
  <r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1-27T00:07:21"/>
    <n v="350"/>
    <n v="460"/>
    <n v="21.904761904761905"/>
  </r>
  <r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5-26T15:54:01"/>
    <n v="1500"/>
    <n v="1720"/>
    <n v="50.588235294117645"/>
  </r>
  <r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6-12T03:14:42"/>
    <n v="400"/>
    <n v="425"/>
    <n v="53.125"/>
  </r>
  <r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1-01T19:04:34"/>
    <n v="3200"/>
    <n v="3400"/>
    <n v="56.666666666666664"/>
  </r>
  <r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3-12-23T21:39:59"/>
    <n v="1500"/>
    <n v="1590.29"/>
    <n v="40.776666666666664"/>
  </r>
  <r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0-15T18:04:46"/>
    <n v="5000"/>
    <n v="5000"/>
    <n v="192.30769230769232"/>
  </r>
  <r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2-12-31T18:38:30"/>
    <n v="3500"/>
    <n v="3500"/>
    <n v="100"/>
  </r>
  <r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1-23T03:08:53"/>
    <n v="6000"/>
    <n v="7665"/>
    <n v="117.92307692307692"/>
  </r>
  <r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2-12T19:20:30"/>
    <n v="1627.4400999999998"/>
    <n v="1711.3158589999998"/>
    <n v="34.924813448979592"/>
  </r>
  <r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3-10T16:41:06"/>
    <n v="500"/>
    <n v="600"/>
    <n v="60"/>
  </r>
  <r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4-25T17:23:40"/>
    <n v="2200"/>
    <n v="2363"/>
    <n v="39.383333333333333"/>
  </r>
  <r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3-19T18:38:21"/>
    <n v="5000"/>
    <n v="5025"/>
    <n v="186.11111111111111"/>
  </r>
  <r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02T23:34:47"/>
    <n v="7500"/>
    <n v="7685"/>
    <n v="111.37681159420291"/>
  </r>
  <r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4-01T14:42:50"/>
    <n v="1500"/>
    <n v="3700"/>
    <n v="78.723404255319153"/>
  </r>
  <r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1-27T00:37:10"/>
    <n v="1000"/>
    <n v="2195"/>
    <n v="46.702127659574465"/>
  </r>
  <r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0-10T22:47:33"/>
    <n v="1300"/>
    <n v="1700"/>
    <n v="65.384615384615387"/>
  </r>
  <r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01T07:59:47"/>
    <n v="2464.3290000000002"/>
    <n v="3809.1485400000001"/>
    <n v="71.870727169811317"/>
  </r>
  <r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3-20T01:01:58"/>
    <n v="5000"/>
    <n v="5200"/>
    <n v="64.197530864197532"/>
  </r>
  <r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7-29T18:12:08"/>
    <n v="5000"/>
    <n v="7050"/>
    <n v="90.384615384615387"/>
  </r>
  <r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1-11-14T06:34:48"/>
    <n v="3000"/>
    <n v="3100"/>
    <n v="88.571428571428569"/>
  </r>
  <r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1-10T17:44:04"/>
    <n v="450"/>
    <n v="632"/>
    <n v="28.727272727272727"/>
  </r>
  <r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2-21T11:55:55"/>
    <n v="3500"/>
    <n v="3978"/>
    <n v="69.78947368421052"/>
  </r>
  <r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3-11T20:02:24"/>
    <n v="4500"/>
    <n v="4522.22"/>
    <n v="167.48962962962963"/>
  </r>
  <r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6-29T01:17:16"/>
    <n v="5000"/>
    <n v="5651.58"/>
    <n v="144.91230769230768"/>
  </r>
  <r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7-15T01:39:46"/>
    <n v="3250"/>
    <n v="3398.1"/>
    <n v="91.840540540540545"/>
  </r>
  <r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09-03T01:11:47"/>
    <n v="8943.619999999999"/>
    <n v="1.27766"/>
    <n v="1.27766"/>
  </r>
  <r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02T16:55:10"/>
    <n v="3000"/>
    <n v="1"/>
    <n v="1"/>
  </r>
  <r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08-11T10:21:47"/>
    <n v="100000000"/>
    <n v="0"/>
    <n v="0"/>
  </r>
  <r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09-22T18:46:04"/>
    <n v="55000"/>
    <n v="151"/>
    <n v="25.166666666666668"/>
  </r>
  <r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4-20T22:17:22"/>
    <n v="4000"/>
    <n v="0"/>
    <n v="0"/>
  </r>
  <r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6-12-05T23:51:20"/>
    <n v="383.22450000000003"/>
    <n v="53.651430000000005"/>
    <n v="8.9419050000000002"/>
  </r>
  <r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5-11T14:08:57"/>
    <n v="25000"/>
    <n v="1387"/>
    <n v="106.69230769230769"/>
  </r>
  <r>
    <x v="6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3-04T14:59:01"/>
    <n v="8000"/>
    <n v="190"/>
    <n v="47.5"/>
  </r>
  <r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09-15T05:28:13"/>
    <n v="100000"/>
    <n v="1867"/>
    <n v="311.16666666666669"/>
  </r>
  <r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08-31T22:29:43"/>
    <n v="20000"/>
    <n v="0"/>
    <n v="0"/>
  </r>
  <r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5-19T21:58:12"/>
    <n v="751.12619999999993"/>
    <n v="0"/>
    <n v="0"/>
  </r>
  <r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6-20T20:06:01"/>
    <n v="1200"/>
    <n v="0"/>
    <n v="0"/>
  </r>
  <r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09-23T19:30:07"/>
    <n v="80000"/>
    <n v="7655"/>
    <n v="94.506172839506178"/>
  </r>
  <r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01T19:23:04"/>
    <n v="71764"/>
    <n v="0"/>
    <n v="0"/>
  </r>
  <r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8-05T21:50:18"/>
    <n v="5000"/>
    <n v="0"/>
    <n v="0"/>
  </r>
  <r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5-29T09:09:57"/>
    <n v="3000"/>
    <n v="403"/>
    <n v="80.599999999999994"/>
  </r>
  <r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4-02T09:50:34"/>
    <n v="3000"/>
    <n v="0"/>
    <n v="0"/>
  </r>
  <r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08-23T13:46:33"/>
    <n v="8294.99"/>
    <n v="0"/>
    <n v="0"/>
  </r>
  <r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01T06:10:41"/>
    <n v="150000"/>
    <n v="4712"/>
    <n v="81.241379310344826"/>
  </r>
  <r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02T22:06:12"/>
    <n v="500"/>
    <n v="500"/>
    <n v="500"/>
  </r>
  <r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2-18T04:45:32"/>
    <n v="200000"/>
    <n v="0"/>
    <n v="0"/>
  </r>
  <r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4-16T03:40:23"/>
    <n v="12000"/>
    <n v="1293"/>
    <n v="46.178571428571431"/>
  </r>
  <r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0-26T21:26:18"/>
    <n v="3000"/>
    <n v="10"/>
    <n v="10"/>
  </r>
  <r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7-08T01:32:22"/>
    <n v="3872.5169999999998"/>
    <n v="0"/>
    <n v="0"/>
  </r>
  <r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2-12T18:17:52"/>
    <n v="5748.3675000000003"/>
    <n v="1586.54943"/>
    <n v="42.879714324324326"/>
  </r>
  <r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7-15T13:00:52"/>
    <n v="4500"/>
    <n v="338"/>
    <n v="37.555555555555557"/>
  </r>
  <r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6-11-19T00:23:18"/>
    <n v="20000"/>
    <n v="115"/>
    <n v="38.333333333333336"/>
  </r>
  <r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4-11-26T18:25:40"/>
    <n v="8763.1389999999992"/>
    <n v="0"/>
    <n v="0"/>
  </r>
  <r>
    <x v="63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1-28T06:45:36"/>
    <n v="50000"/>
    <n v="40"/>
    <n v="20"/>
  </r>
  <r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1-25T04:07:50"/>
    <n v="10000"/>
    <n v="92"/>
    <n v="15.333333333333334"/>
  </r>
  <r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3-27T03:53:02"/>
    <n v="130000"/>
    <n v="30112"/>
    <n v="449.43283582089555"/>
  </r>
  <r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4-19T13:13:11"/>
    <n v="176023.5"/>
    <n v="98.573160000000001"/>
    <n v="19.714632000000002"/>
  </r>
  <r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8-24T01:51:40"/>
    <n v="380000"/>
    <n v="30"/>
    <n v="15"/>
  </r>
  <r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0-21T14:04:04"/>
    <n v="50000"/>
    <n v="359"/>
    <n v="35.9"/>
  </r>
  <r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4-21T13:08:15"/>
    <n v="1500"/>
    <n v="40"/>
    <n v="13.333333333333334"/>
  </r>
  <r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6-13T13:25:35"/>
    <n v="1350000"/>
    <n v="81"/>
    <n v="20.25"/>
  </r>
  <r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6-04T02:59:56"/>
    <n v="26825.715"/>
    <n v="1368.1114650000002"/>
    <n v="91.207431000000014"/>
  </r>
  <r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1-27T21:52:52"/>
    <n v="2995"/>
    <n v="8"/>
    <n v="4"/>
  </r>
  <r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09-22T01:50:28"/>
    <n v="5000"/>
    <n v="0"/>
    <n v="0"/>
  </r>
  <r>
    <x v="69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5-24T10:25:45"/>
    <n v="500000"/>
    <n v="10"/>
    <n v="10"/>
  </r>
  <r>
    <x v="1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6-16T21:54:51"/>
    <n v="5000"/>
    <n v="0"/>
    <n v="0"/>
  </r>
  <r>
    <x v="63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6-02T16:29:55"/>
    <n v="50000"/>
    <n v="5"/>
    <n v="5"/>
  </r>
  <r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7-15T03:02:36"/>
    <n v="2800"/>
    <n v="435"/>
    <n v="43.5"/>
  </r>
  <r>
    <x v="71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8-27T23:04:14"/>
    <n v="2000000"/>
    <n v="0"/>
    <n v="0"/>
  </r>
  <r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7-21T18:18:21"/>
    <n v="120000"/>
    <n v="640"/>
    <n v="91.428571428571431"/>
  </r>
  <r>
    <x v="73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5-12-13T15:48:44"/>
    <n v="21281.909"/>
    <n v="0"/>
    <n v="0"/>
  </r>
  <r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6-12-17T01:49:22"/>
    <n v="5000"/>
    <n v="3000"/>
    <n v="3000"/>
  </r>
  <r>
    <x v="74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6-05T22:15:35"/>
    <n v="110000"/>
    <n v="11"/>
    <n v="5.5"/>
  </r>
  <r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2-17T20:02:50"/>
    <n v="8000"/>
    <n v="325"/>
    <n v="108.33333333333333"/>
  </r>
  <r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09-18T12:07:39"/>
    <n v="3129.6924999999997"/>
    <n v="701.05111999999997"/>
    <n v="70.105111999999991"/>
  </r>
  <r>
    <x v="3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7-31T23:28:03"/>
    <n v="10000"/>
    <n v="325"/>
    <n v="32.5"/>
  </r>
  <r>
    <x v="63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6-13T04:20:14"/>
    <n v="50000"/>
    <n v="1"/>
    <n v="1"/>
  </r>
  <r>
    <x v="75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2-12T09:28:43"/>
    <n v="95000"/>
    <n v="0"/>
    <n v="0"/>
  </r>
  <r>
    <x v="76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1-29T13:45:08"/>
    <n v="1389.5834699999998"/>
    <n v="0"/>
    <n v="0"/>
  </r>
  <r>
    <x v="12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3-09T18:12:56"/>
    <n v="6756.93"/>
    <n v="0"/>
    <n v="0"/>
  </r>
  <r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04T18:40:11"/>
    <n v="25037.539999999997"/>
    <n v="1623.6844689999998"/>
    <n v="62.44940265384615"/>
  </r>
  <r>
    <x v="15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7-06T19:46:39"/>
    <n v="1500"/>
    <n v="0"/>
    <n v="0"/>
  </r>
  <r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07T01:08:46"/>
    <n v="450"/>
    <n v="180"/>
    <n v="25.714285714285715"/>
  </r>
  <r>
    <x v="69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0-27T22:55:45"/>
    <n v="563077.5"/>
    <n v="0"/>
    <n v="0"/>
  </r>
  <r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2-03T01:55:55"/>
    <n v="1000"/>
    <n v="200"/>
    <n v="100"/>
  </r>
  <r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3-04T23:47:23"/>
    <n v="1502.2523999999999"/>
    <n v="502.00267699999995"/>
    <n v="38.615590538461532"/>
  </r>
  <r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5-23T17:48:15"/>
    <n v="4285.1749709999995"/>
    <n v="903.85519399999998"/>
    <n v="225.9637985"/>
  </r>
  <r>
    <x v="28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6-12-08T00:17:12"/>
    <n v="1000"/>
    <n v="0"/>
    <n v="0"/>
  </r>
  <r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0-27T19:26:50"/>
    <n v="15648.4625"/>
    <n v="5610.9127139999991"/>
    <n v="467.57605949999993"/>
  </r>
  <r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7-05T18:59:22"/>
    <n v="1149.6735000000001"/>
    <n v="39.088899000000005"/>
    <n v="19.544449500000002"/>
  </r>
  <r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7-19T21:52:19"/>
    <n v="4684.24"/>
    <n v="257.63319999999999"/>
    <n v="25.76332"/>
  </r>
  <r>
    <x v="1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2-01T19:30:34"/>
    <n v="5000"/>
    <n v="0"/>
    <n v="0"/>
  </r>
  <r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6-27T05:37:37"/>
    <n v="5000"/>
    <n v="800"/>
    <n v="160"/>
  </r>
  <r>
    <x v="15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8-06T04:23:35"/>
    <n v="1500"/>
    <n v="0"/>
    <n v="0"/>
  </r>
  <r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7-05T16:34:37"/>
    <n v="500000"/>
    <n v="345"/>
    <n v="69"/>
  </r>
  <r>
    <x v="14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06T15:37:26"/>
    <n v="12000"/>
    <n v="50"/>
    <n v="50"/>
  </r>
  <r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08-23T10:35:38"/>
    <n v="3520.47"/>
    <n v="176.02350000000001"/>
    <n v="58.674500000000002"/>
  </r>
  <r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09-17T19:00:32"/>
    <n v="1000000"/>
    <n v="17"/>
    <n v="5.666666666666667"/>
  </r>
  <r>
    <x v="28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09-29T22:26:06"/>
    <n v="1251.877"/>
    <n v="0"/>
    <n v="0"/>
  </r>
  <r>
    <x v="3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1-06T23:55:31"/>
    <n v="3129.6924999999997"/>
    <n v="3.7556309999999997"/>
    <n v="1.2518769999999999"/>
  </r>
  <r>
    <x v="71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5-11T16:05:32"/>
    <n v="2000000"/>
    <n v="0"/>
    <n v="0"/>
  </r>
  <r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09-12T13:01:38"/>
    <n v="4381.5694999999996"/>
    <n v="1833.9998049999999"/>
    <n v="96.526305526315781"/>
  </r>
  <r>
    <x v="3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1-06T20:21:40"/>
    <n v="3129.6924999999997"/>
    <n v="327.99177399999996"/>
    <n v="40.998971749999995"/>
  </r>
  <r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09-05T09:12:02"/>
    <n v="25000"/>
    <n v="279"/>
    <n v="46.5"/>
  </r>
  <r>
    <x v="3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02T02:58:22"/>
    <n v="10000"/>
    <n v="0"/>
    <n v="0"/>
  </r>
  <r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8-16T02:00:03"/>
    <n v="6000"/>
    <n v="1571.55"/>
    <n v="87.308333333333337"/>
  </r>
  <r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1-19T19:38:49"/>
    <n v="650"/>
    <n v="380"/>
    <n v="54.285714285714285"/>
  </r>
  <r>
    <x v="12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09-08T22:16:04"/>
    <n v="6000"/>
    <n v="0"/>
    <n v="0"/>
  </r>
  <r>
    <x v="3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4-11-30T20:21:04"/>
    <n v="3129.6924999999997"/>
    <n v="933.90024199999993"/>
    <n v="116.73753024999999"/>
  </r>
  <r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7-05T14:00:03"/>
    <n v="211228.2"/>
    <n v="107138.46351"/>
    <n v="82.86037394431554"/>
  </r>
  <r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09-01T15:10:22"/>
    <n v="8000"/>
    <n v="1300"/>
    <n v="76.470588235294116"/>
  </r>
  <r>
    <x v="83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7-16T00:06:23"/>
    <n v="12700"/>
    <n v="0"/>
    <n v="0"/>
  </r>
  <r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4-12-05T04:43:58"/>
    <n v="10730.286"/>
    <n v="1632.53637"/>
    <n v="125.57972076923078"/>
  </r>
  <r>
    <x v="63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1-16T08:52:47"/>
    <n v="35204.699999999997"/>
    <n v="0"/>
    <n v="0"/>
  </r>
  <r>
    <x v="31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6-10T22:08:55"/>
    <n v="25000"/>
    <n v="0"/>
    <n v="0"/>
  </r>
  <r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09-02T01:33:12"/>
    <n v="12000"/>
    <n v="3030"/>
    <n v="91.818181818181813"/>
  </r>
  <r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8-20T03:50:17"/>
    <n v="5000"/>
    <n v="2230"/>
    <n v="185.83333333333334"/>
  </r>
  <r>
    <x v="84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2-16T21:08:40"/>
    <n v="6300"/>
    <n v="1"/>
    <n v="1"/>
  </r>
  <r>
    <x v="63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7-17T14:15:47"/>
    <n v="50000"/>
    <n v="20"/>
    <n v="20"/>
  </r>
  <r>
    <x v="78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1-05T15:22:29"/>
    <n v="12500"/>
    <n v="1"/>
    <n v="1"/>
  </r>
  <r>
    <x v="85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1-06T05:31:22"/>
    <n v="5508.2587999999996"/>
    <n v="12.51877"/>
    <n v="12.51877"/>
  </r>
  <r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3-03T23:00:37"/>
    <n v="50000"/>
    <n v="27849.22"/>
    <n v="331.53833333333336"/>
  </r>
  <r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1-27T15:22:29"/>
    <n v="10694.7"/>
    <n v="1277.2680210000001"/>
    <n v="33.612316342105267"/>
  </r>
  <r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3-16T15:04:49"/>
    <n v="5000"/>
    <n v="100"/>
    <n v="100"/>
  </r>
  <r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2-29T07:50:25"/>
    <n v="50000"/>
    <n v="8815"/>
    <n v="115.98684210526316"/>
  </r>
  <r>
    <x v="63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7-10T15:27:10"/>
    <n v="50000"/>
    <n v="360"/>
    <n v="120"/>
  </r>
  <r>
    <x v="63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1-27T20:06:04"/>
    <n v="50000"/>
    <n v="0"/>
    <n v="0"/>
  </r>
  <r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1-27T18:28:38"/>
    <n v="1000"/>
    <n v="130"/>
    <n v="65"/>
  </r>
  <r>
    <x v="86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4-22T01:09:10"/>
    <n v="1500000"/>
    <n v="0"/>
    <n v="0"/>
  </r>
  <r>
    <x v="87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5-11T05:38:46"/>
    <n v="4224564"/>
    <n v="0"/>
    <n v="0"/>
  </r>
  <r>
    <x v="48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3-09T23:04:14"/>
    <n v="200"/>
    <n v="0"/>
    <n v="0"/>
  </r>
  <r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4-12T15:59:04"/>
    <n v="36304.432999999997"/>
    <n v="312.96924999999999"/>
    <n v="156.48462499999999"/>
  </r>
  <r>
    <x v="89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6-09T21:27:21"/>
    <n v="28000"/>
    <n v="0"/>
    <n v="0"/>
  </r>
  <r>
    <x v="6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4-02T16:28:25"/>
    <n v="10015.016"/>
    <n v="0"/>
    <n v="0"/>
  </r>
  <r>
    <x v="9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1-14T22:24:57"/>
    <n v="3378.4650000000001"/>
    <n v="0"/>
    <n v="0"/>
  </r>
  <r>
    <x v="36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5-05T18:39:11"/>
    <n v="15000"/>
    <n v="60"/>
    <n v="30"/>
  </r>
  <r>
    <x v="86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5-12-03T23:00:51"/>
    <n v="1500000"/>
    <n v="0"/>
    <n v="0"/>
  </r>
  <r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1-28T19:49:06"/>
    <n v="5007.5079999999998"/>
    <n v="137.70647"/>
    <n v="19.672352857142858"/>
  </r>
  <r>
    <x v="9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8-30T21:52:52"/>
    <n v="350000"/>
    <n v="0"/>
    <n v="0"/>
  </r>
  <r>
    <x v="28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5-12T00:50:59"/>
    <n v="1000"/>
    <n v="401"/>
    <n v="80.2"/>
  </r>
  <r>
    <x v="3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6-09T21:48:17"/>
    <n v="10000"/>
    <n v="0"/>
    <n v="0"/>
  </r>
  <r>
    <x v="6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5-11-13T02:01:39"/>
    <n v="150000"/>
    <n v="0"/>
    <n v="0"/>
  </r>
  <r>
    <x v="36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1-08T13:51:09"/>
    <n v="15000"/>
    <n v="50"/>
    <n v="50"/>
  </r>
  <r>
    <x v="91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09T23:06:00"/>
    <n v="26000"/>
    <n v="0"/>
    <n v="0"/>
  </r>
  <r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0-20T02:38:50"/>
    <n v="704.09400000000005"/>
    <n v="176.02350000000001"/>
    <n v="35.204700000000003"/>
  </r>
  <r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3-21T17:00:11"/>
    <n v="15000"/>
    <n v="16145.12"/>
    <n v="117.84759124087591"/>
  </r>
  <r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1-06T16:45:04"/>
    <n v="36400"/>
    <n v="41000"/>
    <n v="109.04255319148936"/>
  </r>
  <r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1-15T11:49:50"/>
    <n v="13000"/>
    <n v="14750"/>
    <n v="73.019801980198025"/>
  </r>
  <r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1-23T01:08:24"/>
    <n v="25000"/>
    <n v="25648"/>
    <n v="78.195121951219505"/>
  </r>
  <r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2-04T07:45:59"/>
    <n v="3500"/>
    <n v="3981.5"/>
    <n v="47.398809523809526"/>
  </r>
  <r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7-17T01:16:25"/>
    <n v="5000"/>
    <n v="5186"/>
    <n v="54.020833333333336"/>
  </r>
  <r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0-29T08:43:25"/>
    <n v="5000"/>
    <n v="15273"/>
    <n v="68.488789237668158"/>
  </r>
  <r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09-09T14:30:14"/>
    <n v="5000"/>
    <n v="6705"/>
    <n v="108.14516129032258"/>
  </r>
  <r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1-11-23T18:35:09"/>
    <n v="85000"/>
    <n v="86133"/>
    <n v="589.95205479452056"/>
  </r>
  <r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6-03T22:10:20"/>
    <n v="10000"/>
    <n v="11292"/>
    <n v="48.051063829787232"/>
  </r>
  <r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5-07T13:34:51"/>
    <n v="30000"/>
    <n v="31675"/>
    <n v="72.482837528604122"/>
  </r>
  <r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4-14T18:54:06"/>
    <n v="3500"/>
    <n v="4395"/>
    <n v="57.077922077922075"/>
  </r>
  <r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3-29T15:54:18"/>
    <n v="5000"/>
    <n v="9228"/>
    <n v="85.444444444444443"/>
  </r>
  <r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1-16T15:37:15"/>
    <n v="1500"/>
    <n v="1511"/>
    <n v="215.85714285714286"/>
  </r>
  <r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09-16T22:51:50"/>
    <n v="24000"/>
    <n v="28067.34"/>
    <n v="89.38643312101911"/>
  </r>
  <r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2-14T12:38:02"/>
    <n v="8000"/>
    <n v="8538.66"/>
    <n v="45.418404255319146"/>
  </r>
  <r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2-14T18:27:47"/>
    <n v="13000"/>
    <n v="18083"/>
    <n v="65.756363636363631"/>
  </r>
  <r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4-19T15:02:42"/>
    <n v="35000"/>
    <n v="37354.269999999997"/>
    <n v="66.70405357142856"/>
  </r>
  <r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5-19T01:14:26"/>
    <n v="30000"/>
    <n v="57342"/>
    <n v="83.345930232558146"/>
  </r>
  <r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3-09T17:42:49"/>
    <n v="75000"/>
    <n v="98953.42"/>
    <n v="105.04609341825902"/>
  </r>
  <r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6-01T18:07:59"/>
    <n v="10000"/>
    <n v="10640"/>
    <n v="120.90909090909091"/>
  </r>
  <r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4-18T21:15:04"/>
    <n v="20000"/>
    <n v="21480"/>
    <n v="97.63636363636364"/>
  </r>
  <r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1-12T05:57:08"/>
    <n v="2500"/>
    <n v="6000"/>
    <n v="41.379310344827587"/>
  </r>
  <r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8-28T22:54:54"/>
    <n v="25000"/>
    <n v="29520.27"/>
    <n v="30.654485981308412"/>
  </r>
  <r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4-11T14:53:15"/>
    <n v="5000"/>
    <n v="5910"/>
    <n v="64.945054945054949"/>
  </r>
  <r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3-30T05:53:50"/>
    <n v="5000"/>
    <n v="5555"/>
    <n v="95.775862068965523"/>
  </r>
  <r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1-27T04:11:47"/>
    <n v="1000"/>
    <n v="1455"/>
    <n v="40.416666666666664"/>
  </r>
  <r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5-26T10:51:39"/>
    <n v="12330.988449999999"/>
    <n v="16231.136130879999"/>
    <n v="98.370522005333328"/>
  </r>
  <r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09-23T03:39:38"/>
    <n v="5000"/>
    <n v="5570"/>
    <n v="50.18018018018018"/>
  </r>
  <r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1-23T04:43:42"/>
    <n v="70409.399999999994"/>
    <n v="103666.41405437999"/>
    <n v="64.95389351778195"/>
  </r>
  <r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4-04T20:47:50"/>
    <n v="2300"/>
    <n v="3510"/>
    <n v="57.540983606557376"/>
  </r>
  <r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3-12-04T02:24:21"/>
    <n v="30000"/>
    <n v="31404"/>
    <n v="109.42160278745645"/>
  </r>
  <r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2-26T21:36:31"/>
    <n v="3000"/>
    <n v="5323.01"/>
    <n v="81.892461538461546"/>
  </r>
  <r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6-03T11:57:46"/>
    <n v="5000"/>
    <n v="5388.79"/>
    <n v="45.667711864406776"/>
  </r>
  <r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3-01T21:53:49"/>
    <n v="4000"/>
    <n v="6240"/>
    <n v="55.221238938053098"/>
  </r>
  <r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0-11T00:46:06"/>
    <n v="20000"/>
    <n v="21679"/>
    <n v="65.298192771084331"/>
  </r>
  <r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2-28T01:57:54"/>
    <n v="4000"/>
    <n v="5904"/>
    <n v="95.225806451612897"/>
  </r>
  <r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4-23T21:23:39"/>
    <n v="65000"/>
    <n v="71748"/>
    <n v="75.444794952681391"/>
  </r>
  <r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09-12T00:58:59"/>
    <n v="27000"/>
    <n v="40594"/>
    <n v="97.816867469879512"/>
  </r>
  <r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1-24T05:51:36"/>
    <n v="17000"/>
    <n v="26744.11"/>
    <n v="87.685606557377056"/>
  </r>
  <r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4-15T14:10:35"/>
    <n v="75000"/>
    <n v="117108"/>
    <n v="54.748948106591868"/>
  </r>
  <r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5-17T03:55:13"/>
    <n v="5500"/>
    <n v="6632.32"/>
    <n v="83.953417721518989"/>
  </r>
  <r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1-16T22:04:52"/>
    <n v="45000"/>
    <n v="45535"/>
    <n v="254.38547486033519"/>
  </r>
  <r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12T17:02:24"/>
    <n v="18000"/>
    <n v="20569.05"/>
    <n v="101.8269801980198"/>
  </r>
  <r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1-12-27T17:43:00"/>
    <n v="40000"/>
    <n v="41850.46"/>
    <n v="55.066394736842106"/>
  </r>
  <r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8-20T18:08:48"/>
    <n v="14000"/>
    <n v="32035.51"/>
    <n v="56.901438721136763"/>
  </r>
  <r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2-08T19:35:24"/>
    <n v="15000"/>
    <n v="16373"/>
    <n v="121.28148148148148"/>
  </r>
  <r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0-02T06:40:18"/>
    <n v="15000"/>
    <n v="26445"/>
    <n v="91.189655172413794"/>
  </r>
  <r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5-22T04:03:13"/>
    <n v="50000"/>
    <n v="51605.31"/>
    <n v="115.44812080536913"/>
  </r>
  <r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0-03T10:57:14"/>
    <n v="18778.154999999999"/>
    <n v="19683.262070999997"/>
    <n v="84.841646857758604"/>
  </r>
  <r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0-12-14T08:51:37"/>
    <n v="4500"/>
    <n v="4800.8"/>
    <n v="28.576190476190476"/>
  </r>
  <r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12T18:27:26"/>
    <n v="5000"/>
    <n v="6001"/>
    <n v="46.8828125"/>
  </r>
  <r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09-26T19:16:39"/>
    <n v="75000"/>
    <n v="76130.2"/>
    <n v="154.42231237322514"/>
  </r>
  <r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3-21T16:01:54"/>
    <n v="26000"/>
    <n v="26360"/>
    <n v="201.22137404580153"/>
  </r>
  <r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6-14T02:01:34"/>
    <n v="5000"/>
    <n v="5000"/>
    <n v="100"/>
  </r>
  <r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09-02T00:06:49"/>
    <n v="50000"/>
    <n v="66554.559999999998"/>
    <n v="100.08204511278196"/>
  </r>
  <r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8-13T11:24:43"/>
    <n v="25000"/>
    <n v="29681.55"/>
    <n v="230.08953488372092"/>
  </r>
  <r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3-26T17:28:21"/>
    <n v="20000"/>
    <n v="20128"/>
    <n v="141.74647887323943"/>
  </r>
  <r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3-11T11:07:28"/>
    <n v="126000"/>
    <n v="137254.84"/>
    <n v="56.344351395730705"/>
  </r>
  <r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0-18T05:24:20"/>
    <n v="10000"/>
    <n v="17895.25"/>
    <n v="73.341188524590166"/>
  </r>
  <r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3-24T23:02:18"/>
    <n v="25000"/>
    <n v="25430.66"/>
    <n v="85.337785234899329"/>
  </r>
  <r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2-07T17:42:15"/>
    <n v="13000"/>
    <n v="15435.55"/>
    <n v="61.496215139442228"/>
  </r>
  <r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1-25T20:33:58"/>
    <n v="10000"/>
    <n v="10046"/>
    <n v="93.018518518518519"/>
  </r>
  <r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5-03T01:42:26"/>
    <n v="3000"/>
    <n v="4124"/>
    <n v="50.292682926829265"/>
  </r>
  <r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7-24T02:16:37"/>
    <n v="3400"/>
    <n v="7876"/>
    <n v="106.43243243243244"/>
  </r>
  <r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2-09T15:07:29"/>
    <n v="7500"/>
    <n v="9775"/>
    <n v="51.719576719576722"/>
  </r>
  <r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2-28T20:05:33"/>
    <n v="1000"/>
    <n v="2929"/>
    <n v="36.612499999999997"/>
  </r>
  <r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1-08T22:40:01"/>
    <n v="22000"/>
    <n v="24490"/>
    <n v="42.517361111111114"/>
  </r>
  <r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1-24T16:40:10"/>
    <n v="12000"/>
    <n v="12668"/>
    <n v="62.712871287128714"/>
  </r>
  <r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8-13T18:02:14"/>
    <n v="18000"/>
    <n v="21410"/>
    <n v="89.957983193277315"/>
  </r>
  <r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05T04:23:43"/>
    <n v="1000"/>
    <n v="1041.29"/>
    <n v="28.924722222222222"/>
  </r>
  <r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1-11-21T05:16:32"/>
    <n v="20000"/>
    <n v="20820.330000000002"/>
    <n v="138.8022"/>
  </r>
  <r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3-15T21:03:52"/>
    <n v="8000"/>
    <n v="8950"/>
    <n v="61.301369863013697"/>
  </r>
  <r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6-28T05:28:14"/>
    <n v="17000"/>
    <n v="17805"/>
    <n v="80.202702702702709"/>
  </r>
  <r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1-30T19:59:48"/>
    <n v="1000"/>
    <n v="3851.5"/>
    <n v="32.095833333333331"/>
  </r>
  <r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7-23T18:32:14"/>
    <n v="25000"/>
    <n v="25312"/>
    <n v="200.88888888888889"/>
  </r>
  <r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1-07T22:09:57"/>
    <n v="11496.735000000001"/>
    <n v="13080.218634000001"/>
    <n v="82.786193886075949"/>
  </r>
  <r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1-11T16:14:43"/>
    <n v="30000"/>
    <n v="30241"/>
    <n v="95.699367088607602"/>
  </r>
  <r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2-25T00:55:51"/>
    <n v="5000"/>
    <n v="14166"/>
    <n v="49.880281690140848"/>
  </r>
  <r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09-11-06T20:07:09"/>
    <n v="5000"/>
    <n v="5634"/>
    <n v="110.47058823529412"/>
  </r>
  <r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1-23T13:13:53"/>
    <n v="25037.539999999997"/>
    <n v="26685.010131999999"/>
    <n v="168.89246918987342"/>
  </r>
  <r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0-04T10:43:06"/>
    <n v="39415.425000000003"/>
    <n v="40465.001459999999"/>
    <n v="120.07418830860534"/>
  </r>
  <r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4-13T13:40:48"/>
    <n v="25000"/>
    <n v="26978"/>
    <n v="145.04301075268816"/>
  </r>
  <r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1-23T07:42:46"/>
    <n v="5400"/>
    <n v="6646"/>
    <n v="114.58620689655173"/>
  </r>
  <r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6-29T15:01:48"/>
    <n v="8500"/>
    <n v="8636"/>
    <n v="105.3170731707317"/>
  </r>
  <r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1-15T04:30:33"/>
    <n v="50000"/>
    <n v="52198"/>
    <n v="70.921195652173907"/>
  </r>
  <r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2-09T07:33:26"/>
    <n v="150000"/>
    <n v="169394.6"/>
    <n v="147.17167680278018"/>
  </r>
  <r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2-23T05:38:49"/>
    <n v="4000"/>
    <n v="5456"/>
    <n v="160.47058823529412"/>
  </r>
  <r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01T22:43:08"/>
    <n v="75000"/>
    <n v="77710.8"/>
    <n v="156.04578313253012"/>
  </r>
  <r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0-14T11:12:07"/>
    <n v="10000"/>
    <n v="10550"/>
    <n v="63.17365269461078"/>
  </r>
  <r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4-15T12:22:43"/>
    <n v="35000"/>
    <n v="35640"/>
    <n v="104.82352941176471"/>
  </r>
  <r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5-17T13:57:14"/>
    <n v="40000"/>
    <n v="42642"/>
    <n v="97.356164383561648"/>
  </r>
  <r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09-16T16:19:37"/>
    <n v="100000"/>
    <n v="113015"/>
    <n v="203.63063063063063"/>
  </r>
  <r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3-08T15:16:31"/>
    <n v="40000"/>
    <n v="50091"/>
    <n v="188.31203007518798"/>
  </r>
  <r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4-07T16:22:37"/>
    <n v="10000"/>
    <n v="10119"/>
    <n v="146.65217391304347"/>
  </r>
  <r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4-07T17:41:55"/>
    <n v="8500"/>
    <n v="8735"/>
    <n v="109.1875"/>
  </r>
  <r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0-14T14:18:38"/>
    <n v="25000"/>
    <n v="29209.78"/>
    <n v="59.249046653144013"/>
  </r>
  <r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2-12T03:05:08"/>
    <n v="3000"/>
    <n v="3035.05"/>
    <n v="97.904838709677421"/>
  </r>
  <r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7-08T18:08:10"/>
    <n v="15000"/>
    <n v="16520.04"/>
    <n v="70.000169491525426"/>
  </r>
  <r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3-30T18:14:28"/>
    <n v="6000"/>
    <n v="6485"/>
    <n v="72.865168539325836"/>
  </r>
  <r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2-06T16:03:27"/>
    <n v="35000"/>
    <n v="43758"/>
    <n v="146.34782608695653"/>
  </r>
  <r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12T21:06:38"/>
    <n v="3500"/>
    <n v="3735"/>
    <n v="67.909090909090907"/>
  </r>
  <r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3-30T18:44:25"/>
    <n v="55000"/>
    <n v="55201.52"/>
    <n v="169.85083076923075"/>
  </r>
  <r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0-14T17:42:25"/>
    <n v="30000"/>
    <n v="30608.59"/>
    <n v="58.413339694656486"/>
  </r>
  <r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4-17T23:18:14"/>
    <n v="33500"/>
    <n v="34198"/>
    <n v="119.99298245614035"/>
  </r>
  <r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4-20T22:39:50"/>
    <n v="14500"/>
    <n v="17875"/>
    <n v="99.860335195530723"/>
  </r>
  <r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09-14T12:00:21"/>
    <n v="10000"/>
    <n v="17028.88"/>
    <n v="90.579148936170213"/>
  </r>
  <r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0-15T11:53:29"/>
    <n v="40000"/>
    <n v="44636.2"/>
    <n v="117.77361477572559"/>
  </r>
  <r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7-22T14:05:16"/>
    <n v="10000"/>
    <n v="10300"/>
    <n v="86.554621848739501"/>
  </r>
  <r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1-25T11:58:28"/>
    <n v="11260"/>
    <n v="12007.18"/>
    <n v="71.899281437125751"/>
  </r>
  <r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8-04T01:35:09"/>
    <n v="25000"/>
    <n v="28690"/>
    <n v="129.81900452488688"/>
  </r>
  <r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2-27T23:09:14"/>
    <n v="38289.270000000004"/>
    <n v="48758.006880000001"/>
    <n v="50.578845311203324"/>
  </r>
  <r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09-08T04:01:08"/>
    <n v="10000"/>
    <n v="11656"/>
    <n v="40.755244755244753"/>
  </r>
  <r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0-20T19:00:19"/>
    <n v="58425"/>
    <n v="63460.18"/>
    <n v="103.52394779771615"/>
  </r>
  <r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3-09T19:52:01"/>
    <n v="3500"/>
    <n v="3638"/>
    <n v="125.44827586206897"/>
  </r>
  <r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0-31T07:03:14"/>
    <n v="35000"/>
    <n v="40690"/>
    <n v="246.60606060606059"/>
  </r>
  <r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2-15T19:16:33"/>
    <n v="7500"/>
    <n v="7701.93"/>
    <n v="79.401340206185566"/>
  </r>
  <r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3-15T05:19:57"/>
    <n v="15000"/>
    <n v="26100"/>
    <n v="86.138613861386133"/>
  </r>
  <r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5-17T20:38:41"/>
    <n v="50000"/>
    <n v="51544"/>
    <n v="193.04868913857678"/>
  </r>
  <r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0-23T01:41:30"/>
    <n v="24200"/>
    <n v="25375"/>
    <n v="84.023178807947019"/>
  </r>
  <r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6-08T21:33:00"/>
    <n v="12000"/>
    <n v="12165"/>
    <n v="139.82758620689654"/>
  </r>
  <r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0-24T00:01:46"/>
    <n v="35000"/>
    <n v="38876.949999999997"/>
    <n v="109.82189265536722"/>
  </r>
  <r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7-17T05:03:11"/>
    <n v="9665"/>
    <n v="12000"/>
    <n v="139.53488372093022"/>
  </r>
  <r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3-18T17:52:16"/>
    <n v="8925"/>
    <n v="9044"/>
    <n v="347.84615384615387"/>
  </r>
  <r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5-21T20:37:52"/>
    <n v="7000"/>
    <n v="7711.3"/>
    <n v="68.24159292035398"/>
  </r>
  <r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1-29T14:33:19"/>
    <n v="18778.154999999999"/>
    <n v="19524.273691999999"/>
    <n v="300.3734414153846"/>
  </r>
  <r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4-20T19:01:58"/>
    <n v="38000"/>
    <n v="38500"/>
    <n v="287.31343283582089"/>
  </r>
  <r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3-22T13:51:18"/>
    <n v="10000"/>
    <n v="10335.01"/>
    <n v="86.84882352941176"/>
  </r>
  <r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2-08T14:32:02"/>
    <n v="12500"/>
    <n v="13014"/>
    <n v="81.84905660377359"/>
  </r>
  <r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1-12-16T13:14:29"/>
    <n v="6500"/>
    <n v="7160.12"/>
    <n v="42.874970059880241"/>
  </r>
  <r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6-12-07T19:05:00"/>
    <n v="25000"/>
    <n v="30505"/>
    <n v="709.41860465116281"/>
  </r>
  <r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2-12-18T18:25:39"/>
    <n v="150000"/>
    <n v="171253"/>
    <n v="161.25517890772127"/>
  </r>
  <r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2-25T13:50:44"/>
    <n v="375.56309999999996"/>
    <n v="470.70575199999996"/>
    <n v="52.30063911111111"/>
  </r>
  <r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6-18T21:53:18"/>
    <n v="7500"/>
    <n v="8000"/>
    <n v="89.887640449438209"/>
  </r>
  <r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8-02T21:20:31"/>
    <n v="6000"/>
    <n v="7839"/>
    <n v="45.051724137931032"/>
  </r>
  <r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1-18T23:38:31"/>
    <n v="500"/>
    <n v="600"/>
    <n v="42.857142857142854"/>
  </r>
  <r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7-25T10:51:56"/>
    <n v="3067.0986499999999"/>
    <n v="3249.8726919999999"/>
    <n v="67.705681083333332"/>
  </r>
  <r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0-15T06:01:08"/>
    <n v="12000"/>
    <n v="13728"/>
    <n v="103.21804511278195"/>
  </r>
  <r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01T13:43:28"/>
    <n v="2299.3470000000002"/>
    <n v="2569.9034970000002"/>
    <n v="30.962692734939761"/>
  </r>
  <r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3-19T16:31:12"/>
    <n v="15000"/>
    <n v="17412"/>
    <n v="116.85906040268456"/>
  </r>
  <r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5-12-29T17:16:32"/>
    <n v="4000"/>
    <n v="5660"/>
    <n v="115.51020408163265"/>
  </r>
  <r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6-25T16:45:17"/>
    <n v="25000"/>
    <n v="26182.5"/>
    <n v="104.31274900398407"/>
  </r>
  <r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8-23T17:01:40"/>
    <n v="600"/>
    <n v="1535"/>
    <n v="69.772727272727266"/>
  </r>
  <r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4-26T02:49:19"/>
    <n v="999"/>
    <n v="2065"/>
    <n v="43.020833333333336"/>
  </r>
  <r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4-12-07T18:45:47"/>
    <n v="20000"/>
    <n v="22421"/>
    <n v="58.540469973890339"/>
  </r>
  <r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0-22T14:01:41"/>
    <n v="25000"/>
    <n v="26495.5"/>
    <n v="111.79535864978902"/>
  </r>
  <r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7-26T22:49:51"/>
    <n v="600"/>
    <n v="601"/>
    <n v="46.230769230769234"/>
  </r>
  <r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7-15T16:14:18"/>
    <n v="38000"/>
    <n v="81316"/>
    <n v="144.69039145907473"/>
  </r>
  <r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6-28T01:49:40"/>
    <n v="5000"/>
    <n v="6308"/>
    <n v="88.845070422535215"/>
  </r>
  <r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2-04T01:30:50"/>
    <n v="68000"/>
    <n v="123444.12"/>
    <n v="81.75107284768211"/>
  </r>
  <r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4-18T00:52:52"/>
    <n v="1000"/>
    <n v="1000"/>
    <n v="71.428571428571431"/>
  </r>
  <r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1-18T01:00:51"/>
    <n v="20000"/>
    <n v="20122"/>
    <n v="104.25906735751295"/>
  </r>
  <r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8-08T17:12:51"/>
    <n v="18500"/>
    <n v="18667"/>
    <n v="90.616504854368927"/>
  </r>
  <r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09-09T17:00:52"/>
    <n v="50000"/>
    <n v="55223"/>
    <n v="157.33048433048432"/>
  </r>
  <r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2-17T19:38:02"/>
    <n v="5292.9285"/>
    <n v="5922.4491450000005"/>
    <n v="118.4489829"/>
  </r>
  <r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3-22T21:49:20"/>
    <n v="10000"/>
    <n v="10804.45"/>
    <n v="58.719836956521746"/>
  </r>
  <r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6-22T13:33:26"/>
    <n v="15000"/>
    <n v="16000"/>
    <n v="81.632653061224488"/>
  </r>
  <r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7-20T18:38:04"/>
    <n v="12444"/>
    <n v="12929.35"/>
    <n v="56.460043668122275"/>
  </r>
  <r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3-15T19:02:06"/>
    <n v="7500"/>
    <n v="9387"/>
    <n v="140.1044776119403"/>
  </r>
  <r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1-13T21:01:07"/>
    <n v="25037.539999999997"/>
    <n v="26741.344596999999"/>
    <n v="281.48783786315789"/>
  </r>
  <r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4-16T15:15:47"/>
    <n v="10000"/>
    <n v="11230.25"/>
    <n v="181.13306451612902"/>
  </r>
  <r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7-08T20:12:50"/>
    <n v="50000"/>
    <n v="51906"/>
    <n v="711.04109589041093"/>
  </r>
  <r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0-15T12:56:57"/>
    <n v="2000"/>
    <n v="2833"/>
    <n v="65.883720930232556"/>
  </r>
  <r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6-24T07:27:21"/>
    <n v="5000"/>
    <n v="5263"/>
    <n v="75.185714285714283"/>
  </r>
  <r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1-07T15:04:22"/>
    <n v="35000"/>
    <n v="36082"/>
    <n v="133.14391143911439"/>
  </r>
  <r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2-04T02:02:19"/>
    <n v="2820"/>
    <n v="3036"/>
    <n v="55.2"/>
  </r>
  <r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4-05T03:53:57"/>
    <n v="2800"/>
    <n v="3015.73"/>
    <n v="86.163714285714292"/>
  </r>
  <r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09-20T20:54:10"/>
    <n v="2000"/>
    <n v="2031"/>
    <n v="92.318181818181813"/>
  </r>
  <r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09-26T17:39:50"/>
    <n v="6000"/>
    <n v="6086.26"/>
    <n v="160.16473684210527"/>
  </r>
  <r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6-22T20:42:24"/>
    <n v="625.93849999999998"/>
    <n v="856.28386799999998"/>
    <n v="57.085591199999996"/>
  </r>
  <r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4-19T23:33:17"/>
    <n v="766.44900000000007"/>
    <n v="983.3540670000001"/>
    <n v="140.47915242857144"/>
  </r>
  <r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1-20T04:13:24"/>
    <n v="30000"/>
    <n v="30315"/>
    <n v="125.78838174273859"/>
  </r>
  <r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09T17:49:38"/>
    <n v="2500"/>
    <n v="3171"/>
    <n v="57.654545454545456"/>
  </r>
  <r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6-19T21:03:31"/>
    <n v="12800"/>
    <n v="13451"/>
    <n v="78.660818713450297"/>
  </r>
  <r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09-12T01:31:05"/>
    <n v="18500"/>
    <n v="19028"/>
    <n v="91.480769230769226"/>
  </r>
  <r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09-22T20:26:42"/>
    <n v="1073.0286000000001"/>
    <n v="1096.0680569400001"/>
    <n v="52.193716997142864"/>
  </r>
  <r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1-09T09:30:31"/>
    <n v="1000"/>
    <n v="1202.17"/>
    <n v="48.086800000000004"/>
  </r>
  <r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3-27T23:17:40"/>
    <n v="10500"/>
    <n v="10526"/>
    <n v="202.42307692307693"/>
  </r>
  <r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6-23T06:46:37"/>
    <n v="22400"/>
    <n v="22542"/>
    <n v="216.75"/>
  </r>
  <r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4-30T20:13:07"/>
    <n v="8000"/>
    <n v="8035"/>
    <n v="110.06849315068493"/>
  </r>
  <r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2-12T05:40:31"/>
    <n v="3300"/>
    <n v="14.5"/>
    <n v="4.833333333333333"/>
  </r>
  <r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6-22T11:47:36"/>
    <n v="15000"/>
    <n v="301"/>
    <n v="50.166666666666664"/>
  </r>
  <r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8-12T06:14:57"/>
    <n v="40000"/>
    <n v="430"/>
    <n v="35.833333333333336"/>
  </r>
  <r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5-06T22:13:50"/>
    <n v="20000"/>
    <n v="153"/>
    <n v="11.76923076923077"/>
  </r>
  <r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1-26T09:01:39"/>
    <n v="3000"/>
    <n v="203.9"/>
    <n v="40.78"/>
  </r>
  <r>
    <x v="63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09-28T20:40:04"/>
    <n v="50000"/>
    <n v="6"/>
    <n v="3"/>
  </r>
  <r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1-31T17:05:14"/>
    <n v="10000"/>
    <n v="133"/>
    <n v="16.625"/>
  </r>
  <r>
    <x v="115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08T21:49:00"/>
    <n v="6500"/>
    <n v="0"/>
    <n v="0"/>
  </r>
  <r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5-19T18:24:05"/>
    <n v="12000"/>
    <n v="676"/>
    <n v="52"/>
  </r>
  <r>
    <x v="1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09-14T21:38:02"/>
    <n v="5000"/>
    <n v="0"/>
    <n v="0"/>
  </r>
  <r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8-27T02:34:27"/>
    <n v="1000"/>
    <n v="24"/>
    <n v="4.8"/>
  </r>
  <r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6-05T20:54:43"/>
    <n v="3755.6309999999999"/>
    <n v="519.528955"/>
    <n v="64.941119375"/>
  </r>
  <r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08-22T17:26:21"/>
    <n v="6000"/>
    <n v="570"/>
    <n v="71.25"/>
  </r>
  <r>
    <x v="9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08-12T15:07:02"/>
    <n v="3000"/>
    <n v="0"/>
    <n v="0"/>
  </r>
  <r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0-29T20:01:42"/>
    <n v="2500"/>
    <n v="125"/>
    <n v="62.5"/>
  </r>
  <r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8-14T17:56:20"/>
    <n v="110000"/>
    <n v="3"/>
    <n v="1"/>
  </r>
  <r>
    <x v="28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01T08:41:53"/>
    <n v="1000"/>
    <n v="0"/>
    <n v="0"/>
  </r>
  <r>
    <x v="39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08-09T07:38:46"/>
    <n v="5365.143"/>
    <n v="0"/>
    <n v="0"/>
  </r>
  <r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0-19T06:15:58"/>
    <n v="20000"/>
    <n v="1876"/>
    <n v="170.54545454545453"/>
  </r>
  <r>
    <x v="52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07T18:16:58"/>
    <n v="450"/>
    <n v="0"/>
    <n v="0"/>
  </r>
  <r>
    <x v="1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2-23T23:39:13"/>
    <n v="5000"/>
    <n v="5"/>
    <n v="5"/>
  </r>
  <r>
    <x v="44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0-03T19:03:16"/>
    <n v="500.75079999999997"/>
    <n v="0"/>
    <n v="0"/>
  </r>
  <r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1-20T21:19:43"/>
    <n v="17000"/>
    <n v="6691"/>
    <n v="393.58823529411762"/>
  </r>
  <r>
    <x v="3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1-11T00:21:41"/>
    <n v="7664.4900000000007"/>
    <n v="7.6644900000000007"/>
    <n v="3.8322450000000003"/>
  </r>
  <r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1-12-17T21:46:01"/>
    <n v="1000"/>
    <n v="50"/>
    <n v="50"/>
  </r>
  <r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06T08:02:55"/>
    <n v="60000"/>
    <n v="2"/>
    <n v="1"/>
  </r>
  <r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2-02T02:00:20"/>
    <n v="10500"/>
    <n v="766"/>
    <n v="47.875"/>
  </r>
  <r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2-26T13:19:23"/>
    <n v="37556.31"/>
    <n v="6.259385"/>
    <n v="6.259385"/>
  </r>
  <r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4-24T18:11:35"/>
    <n v="2500"/>
    <n v="82.01"/>
    <n v="20.502500000000001"/>
  </r>
  <r>
    <x v="13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09-17T13:38:05"/>
    <n v="2503.7539999999999"/>
    <n v="56.334464999999994"/>
    <n v="11.266893"/>
  </r>
  <r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1-15T22:43:20"/>
    <n v="50000"/>
    <n v="396"/>
    <n v="56.571428571428569"/>
  </r>
  <r>
    <x v="22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3-12-26T17:09:51"/>
    <n v="20000"/>
    <n v="0"/>
    <n v="0"/>
  </r>
  <r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4-13T16:53:35"/>
    <n v="750"/>
    <n v="480"/>
    <n v="40"/>
  </r>
  <r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03T19:47:59"/>
    <n v="94875"/>
    <n v="26"/>
    <n v="13"/>
  </r>
  <r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0-26T17:12:51"/>
    <n v="10000"/>
    <n v="82"/>
    <n v="16.399999999999999"/>
  </r>
  <r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3-03T00:03:42"/>
    <n v="65000"/>
    <n v="45"/>
    <n v="22.5"/>
  </r>
  <r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09-30T16:40:01"/>
    <n v="8888"/>
    <n v="61"/>
    <n v="20.333333333333332"/>
  </r>
  <r>
    <x v="22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7-17T18:25:12"/>
    <n v="15328.980000000001"/>
    <n v="0"/>
    <n v="0"/>
  </r>
  <r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4-14T16:47:40"/>
    <n v="12518.769999999999"/>
    <n v="1027.791017"/>
    <n v="20.975326877551019"/>
  </r>
  <r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09-14T15:22:07"/>
    <n v="39000"/>
    <n v="25"/>
    <n v="25"/>
  </r>
  <r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4-30T13:01:15"/>
    <n v="8500"/>
    <n v="25"/>
    <n v="12.5"/>
  </r>
  <r>
    <x v="131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5-13T20:19:27"/>
    <n v="688.53234999999995"/>
    <n v="0"/>
    <n v="0"/>
  </r>
  <r>
    <x v="57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6-11T03:02:21"/>
    <n v="100000"/>
    <n v="0"/>
    <n v="0"/>
  </r>
  <r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7-26T17:02:33"/>
    <n v="55000"/>
    <n v="1250"/>
    <n v="113.63636363636364"/>
  </r>
  <r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4-28T20:22:15"/>
    <n v="1137.4165499999999"/>
    <n v="1.126155"/>
    <n v="1.126155"/>
  </r>
  <r>
    <x v="133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11T02:52:54"/>
    <n v="512"/>
    <n v="138"/>
    <n v="17.25"/>
  </r>
  <r>
    <x v="3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8-08T22:37:44"/>
    <n v="10000"/>
    <n v="76"/>
    <n v="15.2"/>
  </r>
  <r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8-14T16:18:54"/>
    <n v="20000"/>
    <n v="4315"/>
    <n v="110.64102564102564"/>
  </r>
  <r>
    <x v="51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5-12T04:01:23"/>
    <n v="7500"/>
    <n v="0"/>
    <n v="0"/>
  </r>
  <r>
    <x v="12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7-07T23:45:24"/>
    <n v="7511.2619999999997"/>
    <n v="0"/>
    <n v="0"/>
  </r>
  <r>
    <x v="1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3-11-27T04:01:29"/>
    <n v="5000"/>
    <n v="51"/>
    <n v="25.5"/>
  </r>
  <r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3-05T17:19:39"/>
    <n v="55000"/>
    <n v="6541"/>
    <n v="38.476470588235294"/>
  </r>
  <r>
    <x v="134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7-24T22:08:38"/>
    <n v="800"/>
    <n v="141"/>
    <n v="28.2"/>
  </r>
  <r>
    <x v="11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8-18T16:45:19"/>
    <n v="30000"/>
    <n v="861"/>
    <n v="61.5"/>
  </r>
  <r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1-18T07:53:49"/>
    <n v="3300"/>
    <n v="1"/>
    <n v="1"/>
  </r>
  <r>
    <x v="13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4-06T02:04:03"/>
    <n v="2000"/>
    <n v="0"/>
    <n v="0"/>
  </r>
  <r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4-28T23:24:01"/>
    <n v="220000"/>
    <n v="4906.59"/>
    <n v="39.569274193548388"/>
  </r>
  <r>
    <x v="15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3-19T20:02:14"/>
    <n v="1500"/>
    <n v="0"/>
    <n v="0"/>
  </r>
  <r>
    <x v="3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3-02T21:51:49"/>
    <n v="10000"/>
    <n v="0"/>
    <n v="0"/>
  </r>
  <r>
    <x v="36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09-22T09:47:15"/>
    <n v="15000"/>
    <n v="4884"/>
    <n v="88.8"/>
  </r>
  <r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7-10T12:00:15"/>
    <n v="40000"/>
    <n v="7764"/>
    <n v="55.457142857142856"/>
  </r>
  <r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09-10T16:08:09"/>
    <n v="30000"/>
    <n v="1830"/>
    <n v="87.142857142857139"/>
  </r>
  <r>
    <x v="3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3-18T21:31:30"/>
    <n v="10000"/>
    <n v="10"/>
    <n v="10"/>
  </r>
  <r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2-11-30T04:44:32"/>
    <n v="18778.154999999999"/>
    <n v="9426.6338099999994"/>
    <n v="64.126760612244894"/>
  </r>
  <r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09-25T22:32:52"/>
    <n v="100150.15999999999"/>
    <n v="186.52967299999997"/>
    <n v="16.957242999999998"/>
  </r>
  <r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4-17T12:08:19"/>
    <n v="47516.243411999996"/>
    <n v="10409.36977377"/>
    <n v="83.274958190160007"/>
  </r>
  <r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5-02T22:37:19"/>
    <n v="387251.7"/>
    <n v="35.204700000000003"/>
    <n v="35.204700000000003"/>
  </r>
  <r>
    <x v="63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0-26T14:16:34"/>
    <n v="38322.450000000004"/>
    <n v="0"/>
    <n v="0"/>
  </r>
  <r>
    <x v="14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6-12-10T01:18:20"/>
    <n v="12000"/>
    <n v="0"/>
    <n v="0"/>
  </r>
  <r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1-12-05T11:33:36"/>
    <n v="74997"/>
    <n v="215"/>
    <n v="71.666666666666671"/>
  </r>
  <r>
    <x v="28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7-23T23:14:45"/>
    <n v="1000"/>
    <n v="0"/>
    <n v="0"/>
  </r>
  <r>
    <x v="3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5-12-28T23:34:59"/>
    <n v="10000"/>
    <n v="0"/>
    <n v="0"/>
  </r>
  <r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08-14T00:50:30"/>
    <n v="1069470"/>
    <n v="0"/>
    <n v="0"/>
  </r>
  <r>
    <x v="11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4-20T17:25:38"/>
    <n v="37556.31"/>
    <n v="0"/>
    <n v="0"/>
  </r>
  <r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6-09T19:56:05"/>
    <n v="20000"/>
    <n v="31"/>
    <n v="10.333333333333334"/>
  </r>
  <r>
    <x v="39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6-16T19:51:45"/>
    <n v="7000"/>
    <n v="0"/>
    <n v="0"/>
  </r>
  <r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3-12-12T22:21:14"/>
    <n v="60000"/>
    <n v="1"/>
    <n v="1"/>
  </r>
  <r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1-02T00:54:25"/>
    <n v="4480"/>
    <n v="30"/>
    <n v="10"/>
  </r>
  <r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1-11T18:17:29"/>
    <n v="65108"/>
    <n v="2994"/>
    <n v="136.09090909090909"/>
  </r>
  <r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08-18T21:29:28"/>
    <n v="20000"/>
    <n v="1910"/>
    <n v="73.461538461538467"/>
  </r>
  <r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3-10T21:15:51"/>
    <n v="6500"/>
    <n v="215"/>
    <n v="53.75"/>
  </r>
  <r>
    <x v="3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6-09T05:37:31"/>
    <n v="10000"/>
    <n v="0"/>
    <n v="0"/>
  </r>
  <r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2-17T13:17:05"/>
    <n v="20000"/>
    <n v="230"/>
    <n v="57.5"/>
  </r>
  <r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4-12-18T12:38:23"/>
    <n v="8137.200499999999"/>
    <n v="142.713978"/>
    <n v="15.857108666666667"/>
  </r>
  <r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2-10T23:36:27"/>
    <n v="24500"/>
    <n v="335"/>
    <n v="67"/>
  </r>
  <r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1-10T02:21:26"/>
    <n v="12000"/>
    <n v="52"/>
    <n v="3.7142857142857144"/>
  </r>
  <r>
    <x v="61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7-11T13:15:20"/>
    <n v="200000"/>
    <n v="250"/>
    <n v="250"/>
  </r>
  <r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09-04T23:00:57"/>
    <n v="20000"/>
    <n v="640"/>
    <n v="64"/>
  </r>
  <r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3-27T00:35:01"/>
    <n v="50000"/>
    <n v="400"/>
    <n v="133.33333333333334"/>
  </r>
  <r>
    <x v="1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5-29T15:09:30"/>
    <n v="6259.3849999999993"/>
    <n v="12.51877"/>
    <n v="12.51877"/>
  </r>
  <r>
    <x v="32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1-31T04:13:59"/>
    <n v="14000"/>
    <n v="0"/>
    <n v="0"/>
  </r>
  <r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3-07T07:16:22"/>
    <n v="5000"/>
    <n v="150"/>
    <n v="30"/>
  </r>
  <r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0-06T17:48:47"/>
    <n v="8000"/>
    <n v="11"/>
    <n v="5.5"/>
  </r>
  <r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7-01T15:41:45"/>
    <n v="50000"/>
    <n v="6962"/>
    <n v="102.38235294117646"/>
  </r>
  <r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7-10T14:44:07"/>
    <n v="1149.6735000000001"/>
    <n v="38.322450000000003"/>
    <n v="12.774150000000001"/>
  </r>
  <r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1-19T11:46:41"/>
    <n v="97000"/>
    <n v="24651"/>
    <n v="725.02941176470586"/>
  </r>
  <r>
    <x v="1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3-28T18:41:20"/>
    <n v="6259.3849999999993"/>
    <n v="0"/>
    <n v="0"/>
  </r>
  <r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1-03T14:46:01"/>
    <n v="15000"/>
    <n v="205"/>
    <n v="68.333333333333329"/>
  </r>
  <r>
    <x v="144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8-07T14:47:04"/>
    <n v="7175"/>
    <n v="0"/>
    <n v="0"/>
  </r>
  <r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1-05T09:23:41"/>
    <n v="12001"/>
    <n v="2746"/>
    <n v="39.228571428571428"/>
  </r>
  <r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1-10T16:51:01"/>
    <n v="6259.3849999999993"/>
    <n v="6390.8320849999991"/>
    <n v="187.96564955882351"/>
  </r>
  <r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03T02:13:39"/>
    <n v="5000"/>
    <n v="5232"/>
    <n v="93.428571428571431"/>
  </r>
  <r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01T00:58:45"/>
    <n v="3000"/>
    <n v="3440"/>
    <n v="110.96774193548387"/>
  </r>
  <r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8-22T03:11:16"/>
    <n v="5000"/>
    <n v="6030"/>
    <n v="71.785714285714292"/>
  </r>
  <r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5-02T17:12:49"/>
    <n v="4381.5694999999996"/>
    <n v="4761.57676335"/>
    <n v="36.627513564230767"/>
  </r>
  <r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7-30T09:37:21"/>
    <n v="12000"/>
    <n v="12000"/>
    <n v="1000"/>
  </r>
  <r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7-07T14:12:24"/>
    <n v="1877.8154999999999"/>
    <n v="2140.7096699999997"/>
    <n v="93.074333478260854"/>
  </r>
  <r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1-18T04:56:06"/>
    <n v="10000"/>
    <n v="10085"/>
    <n v="63.829113924050631"/>
  </r>
  <r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5-31T22:05:07"/>
    <n v="1150"/>
    <n v="1330"/>
    <n v="44.333333333333336"/>
  </r>
  <r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6-12-21T00:44:54"/>
    <n v="919.73880000000008"/>
    <n v="1199.4926850000002"/>
    <n v="66.638482500000009"/>
  </r>
  <r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02T14:11:08"/>
    <n v="3405"/>
    <n v="3670"/>
    <n v="126.55172413793103"/>
  </r>
  <r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1-02T01:33:49"/>
    <n v="4000"/>
    <n v="4000"/>
    <n v="129.03225806451613"/>
  </r>
  <r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4-13T00:10:08"/>
    <n v="10000"/>
    <n v="12325"/>
    <n v="71.242774566473983"/>
  </r>
  <r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4-22T10:26:05"/>
    <n v="2503.7539999999999"/>
    <n v="2508.7615079999996"/>
    <n v="147.57420635294116"/>
  </r>
  <r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09-23T19:27:50"/>
    <n v="1756.59"/>
    <n v="1838.5642"/>
    <n v="38.303420833333334"/>
  </r>
  <r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6-12-07T13:05:05"/>
    <n v="2503.7539999999999"/>
    <n v="2566.3478499999997"/>
    <n v="43.497421186440675"/>
  </r>
  <r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6-24T08:16:47"/>
    <n v="4131.1940999999997"/>
    <n v="4885.4499925"/>
    <n v="125.26794852564103"/>
  </r>
  <r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0-05T18:26:31"/>
    <n v="2000"/>
    <n v="2410"/>
    <n v="40.847457627118644"/>
  </r>
  <r>
    <x v="1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4-13T19:04:23"/>
    <n v="5000"/>
    <n v="15121"/>
    <n v="252.01666666666668"/>
  </r>
  <r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6-14T01:11:47"/>
    <n v="625.93849999999998"/>
    <n v="629.96954393999999"/>
    <n v="31.498477197"/>
  </r>
  <r>
    <x v="36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1-05T19:36:46"/>
    <n v="15000"/>
    <n v="1"/>
    <n v="1"/>
  </r>
  <r>
    <x v="37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09-29T01:07:14"/>
    <n v="4500"/>
    <n v="25"/>
    <n v="25"/>
  </r>
  <r>
    <x v="65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3-04T17:41:56"/>
    <n v="250000"/>
    <n v="1"/>
    <n v="1"/>
  </r>
  <r>
    <x v="29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02T02:12:42"/>
    <n v="15490.067999999999"/>
    <n v="49.286580000000001"/>
    <n v="24.64329"/>
  </r>
  <r>
    <x v="2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6-04T15:46:00"/>
    <n v="500"/>
    <n v="6"/>
    <n v="3"/>
  </r>
  <r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0-06T14:13:09"/>
    <n v="56307.75"/>
    <n v="15419.314260000001"/>
    <n v="453.50924294117652"/>
  </r>
  <r>
    <x v="127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09-02T16:01:55"/>
    <n v="60000"/>
    <n v="52"/>
    <n v="26"/>
  </r>
  <r>
    <x v="51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1-11T16:42:44"/>
    <n v="9389.0774999999994"/>
    <n v="0"/>
    <n v="0"/>
  </r>
  <r>
    <x v="3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09-29T21:40:48"/>
    <n v="12518.769999999999"/>
    <n v="11.266893"/>
    <n v="11.266893"/>
  </r>
  <r>
    <x v="3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6-08T15:17:02"/>
    <n v="3129.6924999999997"/>
    <n v="85.127635999999995"/>
    <n v="10.640954499999999"/>
  </r>
  <r>
    <x v="1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18T16:17:25"/>
    <n v="3832.2450000000003"/>
    <n v="26.825715000000002"/>
    <n v="6.7064287500000006"/>
  </r>
  <r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6-18T06:37:04"/>
    <n v="75000"/>
    <n v="3781"/>
    <n v="135.03571428571428"/>
  </r>
  <r>
    <x v="101"/>
    <n v="0"/>
    <x v="2"/>
    <x v="5"/>
    <s v="CAD"/>
    <n v="1452350896"/>
    <n v="1447166896"/>
    <b v="0"/>
    <n v="0"/>
    <b v="0"/>
    <s v="technology/web"/>
    <n v="0"/>
    <n v="0"/>
    <x v="2"/>
    <x v="7"/>
    <x v="552"/>
    <d v="2015-11-10T14:48:16"/>
    <n v="34490.205000000002"/>
    <n v="0"/>
    <n v="0"/>
  </r>
  <r>
    <x v="31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0-15T17:16:31"/>
    <n v="25000"/>
    <n v="123"/>
    <n v="20.5"/>
  </r>
  <r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09-19T16:26:12"/>
    <n v="3870"/>
    <n v="1416"/>
    <n v="64.36363636363636"/>
  </r>
  <r>
    <x v="51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5-13T08:29:03"/>
    <n v="9389.0774999999994"/>
    <n v="0"/>
    <n v="0"/>
  </r>
  <r>
    <x v="6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5-12-07T20:38:37"/>
    <n v="8000"/>
    <n v="200"/>
    <n v="200"/>
  </r>
  <r>
    <x v="6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1-02T22:36:43"/>
    <n v="168923.25"/>
    <n v="1538.32773"/>
    <n v="76.916386500000002"/>
  </r>
  <r>
    <x v="47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2-22T21:11:45"/>
    <n v="750"/>
    <n v="0"/>
    <n v="0"/>
  </r>
  <r>
    <x v="149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1-13T06:47:40"/>
    <n v="240000"/>
    <n v="50"/>
    <n v="50"/>
  </r>
  <r>
    <x v="57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1-17T18:30:45"/>
    <n v="76644.900000000009"/>
    <n v="9.1973880000000001"/>
    <n v="3.0657960000000002"/>
  </r>
  <r>
    <x v="36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09-21T15:48:33"/>
    <n v="15000"/>
    <n v="55"/>
    <n v="27.5"/>
  </r>
  <r>
    <x v="63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1-18T09:20:15"/>
    <n v="56307.75"/>
    <n v="0"/>
    <n v="0"/>
  </r>
  <r>
    <x v="96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1-18T01:40:47"/>
    <n v="52807.05"/>
    <n v="47.878391999999998"/>
    <n v="23.939195999999999"/>
  </r>
  <r>
    <x v="102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2-11T22:37:55"/>
    <n v="20270.79"/>
    <n v="1.126155"/>
    <n v="1.126155"/>
  </r>
  <r>
    <x v="31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6-10T18:50:49"/>
    <n v="31296.924999999999"/>
    <n v="0"/>
    <n v="0"/>
  </r>
  <r>
    <x v="1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6-14T16:25:33"/>
    <n v="5000"/>
    <n v="1"/>
    <n v="1"/>
  </r>
  <r>
    <x v="3"/>
    <n v="0"/>
    <x v="2"/>
    <x v="0"/>
    <s v="USD"/>
    <n v="1420143194"/>
    <n v="1417551194"/>
    <b v="0"/>
    <n v="0"/>
    <b v="0"/>
    <s v="technology/web"/>
    <n v="0"/>
    <n v="0"/>
    <x v="2"/>
    <x v="7"/>
    <x v="567"/>
    <d v="2014-12-02T20:13:14"/>
    <n v="10000"/>
    <n v="0"/>
    <n v="0"/>
  </r>
  <r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5-12-10T22:07:03"/>
    <n v="16465.911"/>
    <n v="164.65911"/>
    <n v="32.931821999999997"/>
  </r>
  <r>
    <x v="3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5-12-02T20:20:12"/>
    <n v="1916.1225000000002"/>
    <n v="15.328980000000001"/>
    <n v="15.328980000000001"/>
  </r>
  <r>
    <x v="94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1-19T19:09:29"/>
    <n v="85000"/>
    <n v="142"/>
    <n v="142"/>
  </r>
  <r>
    <x v="31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07T19:35:23"/>
    <n v="25000"/>
    <n v="106"/>
    <n v="53"/>
  </r>
  <r>
    <x v="3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0-05T17:11:28"/>
    <n v="2500"/>
    <n v="0"/>
    <n v="0"/>
  </r>
  <r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4-11-20T01:12:11"/>
    <n v="88888"/>
    <n v="346"/>
    <n v="38.444444444444443"/>
  </r>
  <r>
    <x v="151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09-19T10:38:27"/>
    <n v="13995.984859999999"/>
    <n v="100.15016"/>
    <n v="25.03754"/>
  </r>
  <r>
    <x v="127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5-14T16:37:23"/>
    <n v="67569.3"/>
    <n v="291.67414500000001"/>
    <n v="72.918536250000002"/>
  </r>
  <r>
    <x v="58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1-27T11:19:12"/>
    <n v="80000"/>
    <n v="1"/>
    <n v="1"/>
  </r>
  <r>
    <x v="1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3-21T14:08:22"/>
    <n v="5000"/>
    <n v="10"/>
    <n v="10"/>
  </r>
  <r>
    <x v="152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8-14T13:53:13"/>
    <n v="156484.625"/>
    <n v="17.526277999999998"/>
    <n v="2.5037539999999998"/>
  </r>
  <r>
    <x v="14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1-25T20:27:03"/>
    <n v="12000"/>
    <n v="175"/>
    <n v="35"/>
  </r>
  <r>
    <x v="9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8-23T21:47:47"/>
    <n v="3000"/>
    <n v="1"/>
    <n v="1"/>
  </r>
  <r>
    <x v="44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7-03T00:18:24"/>
    <n v="400"/>
    <n v="0"/>
    <n v="0"/>
  </r>
  <r>
    <x v="57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2-20T17:45:19"/>
    <n v="100000"/>
    <n v="0"/>
    <n v="0"/>
  </r>
  <r>
    <x v="7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2-17T22:31:27"/>
    <n v="9000"/>
    <n v="1"/>
    <n v="1"/>
  </r>
  <r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2-14T17:11:56"/>
    <n v="1000"/>
    <n v="10"/>
    <n v="5"/>
  </r>
  <r>
    <x v="7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0-06T09:22:57"/>
    <n v="11266.893"/>
    <n v="0"/>
    <n v="0"/>
  </r>
  <r>
    <x v="3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1-16T20:30:07"/>
    <n v="10000"/>
    <n v="56"/>
    <n v="14"/>
  </r>
  <r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3-17T18:10:33"/>
    <n v="22993.47"/>
    <n v="2088.5735250000002"/>
    <n v="298.36764642857145"/>
  </r>
  <r>
    <x v="7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09-18T18:28:06"/>
    <n v="10135.395"/>
    <n v="338.97265500000003"/>
    <n v="169.48632750000002"/>
  </r>
  <r>
    <x v="51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6-23T14:44:59"/>
    <n v="7500"/>
    <n v="1"/>
    <n v="1"/>
  </r>
  <r>
    <x v="1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1-08T13:18:51"/>
    <n v="6259.3849999999993"/>
    <n v="279.16857099999999"/>
    <n v="31.018730111111111"/>
  </r>
  <r>
    <x v="57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6-22T13:02:10"/>
    <n v="100000"/>
    <n v="61"/>
    <n v="30.5"/>
  </r>
  <r>
    <x v="51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1-03T05:34:20"/>
    <n v="7500"/>
    <n v="250"/>
    <n v="250"/>
  </r>
  <r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3-07T16:15:45"/>
    <n v="625.93849999999998"/>
    <n v="143.96585499999998"/>
    <n v="20.566550714285711"/>
  </r>
  <r>
    <x v="31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3-17T18:43:26"/>
    <n v="25000"/>
    <n v="26"/>
    <n v="13"/>
  </r>
  <r>
    <x v="57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3-20T01:40:38"/>
    <n v="100000"/>
    <n v="426"/>
    <n v="53.25"/>
  </r>
  <r>
    <x v="22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0-03T21:31:32"/>
    <n v="20000"/>
    <n v="6"/>
    <n v="3"/>
  </r>
  <r>
    <x v="51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6-24T16:55:35"/>
    <n v="7500"/>
    <n v="20"/>
    <n v="10"/>
  </r>
  <r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1-05T00:03:01"/>
    <n v="2500"/>
    <n v="850"/>
    <n v="121.42857142857143"/>
  </r>
  <r>
    <x v="63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2-12T19:30:02"/>
    <n v="50000"/>
    <n v="31"/>
    <n v="15.5"/>
  </r>
  <r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3-10T19:09:22"/>
    <n v="5000"/>
    <n v="100"/>
    <n v="100"/>
  </r>
  <r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1-26T20:35:39"/>
    <n v="7664.4900000000007"/>
    <n v="107.30286000000001"/>
    <n v="17.88381"/>
  </r>
  <r>
    <x v="54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5-19T19:03:35"/>
    <n v="70000"/>
    <n v="0"/>
    <n v="0"/>
  </r>
  <r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7-15T15:20:23"/>
    <n v="15000"/>
    <n v="590.02"/>
    <n v="45.386153846153846"/>
  </r>
  <r>
    <x v="15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7-29T00:50:56"/>
    <n v="1500"/>
    <n v="0"/>
    <n v="0"/>
  </r>
  <r>
    <x v="1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7-09T08:35:08"/>
    <n v="5000"/>
    <n v="131"/>
    <n v="16.375"/>
  </r>
  <r>
    <x v="1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4-08T15:36:49"/>
    <n v="5630.7749999999996"/>
    <n v="11.26155"/>
    <n v="11.26155"/>
  </r>
  <r>
    <x v="49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0-23T19:48:56"/>
    <n v="250"/>
    <n v="0"/>
    <n v="0"/>
  </r>
  <r>
    <x v="6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5-16T22:06:20"/>
    <n v="150000"/>
    <n v="1461"/>
    <n v="292.2"/>
  </r>
  <r>
    <x v="153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0-30T00:49:04"/>
    <n v="976.4640599999999"/>
    <n v="6.259385"/>
    <n v="6.259385"/>
  </r>
  <r>
    <x v="154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3-23T19:56:26"/>
    <n v="13803"/>
    <n v="0"/>
    <n v="0"/>
  </r>
  <r>
    <x v="58"/>
    <n v="0"/>
    <x v="1"/>
    <x v="6"/>
    <s v="EUR"/>
    <n v="1453210037"/>
    <n v="1448026037"/>
    <b v="0"/>
    <n v="0"/>
    <b v="0"/>
    <s v="technology/web"/>
    <n v="0"/>
    <n v="0"/>
    <x v="2"/>
    <x v="7"/>
    <x v="611"/>
    <d v="2015-11-20T13:27:17"/>
    <n v="90092.4"/>
    <n v="0"/>
    <n v="0"/>
  </r>
  <r>
    <x v="3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8-03T00:45:46"/>
    <n v="11261.55"/>
    <n v="0"/>
    <n v="0"/>
  </r>
  <r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8-31T11:55:20"/>
    <n v="60000"/>
    <n v="12818"/>
    <n v="105.93388429752066"/>
  </r>
  <r>
    <x v="3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5-25T01:29:00"/>
    <n v="10000"/>
    <n v="0"/>
    <n v="0"/>
  </r>
  <r>
    <x v="15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8-26T02:55:59"/>
    <n v="346.12016999999997"/>
    <n v="0"/>
    <n v="0"/>
  </r>
  <r>
    <x v="1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1-26T09:01:47"/>
    <n v="5630.7749999999996"/>
    <n v="0"/>
    <n v="0"/>
  </r>
  <r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3-24T08:14:03"/>
    <n v="2503.7539999999999"/>
    <n v="75.112619999999993"/>
    <n v="25.037539999999996"/>
  </r>
  <r>
    <x v="44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1-09T19:26:43"/>
    <n v="400"/>
    <n v="0"/>
    <n v="0"/>
  </r>
  <r>
    <x v="156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09-26T15:36:30"/>
    <n v="2500000"/>
    <n v="1"/>
    <n v="1"/>
  </r>
  <r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7-11T17:12:18"/>
    <n v="22993.47"/>
    <n v="229.93470000000002"/>
    <n v="229.93470000000002"/>
  </r>
  <r>
    <x v="31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6-07T23:42:17"/>
    <n v="25000"/>
    <n v="261"/>
    <n v="87"/>
  </r>
  <r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6-11T18:35:38"/>
    <n v="6000"/>
    <n v="341"/>
    <n v="37.888888888888886"/>
  </r>
  <r>
    <x v="96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4-28T00:13:17"/>
    <n v="52807.05"/>
    <n v="0"/>
    <n v="0"/>
  </r>
  <r>
    <x v="1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4-14T23:44:01"/>
    <n v="5000"/>
    <n v="0"/>
    <n v="0"/>
  </r>
  <r>
    <x v="31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2-24T21:29:37"/>
    <n v="19161.225000000002"/>
    <n v="0"/>
    <n v="0"/>
  </r>
  <r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7-13T13:25:39"/>
    <n v="25000"/>
    <n v="4345"/>
    <n v="111.41025641025641"/>
  </r>
  <r>
    <x v="157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1-15T07:21:51"/>
    <n v="48126.15"/>
    <n v="9.6252300000000002"/>
    <n v="9.6252300000000002"/>
  </r>
  <r>
    <x v="1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6-13T16:37:37"/>
    <n v="5000"/>
    <n v="0"/>
    <n v="0"/>
  </r>
  <r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4-14T15:18:28"/>
    <n v="140818.79999999999"/>
    <n v="246.43289999999999"/>
    <n v="82.144300000000001"/>
  </r>
  <r>
    <x v="158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8-07T14:52:01"/>
    <n v="11999"/>
    <n v="10"/>
    <n v="10"/>
  </r>
  <r>
    <x v="63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4-29T18:32:09"/>
    <n v="38322.450000000004"/>
    <n v="528.84981000000005"/>
    <n v="58.761090000000003"/>
  </r>
  <r>
    <x v="22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0-26T15:49:25"/>
    <n v="22523.1"/>
    <n v="0"/>
    <n v="0"/>
  </r>
  <r>
    <x v="3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5-17T07:11:02"/>
    <n v="10000"/>
    <n v="1245"/>
    <n v="49.8"/>
  </r>
  <r>
    <x v="1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1-27T22:17:09"/>
    <n v="5000"/>
    <n v="1"/>
    <n v="1"/>
  </r>
  <r>
    <x v="31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3-13T02:12:42"/>
    <n v="25000"/>
    <n v="2"/>
    <n v="2"/>
  </r>
  <r>
    <x v="13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5-07T10:55:50"/>
    <n v="2503.7539999999999"/>
    <n v="5.0075079999999996"/>
    <n v="5.0075079999999996"/>
  </r>
  <r>
    <x v="57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1-27T23:05:18"/>
    <n v="125187.7"/>
    <n v="0"/>
    <n v="0"/>
  </r>
  <r>
    <x v="61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1-24T14:14:22"/>
    <n v="225231"/>
    <n v="20.270790000000002"/>
    <n v="3.3784650000000003"/>
  </r>
  <r>
    <x v="8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08-14T13:59:55"/>
    <n v="1000000"/>
    <n v="1"/>
    <n v="1"/>
  </r>
  <r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09T10:05:15"/>
    <n v="78.830849999999998"/>
    <n v="113.74165500000001"/>
    <n v="56.870827500000004"/>
  </r>
  <r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7-14T13:40:48"/>
    <n v="40000"/>
    <n v="47665"/>
    <n v="151.31746031746033"/>
  </r>
  <r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7-14T15:37:54"/>
    <n v="22523.1"/>
    <n v="328946.49703500001"/>
    <n v="151.30933626264951"/>
  </r>
  <r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4-06T15:24:35"/>
    <n v="25000"/>
    <n v="26452"/>
    <n v="174.02631578947367"/>
  </r>
  <r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09-16T15:58:59"/>
    <n v="25000"/>
    <n v="75029.48"/>
    <n v="73.486268364348675"/>
  </r>
  <r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7-13T00:37:54"/>
    <n v="2000"/>
    <n v="5574"/>
    <n v="23.518987341772153"/>
  </r>
  <r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7-12T20:27:47"/>
    <n v="800"/>
    <n v="1055.01"/>
    <n v="39.074444444444445"/>
  </r>
  <r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2-16T18:25:49"/>
    <n v="1532.8980000000001"/>
    <n v="1640.9673090000001"/>
    <n v="96.527488764705893"/>
  </r>
  <r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09-09T16:38:28"/>
    <n v="35000"/>
    <n v="44388"/>
    <n v="1644"/>
  </r>
  <r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8-26T21:53:33"/>
    <n v="2500"/>
    <n v="3499"/>
    <n v="42.670731707317074"/>
  </r>
  <r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0-20T00:53:04"/>
    <n v="1500"/>
    <n v="1686"/>
    <n v="35.125"/>
  </r>
  <r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1-13T00:25:11"/>
    <n v="25000"/>
    <n v="25132"/>
    <n v="239.35238095238094"/>
  </r>
  <r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1-01T16:34:10"/>
    <n v="3000"/>
    <n v="3014"/>
    <n v="107.64285714285714"/>
  </r>
  <r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7-14T14:50:40"/>
    <n v="75000"/>
    <n v="106084.5"/>
    <n v="95.830623306233065"/>
  </r>
  <r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6-08T22:58:33"/>
    <n v="12000"/>
    <n v="32075"/>
    <n v="31.663376110562684"/>
  </r>
  <r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2-10T22:58:32"/>
    <n v="8000"/>
    <n v="11751"/>
    <n v="42.886861313868614"/>
  </r>
  <r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2-17T19:18:39"/>
    <n v="5000"/>
    <n v="10678"/>
    <n v="122.73563218390805"/>
  </r>
  <r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1-23T20:17:52"/>
    <n v="15000"/>
    <n v="18855"/>
    <n v="190.45454545454547"/>
  </r>
  <r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6-24T03:51:29"/>
    <n v="28888"/>
    <n v="30177"/>
    <n v="109.33695652173913"/>
  </r>
  <r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7-24T14:14:55"/>
    <n v="3000"/>
    <n v="3017"/>
    <n v="143.66666666666666"/>
  </r>
  <r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0-10T17:47:59"/>
    <n v="50000"/>
    <n v="1529"/>
    <n v="84.944444444444443"/>
  </r>
  <r>
    <x v="3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09-23T15:29:19"/>
    <n v="10000"/>
    <n v="95"/>
    <n v="10.555555555555555"/>
  </r>
  <r>
    <x v="13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4-12-17T10:30:47"/>
    <n v="39000"/>
    <n v="156"/>
    <n v="39"/>
  </r>
  <r>
    <x v="61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6-18T20:14:16"/>
    <n v="30163.600000000002"/>
    <n v="105.57260000000001"/>
    <n v="15.081800000000001"/>
  </r>
  <r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3-14T15:59:35"/>
    <n v="12000"/>
    <n v="904"/>
    <n v="31.172413793103448"/>
  </r>
  <r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6-11-14T17:04:21"/>
    <n v="10000"/>
    <n v="1864"/>
    <n v="155.33333333333334"/>
  </r>
  <r>
    <x v="61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7-18T19:58:18"/>
    <n v="200000"/>
    <n v="8"/>
    <n v="2"/>
  </r>
  <r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09-19T08:57:43"/>
    <n v="56307.75"/>
    <n v="5642.0365499999998"/>
    <n v="201.50130535714285"/>
  </r>
  <r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3-27T19:57:02"/>
    <n v="15000"/>
    <n v="684"/>
    <n v="27.36"/>
  </r>
  <r>
    <x v="61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6-06T15:00:58"/>
    <n v="21389.4"/>
    <n v="4600.3252050000001"/>
    <n v="164.29732874999999"/>
  </r>
  <r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5-16T17:02:00"/>
    <n v="101353.95"/>
    <n v="29673.058095"/>
    <n v="95.719542241935486"/>
  </r>
  <r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4-12-11T16:37:32"/>
    <n v="30000"/>
    <n v="11828"/>
    <n v="788.5333333333333"/>
  </r>
  <r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01T05:16:04"/>
    <n v="50000"/>
    <n v="10814"/>
    <n v="50.29767441860465"/>
  </r>
  <r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7-18T20:10:17"/>
    <n v="100000"/>
    <n v="205"/>
    <n v="68.333333333333329"/>
  </r>
  <r>
    <x v="63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6-13T02:47:07"/>
    <n v="50000"/>
    <n v="15"/>
    <n v="7.5"/>
  </r>
  <r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4-12-02T22:20:04"/>
    <n v="6000"/>
    <n v="891"/>
    <n v="34.269230769230766"/>
  </r>
  <r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1-08T18:26:21"/>
    <n v="76644.900000000009"/>
    <n v="1127.4464790000002"/>
    <n v="46.976936625000008"/>
  </r>
  <r>
    <x v="63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5-14T09:41:35"/>
    <n v="56307.75"/>
    <n v="14405.77476"/>
    <n v="150.06015375000001"/>
  </r>
  <r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4-21T09:02:18"/>
    <n v="29000"/>
    <n v="1108"/>
    <n v="65.17647058823529"/>
  </r>
  <r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7-05T16:41:49"/>
    <n v="57000"/>
    <n v="8827"/>
    <n v="93.90425531914893"/>
  </r>
  <r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8-13T12:02:11"/>
    <n v="75000"/>
    <n v="19434"/>
    <n v="150.65116279069767"/>
  </r>
  <r>
    <x v="3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09-26T19:20:04"/>
    <n v="2500"/>
    <n v="1"/>
    <n v="1"/>
  </r>
  <r>
    <x v="63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2-12T18:22:02"/>
    <n v="50000"/>
    <n v="53"/>
    <n v="13.25"/>
  </r>
  <r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09-21T21:36:04"/>
    <n v="35000"/>
    <n v="298"/>
    <n v="99.333333333333329"/>
  </r>
  <r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6-19T11:21:31"/>
    <n v="320000"/>
    <n v="23948"/>
    <n v="177.39259259259259"/>
  </r>
  <r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4-11-28T20:47:52"/>
    <n v="2000"/>
    <n v="553"/>
    <n v="55.3"/>
  </r>
  <r>
    <x v="69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7-04T16:09:30"/>
    <n v="563077.5"/>
    <n v="0"/>
    <n v="0"/>
  </r>
  <r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6-12-07T18:00:53"/>
    <n v="5268.8"/>
    <n v="187.04239999999999"/>
    <n v="31.173733333333331"/>
  </r>
  <r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09-15T02:30:53"/>
    <n v="20000"/>
    <n v="14598"/>
    <n v="405.5"/>
  </r>
  <r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1-01T16:01:37"/>
    <n v="200000"/>
    <n v="115297.5"/>
    <n v="343.14732142857144"/>
  </r>
  <r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7-28T15:14:01"/>
    <n v="20000"/>
    <n v="2468"/>
    <n v="72.588235294117652"/>
  </r>
  <r>
    <x v="63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03T00:40:46"/>
    <n v="50000"/>
    <n v="260"/>
    <n v="26"/>
  </r>
  <r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1-22T09:01:03"/>
    <n v="25037.539999999997"/>
    <n v="1634.9513619999998"/>
    <n v="8.1340863781094512"/>
  </r>
  <r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3-31T19:23:47"/>
    <n v="100000"/>
    <n v="35338"/>
    <n v="119.38513513513513"/>
  </r>
  <r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1-02T15:55:59"/>
    <n v="150000"/>
    <n v="590"/>
    <n v="84.285714285714292"/>
  </r>
  <r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01T12:30:20"/>
    <n v="60000"/>
    <n v="636"/>
    <n v="90.857142857142861"/>
  </r>
  <r>
    <x v="164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6-25T22:15:02"/>
    <n v="197077.125"/>
    <n v="1.126155"/>
    <n v="1.126155"/>
  </r>
  <r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1-19T12:33:09"/>
    <n v="5630.7749999999996"/>
    <n v="2611.553445"/>
    <n v="22.908363552631577"/>
  </r>
  <r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8-15T22:20:45"/>
    <n v="100000"/>
    <n v="15390"/>
    <n v="530.68965517241384"/>
  </r>
  <r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0-16T11:39:08"/>
    <n v="130000"/>
    <n v="107148.74"/>
    <n v="120.39184269662923"/>
  </r>
  <r>
    <x v="36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6-12-11T16:31:21"/>
    <n v="16892.325000000001"/>
    <n v="453.84046499999999"/>
    <n v="14.640015"/>
  </r>
  <r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6-23T15:54:40"/>
    <n v="28793.170999999998"/>
    <n v="7658.9834859999992"/>
    <n v="364.71349933333329"/>
  </r>
  <r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0-25T17:26:27"/>
    <n v="15000"/>
    <n v="4622.01"/>
    <n v="124.9191891891892"/>
  </r>
  <r>
    <x v="36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6-12-07T22:49:09"/>
    <n v="15000"/>
    <n v="837"/>
    <n v="119.57142857142857"/>
  </r>
  <r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6-12-22T04:37:48"/>
    <n v="42154.695"/>
    <n v="368.661969"/>
    <n v="92.16549225"/>
  </r>
  <r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6-12-22T11:47:58"/>
    <n v="112615.5"/>
    <n v="1100.2534350000001"/>
    <n v="220.05068700000001"/>
  </r>
  <r>
    <x v="57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1-02T23:53:03"/>
    <n v="112615.5"/>
    <n v="0"/>
    <n v="0"/>
  </r>
  <r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6-11-22T15:55:27"/>
    <n v="85127.635999999999"/>
    <n v="67188.989716199998"/>
    <n v="147.34427569342105"/>
  </r>
  <r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7-15T13:56:40"/>
    <n v="50075.079999999994"/>
    <n v="11062.837049"/>
    <n v="29.980588208672085"/>
  </r>
  <r>
    <x v="36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1-05T00:59:19"/>
    <n v="15000"/>
    <n v="61"/>
    <n v="30.5"/>
  </r>
  <r>
    <x v="38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7-17T23:38:22"/>
    <n v="919.73880000000008"/>
    <n v="0"/>
    <n v="0"/>
  </r>
  <r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1-04T11:01:08"/>
    <n v="112615.5"/>
    <n v="38053.903605"/>
    <n v="112.58551362426036"/>
  </r>
  <r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1-15T16:20:32"/>
    <n v="48500"/>
    <n v="105"/>
    <n v="26.25"/>
  </r>
  <r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5-06T12:42:12"/>
    <n v="28153.875"/>
    <n v="224.10484500000001"/>
    <n v="224.10484500000001"/>
  </r>
  <r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6-12-30T18:54:42"/>
    <n v="15000"/>
    <n v="2249"/>
    <n v="80.321428571428569"/>
  </r>
  <r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09-26T02:10:40"/>
    <n v="27500"/>
    <n v="1389"/>
    <n v="115.75"/>
  </r>
  <r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0-28T15:48:27"/>
    <n v="7000"/>
    <n v="715"/>
    <n v="44.6875"/>
  </r>
  <r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8-06T20:30:02"/>
    <n v="100000"/>
    <n v="305"/>
    <n v="76.25"/>
  </r>
  <r>
    <x v="14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1-17T20:17:27"/>
    <n v="12000"/>
    <n v="90"/>
    <n v="22.5"/>
  </r>
  <r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09T00:57:56"/>
    <n v="15000"/>
    <n v="194"/>
    <n v="19.399999999999999"/>
  </r>
  <r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01T15:34:51"/>
    <n v="1900"/>
    <n v="2735"/>
    <n v="66.707317073170728"/>
  </r>
  <r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6-17T13:43:27"/>
    <n v="8200"/>
    <n v="10013"/>
    <n v="84.142857142857139"/>
  </r>
  <r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3-09T19:19:38"/>
    <n v="25000"/>
    <n v="33006"/>
    <n v="215.72549019607843"/>
  </r>
  <r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6-29T19:35:49"/>
    <n v="5000"/>
    <n v="5469"/>
    <n v="54.69"/>
  </r>
  <r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5-31T15:19:23"/>
    <n v="7000"/>
    <n v="7383.01"/>
    <n v="51.62944055944056"/>
  </r>
  <r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1-13T15:01:52"/>
    <n v="20000"/>
    <n v="20070"/>
    <n v="143.35714285714286"/>
  </r>
  <r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3-13T01:01:27"/>
    <n v="2500"/>
    <n v="2535"/>
    <n v="72.428571428571431"/>
  </r>
  <r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2-12-04T00:29:09"/>
    <n v="3500"/>
    <n v="5443"/>
    <n v="36.530201342281877"/>
  </r>
  <r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7-07T20:05:57"/>
    <n v="7500"/>
    <n v="7917.45"/>
    <n v="60.903461538461535"/>
  </r>
  <r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7-21T04:27:41"/>
    <n v="4000"/>
    <n v="5226"/>
    <n v="43.55"/>
  </r>
  <r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1-07T17:53:11"/>
    <n v="20000"/>
    <n v="26438"/>
    <n v="99.766037735849054"/>
  </r>
  <r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1-12-02T19:05:47"/>
    <n v="5000"/>
    <n v="6300"/>
    <n v="88.732394366197184"/>
  </r>
  <r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7-31T10:11:01"/>
    <n v="50.07508"/>
    <n v="80.120127999999994"/>
    <n v="6.1630867692307687"/>
  </r>
  <r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1-20T10:04:52"/>
    <n v="3129.6924999999997"/>
    <n v="3770.6535239999998"/>
    <n v="22.311559313609468"/>
  </r>
  <r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4-08T03:57:00"/>
    <n v="6514.8165000000008"/>
    <n v="8178.0108300000002"/>
    <n v="143.47387421052633"/>
  </r>
  <r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1-03T00:42:26"/>
    <n v="47000"/>
    <n v="53771"/>
    <n v="234.80786026200875"/>
  </r>
  <r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01T17:37:20"/>
    <n v="3600"/>
    <n v="11345"/>
    <n v="105.04629629629629"/>
  </r>
  <r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1-28T06:36:27"/>
    <n v="5000"/>
    <n v="6120"/>
    <n v="56.666666666666664"/>
  </r>
  <r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0-31T14:29:54"/>
    <n v="1500"/>
    <n v="1601"/>
    <n v="39.048780487804876"/>
  </r>
  <r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7-09T12:03:49"/>
    <n v="6000"/>
    <n v="9500"/>
    <n v="68.345323741007192"/>
  </r>
  <r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07T03:31:22"/>
    <n v="3000"/>
    <n v="3222"/>
    <n v="169.57894736842104"/>
  </r>
  <r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5-07T15:33:26"/>
    <n v="13000"/>
    <n v="13293.8"/>
    <n v="141.42340425531913"/>
  </r>
  <r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2-19T22:01:52"/>
    <n v="1400"/>
    <n v="1550"/>
    <n v="67.391304347826093"/>
  </r>
  <r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3-22T17:01:25"/>
    <n v="550"/>
    <n v="814"/>
    <n v="54.266666666666666"/>
  </r>
  <r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1-13T22:58:23"/>
    <n v="5000"/>
    <n v="5116"/>
    <n v="82.516129032258064"/>
  </r>
  <r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4-03T13:44:05"/>
    <n v="2220"/>
    <n v="3976"/>
    <n v="53.729729729729726"/>
  </r>
  <r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05T01:01:49"/>
    <n v="2987"/>
    <n v="3318"/>
    <n v="34.206185567010309"/>
  </r>
  <r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4-12-15T13:10:19"/>
    <n v="7883.085"/>
    <n v="7886.4634649999998"/>
    <n v="143.39024481818183"/>
  </r>
  <r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7-11T20:19:26"/>
    <n v="2000"/>
    <n v="2005"/>
    <n v="45.56818181818182"/>
  </r>
  <r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6-12-29T22:35:30"/>
    <n v="10000"/>
    <n v="10556"/>
    <n v="95.963636363636368"/>
  </r>
  <r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1-25T21:04:32"/>
    <n v="4444"/>
    <n v="4559"/>
    <n v="77.271186440677965"/>
  </r>
  <r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6-19T15:07:55"/>
    <n v="3000"/>
    <n v="3555"/>
    <n v="57.338709677419352"/>
  </r>
  <r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09-26T10:06:57"/>
    <n v="3520.47"/>
    <n v="3932.36499"/>
    <n v="37.451095142857142"/>
  </r>
  <r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1-15T14:09:51"/>
    <n v="10000"/>
    <n v="12800"/>
    <n v="492.30769230769232"/>
  </r>
  <r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2-12-06T17:58:41"/>
    <n v="2000"/>
    <n v="2075"/>
    <n v="42.346938775510203"/>
  </r>
  <r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4-19T14:31:17"/>
    <n v="2500"/>
    <n v="2547.69"/>
    <n v="37.466029411764708"/>
  </r>
  <r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2-16T18:24:19"/>
    <n v="700"/>
    <n v="824"/>
    <n v="37.454545454545453"/>
  </r>
  <r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1-22T01:18:34"/>
    <n v="250"/>
    <n v="595"/>
    <n v="33.055555555555557"/>
  </r>
  <r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09-08T20:04:28"/>
    <n v="2500"/>
    <n v="2550"/>
    <n v="134.21052631578948"/>
  </r>
  <r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5-30T07:55:39"/>
    <n v="6259.3849999999993"/>
    <n v="6379.5651919999991"/>
    <n v="64.440052444444433"/>
  </r>
  <r>
    <x v="41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0-27T18:20:13"/>
    <n v="2200"/>
    <n v="0"/>
    <n v="0"/>
  </r>
  <r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1-03T18:02:06"/>
    <n v="5000"/>
    <n v="235"/>
    <n v="39.166666666666664"/>
  </r>
  <r>
    <x v="8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1-16T20:36:10"/>
    <n v="184.40799999999999"/>
    <n v="0"/>
    <n v="0"/>
  </r>
  <r>
    <x v="177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7-16T10:43:28"/>
    <n v="5370.5523299999995"/>
    <n v="6.259385"/>
    <n v="6.259385"/>
  </r>
  <r>
    <x v="1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8-11T04:09:21"/>
    <n v="5000"/>
    <n v="0"/>
    <n v="0"/>
  </r>
  <r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09-19T13:01:24"/>
    <n v="7000"/>
    <n v="2521"/>
    <n v="57.295454545454547"/>
  </r>
  <r>
    <x v="23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1-17T18:48:03"/>
    <n v="3065.7960000000003"/>
    <n v="0"/>
    <n v="0"/>
  </r>
  <r>
    <x v="1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4-21T03:26:50"/>
    <n v="5000"/>
    <n v="177"/>
    <n v="59"/>
  </r>
  <r>
    <x v="3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1-16T04:58:10"/>
    <n v="2500"/>
    <n v="0"/>
    <n v="0"/>
  </r>
  <r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1-26T23:54:54"/>
    <n v="4000"/>
    <n v="1656"/>
    <n v="31.846153846153847"/>
  </r>
  <r>
    <x v="178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1-15T23:59:29"/>
    <n v="17500"/>
    <n v="0"/>
    <n v="0"/>
  </r>
  <r>
    <x v="114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5-12-11T19:46:42"/>
    <n v="38000"/>
    <n v="10"/>
    <n v="10"/>
  </r>
  <r>
    <x v="15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09-12T01:21:59"/>
    <n v="1500"/>
    <n v="50"/>
    <n v="50"/>
  </r>
  <r>
    <x v="17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4-06T17:39:45"/>
    <n v="4705.8056429999997"/>
    <n v="40.060063999999997"/>
    <n v="20.030031999999999"/>
  </r>
  <r>
    <x v="2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1-24T18:43:38"/>
    <n v="500"/>
    <n v="351"/>
    <n v="39"/>
  </r>
  <r>
    <x v="3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1-16T01:26:35"/>
    <n v="10000"/>
    <n v="170"/>
    <n v="34"/>
  </r>
  <r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09-03T16:27:25"/>
    <n v="7000"/>
    <n v="3598"/>
    <n v="63.122807017543863"/>
  </r>
  <r>
    <x v="9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01T23:32:57"/>
    <n v="3000"/>
    <n v="21"/>
    <n v="7"/>
  </r>
  <r>
    <x v="2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3-31T16:51:20"/>
    <n v="500"/>
    <n v="2"/>
    <n v="2"/>
  </r>
  <r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09-15T16:25:05"/>
    <n v="15000"/>
    <n v="400"/>
    <n v="66.666666666666671"/>
  </r>
  <r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4-03T16:10:25"/>
    <n v="1000"/>
    <n v="1040"/>
    <n v="38.518518518518519"/>
  </r>
  <r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5-09T00:01:14"/>
    <n v="800"/>
    <n v="1065.23"/>
    <n v="42.609200000000001"/>
  </r>
  <r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7-26T18:11:42"/>
    <n v="700"/>
    <n v="700"/>
    <n v="50"/>
  </r>
  <r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3-19T18:34:09"/>
    <n v="1500"/>
    <n v="2222"/>
    <n v="63.485714285714288"/>
  </r>
  <r>
    <x v="28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2-05T03:35:19"/>
    <n v="1000"/>
    <n v="1025"/>
    <n v="102.5"/>
  </r>
  <r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1-29T14:15:15"/>
    <n v="500"/>
    <n v="903.14"/>
    <n v="31.142758620689655"/>
  </r>
  <r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3-15T01:20:34"/>
    <n v="5000"/>
    <n v="7140"/>
    <n v="162.27272727272728"/>
  </r>
  <r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0-02T15:03:46"/>
    <n v="1200"/>
    <n v="1370"/>
    <n v="80.588235294117652"/>
  </r>
  <r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5-30T00:09:48"/>
    <n v="1000"/>
    <n v="2035.05"/>
    <n v="59.85441176470588"/>
  </r>
  <r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03T04:28:00"/>
    <n v="1700"/>
    <n v="1860"/>
    <n v="132.85714285714286"/>
  </r>
  <r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02T01:08:59"/>
    <n v="10000"/>
    <n v="14437.46"/>
    <n v="92.547820512820508"/>
  </r>
  <r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0-10T18:44:06"/>
    <n v="7500"/>
    <n v="7790"/>
    <n v="60.859375"/>
  </r>
  <r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0-08T20:58:03"/>
    <n v="2500"/>
    <n v="2511.11"/>
    <n v="41.851833333333339"/>
  </r>
  <r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6-17T17:47:24"/>
    <n v="2750"/>
    <n v="2826.43"/>
    <n v="88.325937499999995"/>
  </r>
  <r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7-12T02:45:37"/>
    <n v="8000"/>
    <n v="8425"/>
    <n v="158.96226415094338"/>
  </r>
  <r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2-24T14:42:46"/>
    <n v="14000"/>
    <n v="15650"/>
    <n v="85.054347826086953"/>
  </r>
  <r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8-16T21:11:25"/>
    <n v="10000"/>
    <n v="10135"/>
    <n v="112.61111111111111"/>
  </r>
  <r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3-28T23:51:28"/>
    <n v="3000"/>
    <n v="3226"/>
    <n v="45.436619718309856"/>
  </r>
  <r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8-31T14:09:47"/>
    <n v="3500"/>
    <n v="4021"/>
    <n v="46.218390804597703"/>
  </r>
  <r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3-28T16:00:46"/>
    <n v="5000"/>
    <n v="5001"/>
    <n v="178.60714285714286"/>
  </r>
  <r>
    <x v="15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8-12T10:24:14"/>
    <n v="1877.8154999999999"/>
    <n v="2856.7833139999998"/>
    <n v="51.013987749999998"/>
  </r>
  <r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6-01T19:05:20"/>
    <n v="2000"/>
    <n v="2230.4299999999998"/>
    <n v="43.733921568627444"/>
  </r>
  <r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8-02T00:32:04"/>
    <n v="6000"/>
    <n v="6080"/>
    <n v="81.066666666666663"/>
  </r>
  <r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02T22:47:58"/>
    <n v="2300"/>
    <n v="2835"/>
    <n v="74.60526315789474"/>
  </r>
  <r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06T02:32:06"/>
    <n v="5500"/>
    <n v="5500"/>
    <n v="305.55555555555554"/>
  </r>
  <r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5-27T19:45:12"/>
    <n v="3000"/>
    <n v="3150"/>
    <n v="58.333333333333336"/>
  </r>
  <r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8-08T16:35:39"/>
    <n v="8000"/>
    <n v="8355"/>
    <n v="117.67605633802818"/>
  </r>
  <r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1-24T15:05:11"/>
    <n v="4000"/>
    <n v="4205"/>
    <n v="73.771929824561397"/>
  </r>
  <r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1-19T02:24:46"/>
    <n v="3449.0205000000001"/>
    <n v="3449.0205000000001"/>
    <n v="80.20977906976745"/>
  </r>
  <r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3-12-20T20:00:30"/>
    <n v="4000"/>
    <n v="4151"/>
    <n v="79.82692307692308"/>
  </r>
  <r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02T01:21:02"/>
    <n v="1500"/>
    <n v="1575"/>
    <n v="58.333333333333336"/>
  </r>
  <r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6-18T15:26:42"/>
    <n v="1000"/>
    <n v="1040"/>
    <n v="86.666666666666671"/>
  </r>
  <r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1-08T00:25:52"/>
    <n v="600"/>
    <n v="911"/>
    <n v="27.606060606060606"/>
  </r>
  <r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6-20T23:02:45"/>
    <n v="1500"/>
    <n v="2399.94"/>
    <n v="24.999375000000001"/>
  </r>
  <r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16T17:50:01"/>
    <n v="1000"/>
    <n v="1273"/>
    <n v="45.464285714285715"/>
  </r>
  <r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0-02T22:01:43"/>
    <n v="4000"/>
    <n v="4280"/>
    <n v="99.534883720930239"/>
  </r>
  <r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3-08T20:54:03"/>
    <n v="7000"/>
    <n v="8058.55"/>
    <n v="39.31"/>
  </r>
  <r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1-17T14:23:31"/>
    <n v="1500"/>
    <n v="2056.66"/>
    <n v="89.419999999999987"/>
  </r>
  <r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7-30T21:11:21"/>
    <n v="350"/>
    <n v="545"/>
    <n v="28.684210526315791"/>
  </r>
  <r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11T23:57:34"/>
    <n v="400"/>
    <n v="435"/>
    <n v="31.071428571428573"/>
  </r>
  <r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5-09T20:12:22"/>
    <n v="2000"/>
    <n v="2681"/>
    <n v="70.55263157894737"/>
  </r>
  <r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3-30T22:07:45"/>
    <n v="17482"/>
    <n v="17482"/>
    <n v="224.12820512820514"/>
  </r>
  <r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09-05T22:44:10"/>
    <n v="3000"/>
    <n v="3575"/>
    <n v="51.811594202898547"/>
  </r>
  <r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2-20T23:20:52"/>
    <n v="800"/>
    <n v="1436"/>
    <n v="43.515151515151516"/>
  </r>
  <r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3-13T05:48:38"/>
    <n v="1600"/>
    <n v="2150.1"/>
    <n v="39.816666666666663"/>
  </r>
  <r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04T07:21:24"/>
    <n v="12500"/>
    <n v="12554"/>
    <n v="126.8080808080808"/>
  </r>
  <r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05T00:55:30"/>
    <n v="5500"/>
    <n v="5580"/>
    <n v="113.87755102040816"/>
  </r>
  <r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1-19T11:21:47"/>
    <n v="300"/>
    <n v="310"/>
    <n v="28.181818181818183"/>
  </r>
  <r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13T01:13:02"/>
    <n v="1300"/>
    <n v="1391"/>
    <n v="36.60526315789474"/>
  </r>
  <r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5-14T19:14:00"/>
    <n v="625.93849999999998"/>
    <n v="650.9760399999999"/>
    <n v="40.686002499999994"/>
  </r>
  <r>
    <x v="4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2-20T12:37:05"/>
    <n v="1800"/>
    <n v="1941"/>
    <n v="60.65625"/>
  </r>
  <r>
    <x v="15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3-28T15:31:34"/>
    <n v="1500"/>
    <n v="3500"/>
    <n v="175"/>
  </r>
  <r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1-11-22T16:12:15"/>
    <n v="15000"/>
    <n v="15091.06"/>
    <n v="97.993896103896105"/>
  </r>
  <r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3-20T21:04:35"/>
    <n v="6000"/>
    <n v="6100"/>
    <n v="148.78048780487805"/>
  </r>
  <r>
    <x v="62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5-28T19:44:52"/>
    <n v="5500"/>
    <n v="7206"/>
    <n v="96.08"/>
  </r>
  <r>
    <x v="13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4-06T10:59:18"/>
    <n v="2000"/>
    <n v="2345"/>
    <n v="58.625"/>
  </r>
  <r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09-07T01:21:58"/>
    <n v="5000"/>
    <n v="5046.5200000000004"/>
    <n v="109.70695652173914"/>
  </r>
  <r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4-01T23:57:42"/>
    <n v="2500"/>
    <n v="3045"/>
    <n v="49.112903225806448"/>
  </r>
  <r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1-12-18T21:33:05"/>
    <n v="2000"/>
    <n v="2908"/>
    <n v="47.672131147540981"/>
  </r>
  <r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8-23T18:19:16"/>
    <n v="5000"/>
    <n v="5830.83"/>
    <n v="60.737812499999997"/>
  </r>
  <r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8-25T05:26:27"/>
    <n v="10000"/>
    <n v="12041.66"/>
    <n v="63.37715789473684"/>
  </r>
  <r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0-11T20:07:43"/>
    <n v="5000"/>
    <n v="5066"/>
    <n v="53.893617021276597"/>
  </r>
  <r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09-09T14:13:03"/>
    <n v="1916.1225000000002"/>
    <n v="1998.8989920000001"/>
    <n v="51.253820307692308"/>
  </r>
  <r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1-21T06:11:20"/>
    <n v="3000"/>
    <n v="8014"/>
    <n v="63.102362204724407"/>
  </r>
  <r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09-23T16:25:52"/>
    <n v="3000"/>
    <n v="5824"/>
    <n v="36.628930817610062"/>
  </r>
  <r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7-27T04:56:36"/>
    <n v="5000"/>
    <n v="6019.01"/>
    <n v="34.005706214689269"/>
  </r>
  <r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2-24T09:24:15"/>
    <n v="1377.0646999999999"/>
    <n v="1680.0314527699998"/>
    <n v="35.745350058936168"/>
  </r>
  <r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6-10T19:09:36"/>
    <n v="10"/>
    <n v="10"/>
    <n v="10"/>
  </r>
  <r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3-15T19:00:33"/>
    <n v="300"/>
    <n v="300"/>
    <n v="18.75"/>
  </r>
  <r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2-16T03:34:24"/>
    <n v="4000"/>
    <n v="4796"/>
    <n v="41.704347826086959"/>
  </r>
  <r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3-23T19:51:57"/>
    <n v="4000"/>
    <n v="6207"/>
    <n v="46.669172932330824"/>
  </r>
  <r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6-01T21:07:33"/>
    <n v="2252.31"/>
    <n v="2938.1383949999999"/>
    <n v="41.973405642857145"/>
  </r>
  <r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13T19:19:55"/>
    <n v="3500"/>
    <n v="3674"/>
    <n v="59.258064516129032"/>
  </r>
  <r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1-17T19:58:29"/>
    <n v="300"/>
    <n v="300"/>
    <n v="30"/>
  </r>
  <r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1-28T05:05:46"/>
    <n v="27800"/>
    <n v="32865.300000000003"/>
    <n v="65.8623246492986"/>
  </r>
  <r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6-24T03:00:17"/>
    <n v="1450"/>
    <n v="1500"/>
    <n v="31.914893617021278"/>
  </r>
  <r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08-27T07:29:16"/>
    <n v="281.53874999999999"/>
    <n v="613.75447499999996"/>
    <n v="21.919802678571426"/>
  </r>
  <r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0-14T13:57:11"/>
    <n v="1351.386"/>
    <n v="1351.386"/>
    <n v="56.307749999999999"/>
  </r>
  <r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3-16T17:53:38"/>
    <n v="1502.2523999999999"/>
    <n v="2163.3310873899995"/>
    <n v="28.464882728815784"/>
  </r>
  <r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5-04T19:41:08"/>
    <n v="4000"/>
    <n v="4187"/>
    <n v="42.724489795918366"/>
  </r>
  <r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0-23T11:35:13"/>
    <n v="14000"/>
    <n v="2540"/>
    <n v="52.916666666666664"/>
  </r>
  <r>
    <x v="37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8-17T23:10:04"/>
    <n v="4500"/>
    <n v="101"/>
    <n v="50.5"/>
  </r>
  <r>
    <x v="63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0-12T13:19:08"/>
    <n v="62593.85"/>
    <n v="212.81908999999999"/>
    <n v="53.204772499999997"/>
  </r>
  <r>
    <x v="13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1-13T02:49:26"/>
    <n v="2000"/>
    <n v="90"/>
    <n v="18"/>
  </r>
  <r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09-24T02:33:58"/>
    <n v="6500"/>
    <n v="2700"/>
    <n v="34.177215189873415"/>
  </r>
  <r>
    <x v="41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2-11-17T18:33:17"/>
    <n v="2200"/>
    <n v="45"/>
    <n v="22.5"/>
  </r>
  <r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1-21T15:18:38"/>
    <n v="3500"/>
    <n v="640"/>
    <n v="58.18181818181818"/>
  </r>
  <r>
    <x v="1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0-02T02:31:46"/>
    <n v="5000"/>
    <n v="1201"/>
    <n v="109.18181818181819"/>
  </r>
  <r>
    <x v="101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3-12-08T00:39:58"/>
    <n v="45000"/>
    <n v="50"/>
    <n v="50"/>
  </r>
  <r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3-09T20:17:37"/>
    <n v="8800"/>
    <n v="1040"/>
    <n v="346.66666666666669"/>
  </r>
  <r>
    <x v="22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02T00:32:03"/>
    <n v="25037.539999999997"/>
    <n v="77.616373999999993"/>
    <n v="15.523274799999999"/>
  </r>
  <r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0-30T13:28:15"/>
    <n v="6000"/>
    <n v="325"/>
    <n v="27.083333333333332"/>
  </r>
  <r>
    <x v="6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1-24T19:48:47"/>
    <n v="8000"/>
    <n v="65"/>
    <n v="32.5"/>
  </r>
  <r>
    <x v="8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0-02T04:00:40"/>
    <n v="3500"/>
    <n v="45"/>
    <n v="9"/>
  </r>
  <r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4-04T14:00:34"/>
    <n v="3000"/>
    <n v="730"/>
    <n v="34.761904761904759"/>
  </r>
  <r>
    <x v="1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01T17:22:11"/>
    <n v="5000"/>
    <n v="0"/>
    <n v="0"/>
  </r>
  <r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1-02T11:55:27"/>
    <n v="3945.9163039999999"/>
    <n v="1609.913822"/>
    <n v="35.77586271111111"/>
  </r>
  <r>
    <x v="13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1-19T18:56:00"/>
    <n v="2000"/>
    <n v="1351"/>
    <n v="46.586206896551722"/>
  </r>
  <r>
    <x v="1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1-23T05:35:24"/>
    <n v="5000"/>
    <n v="65"/>
    <n v="32.5"/>
  </r>
  <r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08T19:55:05"/>
    <n v="2100"/>
    <n v="644"/>
    <n v="21.466666666666665"/>
  </r>
  <r>
    <x v="191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09-27T07:42:18"/>
    <n v="3780"/>
    <n v="113"/>
    <n v="14.125"/>
  </r>
  <r>
    <x v="192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1-11-30T06:01:26"/>
    <n v="3750"/>
    <n v="30"/>
    <n v="30"/>
  </r>
  <r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8-04T20:39:10"/>
    <n v="1500"/>
    <n v="302"/>
    <n v="21.571428571428573"/>
  </r>
  <r>
    <x v="1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1-02T22:27:15"/>
    <n v="5000"/>
    <n v="2001"/>
    <n v="83.375"/>
  </r>
  <r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3-13T19:15:46"/>
    <n v="2000"/>
    <n v="20"/>
    <n v="10"/>
  </r>
  <r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09T22:35:11"/>
    <n v="1000"/>
    <n v="750"/>
    <n v="35.714285714285715"/>
  </r>
  <r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8-21T20:53:33"/>
    <n v="500"/>
    <n v="205"/>
    <n v="29.285714285714285"/>
  </r>
  <r>
    <x v="28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4-27T23:00:55"/>
    <n v="1000"/>
    <n v="0"/>
    <n v="0"/>
  </r>
  <r>
    <x v="28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7-27T18:04:45"/>
    <n v="1000"/>
    <n v="72"/>
    <n v="18"/>
  </r>
  <r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09-05T18:49:03"/>
    <n v="25000"/>
    <n v="2360.3200000000002"/>
    <n v="73.760000000000005"/>
  </r>
  <r>
    <x v="9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0-22T16:46:19"/>
    <n v="3000"/>
    <n v="125"/>
    <n v="31.25"/>
  </r>
  <r>
    <x v="6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7-22T00:45:30"/>
    <n v="8000"/>
    <n v="260"/>
    <n v="28.888888888888889"/>
  </r>
  <r>
    <x v="12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5-06T04:48:03"/>
    <n v="6000"/>
    <n v="2445"/>
    <n v="143.8235294117647"/>
  </r>
  <r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3-02T21:32:43"/>
    <n v="2000"/>
    <n v="200"/>
    <n v="40"/>
  </r>
  <r>
    <x v="22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5-06T23:33:30"/>
    <n v="20000"/>
    <n v="7834"/>
    <n v="147.81132075471697"/>
  </r>
  <r>
    <x v="6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09-10T03:03:49"/>
    <n v="8000"/>
    <n v="195"/>
    <n v="27.857142857142858"/>
  </r>
  <r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02T20:57:06"/>
    <n v="8000"/>
    <n v="3200"/>
    <n v="44.444444444444443"/>
  </r>
  <r>
    <x v="9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0-29T16:31:48"/>
    <n v="3000"/>
    <n v="0"/>
    <n v="0"/>
  </r>
  <r>
    <x v="3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1-12-01T18:11:50"/>
    <n v="2500"/>
    <n v="70"/>
    <n v="35"/>
  </r>
  <r>
    <x v="47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4-13T02:22:42"/>
    <n v="750"/>
    <n v="280"/>
    <n v="35"/>
  </r>
  <r>
    <x v="1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2-29T20:23:22"/>
    <n v="5000"/>
    <n v="21"/>
    <n v="10.5"/>
  </r>
  <r>
    <x v="115"/>
    <n v="0"/>
    <x v="2"/>
    <x v="0"/>
    <s v="USD"/>
    <n v="1276024260"/>
    <n v="1272050914"/>
    <b v="0"/>
    <n v="0"/>
    <b v="0"/>
    <s v="music/jazz"/>
    <n v="0"/>
    <n v="0"/>
    <x v="4"/>
    <x v="13"/>
    <x v="901"/>
    <d v="2010-04-23T19:28:34"/>
    <n v="6500"/>
    <n v="0"/>
    <n v="0"/>
  </r>
  <r>
    <x v="11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7-09T23:10:22"/>
    <n v="30000"/>
    <n v="90"/>
    <n v="30"/>
  </r>
  <r>
    <x v="1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8-28T19:06:20"/>
    <n v="5000"/>
    <n v="160"/>
    <n v="40"/>
  </r>
  <r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5-12-04T01:55:37"/>
    <n v="50000"/>
    <n v="151"/>
    <n v="50.333333333333336"/>
  </r>
  <r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0-11-25T05:45:26"/>
    <n v="6500"/>
    <n v="196"/>
    <n v="32.666666666666664"/>
  </r>
  <r>
    <x v="36"/>
    <n v="0"/>
    <x v="2"/>
    <x v="0"/>
    <s v="USD"/>
    <n v="1394681590"/>
    <n v="1392093190"/>
    <b v="0"/>
    <n v="0"/>
    <b v="0"/>
    <s v="music/jazz"/>
    <n v="0"/>
    <n v="0"/>
    <x v="4"/>
    <x v="13"/>
    <x v="906"/>
    <d v="2014-02-11T04:33:10"/>
    <n v="15000"/>
    <n v="0"/>
    <n v="0"/>
  </r>
  <r>
    <x v="193"/>
    <n v="0"/>
    <x v="2"/>
    <x v="0"/>
    <s v="USD"/>
    <n v="1315715823"/>
    <n v="1313123823"/>
    <b v="0"/>
    <n v="0"/>
    <b v="0"/>
    <s v="music/jazz"/>
    <n v="0"/>
    <n v="0"/>
    <x v="4"/>
    <x v="13"/>
    <x v="907"/>
    <d v="2011-08-12T04:37:03"/>
    <n v="2900"/>
    <n v="0"/>
    <n v="0"/>
  </r>
  <r>
    <x v="30"/>
    <n v="0"/>
    <x v="2"/>
    <x v="0"/>
    <s v="USD"/>
    <n v="1280206740"/>
    <n v="1276283655"/>
    <b v="0"/>
    <n v="0"/>
    <b v="0"/>
    <s v="music/jazz"/>
    <n v="0"/>
    <n v="0"/>
    <x v="4"/>
    <x v="13"/>
    <x v="908"/>
    <d v="2010-06-11T19:14:15"/>
    <n v="2500"/>
    <n v="0"/>
    <n v="0"/>
  </r>
  <r>
    <x v="194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6-21T16:34:00"/>
    <n v="16000"/>
    <n v="520"/>
    <n v="65"/>
  </r>
  <r>
    <x v="131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1-02T13:05:19"/>
    <n v="688.53234999999995"/>
    <n v="153.98087099999998"/>
    <n v="30.796174199999996"/>
  </r>
  <r>
    <x v="57"/>
    <n v="0"/>
    <x v="2"/>
    <x v="0"/>
    <s v="USD"/>
    <n v="1390522045"/>
    <n v="1388707645"/>
    <b v="0"/>
    <n v="0"/>
    <b v="0"/>
    <s v="music/jazz"/>
    <n v="0"/>
    <n v="0"/>
    <x v="4"/>
    <x v="13"/>
    <x v="911"/>
    <d v="2014-01-03T00:07:25"/>
    <n v="100000"/>
    <n v="0"/>
    <n v="0"/>
  </r>
  <r>
    <x v="8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0-12T02:37:27"/>
    <n v="3500"/>
    <n v="30"/>
    <n v="15"/>
  </r>
  <r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4-05T03:20:19"/>
    <n v="30000"/>
    <n v="1982"/>
    <n v="82.583333333333329"/>
  </r>
  <r>
    <x v="15"/>
    <n v="0"/>
    <x v="2"/>
    <x v="0"/>
    <s v="USD"/>
    <n v="1345918747"/>
    <n v="1343326747"/>
    <b v="0"/>
    <n v="0"/>
    <b v="0"/>
    <s v="music/jazz"/>
    <n v="0"/>
    <n v="0"/>
    <x v="4"/>
    <x v="13"/>
    <x v="914"/>
    <d v="2012-07-26T18:19:07"/>
    <n v="1500"/>
    <n v="0"/>
    <n v="0"/>
  </r>
  <r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1-29T16:18:34"/>
    <n v="6500"/>
    <n v="375"/>
    <n v="41.666666666666664"/>
  </r>
  <r>
    <x v="126"/>
    <n v="0"/>
    <x v="2"/>
    <x v="0"/>
    <s v="USD"/>
    <n v="1287723600"/>
    <n v="1284409734"/>
    <b v="0"/>
    <n v="0"/>
    <b v="0"/>
    <s v="music/jazz"/>
    <n v="0"/>
    <n v="0"/>
    <x v="4"/>
    <x v="13"/>
    <x v="916"/>
    <d v="2010-09-13T20:28:54"/>
    <n v="3300"/>
    <n v="0"/>
    <n v="0"/>
  </r>
  <r>
    <x v="1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6-12T22:38:50"/>
    <n v="5000"/>
    <n v="30"/>
    <n v="30"/>
  </r>
  <r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1-01T21:59:21"/>
    <n v="4882.3202999999994"/>
    <n v="245.36789199999998"/>
    <n v="24.536789199999998"/>
  </r>
  <r>
    <x v="22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1-14T15:24:05"/>
    <n v="20000"/>
    <n v="100"/>
    <n v="100"/>
  </r>
  <r>
    <x v="62"/>
    <n v="0"/>
    <x v="2"/>
    <x v="0"/>
    <s v="USD"/>
    <n v="1384448822"/>
    <n v="1381853222"/>
    <b v="0"/>
    <n v="0"/>
    <b v="0"/>
    <s v="music/jazz"/>
    <n v="0"/>
    <n v="0"/>
    <x v="4"/>
    <x v="13"/>
    <x v="920"/>
    <d v="2013-10-15T16:07:02"/>
    <n v="5500"/>
    <n v="0"/>
    <n v="0"/>
  </r>
  <r>
    <x v="36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0-31T04:06:16"/>
    <n v="15000"/>
    <n v="4635"/>
    <n v="231.75"/>
  </r>
  <r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08-27T12:43:13"/>
    <n v="27000"/>
    <n v="5680"/>
    <n v="189.33333333333334"/>
  </r>
  <r>
    <x v="36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0-22T23:02:03"/>
    <n v="15000"/>
    <n v="330"/>
    <n v="55"/>
  </r>
  <r>
    <x v="9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1-14T22:37:49"/>
    <n v="3000"/>
    <n v="327"/>
    <n v="21.8"/>
  </r>
  <r>
    <x v="12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0-28T21:08:31"/>
    <n v="6000"/>
    <n v="160"/>
    <n v="32"/>
  </r>
  <r>
    <x v="39"/>
    <n v="0"/>
    <x v="2"/>
    <x v="0"/>
    <s v="USD"/>
    <n v="1278628800"/>
    <n v="1276043330"/>
    <b v="0"/>
    <n v="0"/>
    <b v="0"/>
    <s v="music/jazz"/>
    <n v="0"/>
    <n v="0"/>
    <x v="4"/>
    <x v="13"/>
    <x v="926"/>
    <d v="2010-06-09T00:28:50"/>
    <n v="7000"/>
    <n v="0"/>
    <n v="0"/>
  </r>
  <r>
    <x v="22"/>
    <n v="0"/>
    <x v="2"/>
    <x v="0"/>
    <s v="USD"/>
    <n v="1337024695"/>
    <n v="1334432695"/>
    <b v="0"/>
    <n v="0"/>
    <b v="0"/>
    <s v="music/jazz"/>
    <n v="0"/>
    <n v="0"/>
    <x v="4"/>
    <x v="13"/>
    <x v="927"/>
    <d v="2012-04-14T19:44:55"/>
    <n v="20000"/>
    <n v="0"/>
    <n v="0"/>
  </r>
  <r>
    <x v="107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09-28T20:41:53"/>
    <n v="14500"/>
    <n v="1575"/>
    <n v="56.25"/>
  </r>
  <r>
    <x v="2"/>
    <n v="0"/>
    <x v="2"/>
    <x v="0"/>
    <s v="USD"/>
    <n v="1333946569"/>
    <n v="1331358169"/>
    <b v="0"/>
    <n v="0"/>
    <b v="0"/>
    <s v="music/jazz"/>
    <n v="0"/>
    <n v="0"/>
    <x v="4"/>
    <x v="13"/>
    <x v="929"/>
    <d v="2012-03-10T05:42:49"/>
    <n v="500"/>
    <n v="0"/>
    <n v="0"/>
  </r>
  <r>
    <x v="42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5-14T21:58:26"/>
    <n v="900"/>
    <n v="345"/>
    <n v="69"/>
  </r>
  <r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2-10T08:38:22"/>
    <n v="2503.7539999999999"/>
    <n v="163.99588699999998"/>
    <n v="23.427983857142856"/>
  </r>
  <r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2-05T23:15:45"/>
    <n v="9500"/>
    <n v="1381"/>
    <n v="46.033333333333331"/>
  </r>
  <r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3-13T04:03:29"/>
    <n v="2000"/>
    <n v="120"/>
    <n v="60"/>
  </r>
  <r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4-04T17:41:24"/>
    <n v="3832.2450000000003"/>
    <n v="1165.0024800000001"/>
    <n v="38.833416000000007"/>
  </r>
  <r>
    <x v="8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5-12-30T08:00:29"/>
    <n v="3500"/>
    <n v="50"/>
    <n v="25"/>
  </r>
  <r>
    <x v="123"/>
    <n v="0"/>
    <x v="2"/>
    <x v="0"/>
    <s v="USD"/>
    <n v="1326916800"/>
    <n v="1323131689"/>
    <b v="0"/>
    <n v="0"/>
    <b v="0"/>
    <s v="music/jazz"/>
    <n v="0"/>
    <n v="0"/>
    <x v="4"/>
    <x v="13"/>
    <x v="936"/>
    <d v="2011-12-06T00:34:49"/>
    <n v="1400"/>
    <n v="0"/>
    <n v="0"/>
  </r>
  <r>
    <x v="8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0-04T19:09:17"/>
    <n v="3500"/>
    <n v="40"/>
    <n v="20"/>
  </r>
  <r>
    <x v="39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8-03T11:30:48"/>
    <n v="7000"/>
    <n v="25"/>
    <n v="25"/>
  </r>
  <r>
    <x v="181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5-22T18:18:58"/>
    <n v="2750"/>
    <n v="40"/>
    <n v="20"/>
  </r>
  <r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6-27T00:12:06"/>
    <n v="9000"/>
    <n v="1544"/>
    <n v="110.28571428571429"/>
  </r>
  <r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1-11T02:19:05"/>
    <n v="50000"/>
    <n v="1161"/>
    <n v="37.451612903225808"/>
  </r>
  <r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1-13T20:14:20"/>
    <n v="7500"/>
    <n v="668"/>
    <n v="41.75"/>
  </r>
  <r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0-30T16:01:45"/>
    <n v="3000"/>
    <n v="289"/>
    <n v="24.083333333333332"/>
  </r>
  <r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3-15T14:00:50"/>
    <n v="50000"/>
    <n v="6663"/>
    <n v="69.40625"/>
  </r>
  <r>
    <x v="57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6-12-28T20:57:06"/>
    <n v="112615.5"/>
    <n v="2797.3690200000001"/>
    <n v="174.83556375000001"/>
  </r>
  <r>
    <x v="36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8-10T18:00:48"/>
    <n v="15000"/>
    <n v="286"/>
    <n v="57.2"/>
  </r>
  <r>
    <x v="16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5-01T18:45:06"/>
    <n v="850"/>
    <n v="0"/>
    <n v="0"/>
  </r>
  <r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2-11T19:52:44"/>
    <n v="4504.62"/>
    <n v="540.55439999999999"/>
    <n v="67.569299999999998"/>
  </r>
  <r>
    <x v="22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5-12-23T01:02:56"/>
    <n v="22523.1"/>
    <n v="307.440315"/>
    <n v="43.920045000000002"/>
  </r>
  <r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5-12-18T18:01:01"/>
    <n v="3832.2450000000003"/>
    <n v="1074.561498"/>
    <n v="44.773395749999999"/>
  </r>
  <r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4-20T15:41:12"/>
    <n v="50000"/>
    <n v="19195"/>
    <n v="158.63636363636363"/>
  </r>
  <r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0-19T14:43:32"/>
    <n v="49000"/>
    <n v="19572"/>
    <n v="99.857142857142861"/>
  </r>
  <r>
    <x v="36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4-12-26T03:56:39"/>
    <n v="15000"/>
    <n v="126"/>
    <n v="25.2"/>
  </r>
  <r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7-09T20:00:39"/>
    <n v="15000"/>
    <n v="6511"/>
    <n v="89.191780821917803"/>
  </r>
  <r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8-04T07:05:00"/>
    <n v="300000"/>
    <n v="16984"/>
    <n v="182.6236559139785"/>
  </r>
  <r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2-25T21:55:59"/>
    <n v="50000"/>
    <n v="861"/>
    <n v="50.647058823529413"/>
  </r>
  <r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0-17T13:15:33"/>
    <n v="12000"/>
    <n v="233"/>
    <n v="33.285714285714285"/>
  </r>
  <r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3-19T19:16:03"/>
    <n v="7777"/>
    <n v="881"/>
    <n v="51.823529411764703"/>
  </r>
  <r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4-12-20T04:11:05"/>
    <n v="50000"/>
    <n v="19430"/>
    <n v="113.62573099415205"/>
  </r>
  <r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1-31T15:02:35"/>
    <n v="55650"/>
    <n v="25655"/>
    <n v="136.46276595744681"/>
  </r>
  <r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1-05T16:38:55"/>
    <n v="95000"/>
    <n v="40079"/>
    <n v="364.35454545454547"/>
  </r>
  <r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1-04T17:05:53"/>
    <n v="2500"/>
    <n v="712"/>
    <n v="19.243243243243242"/>
  </r>
  <r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09-12T15:15:19"/>
    <n v="35000"/>
    <n v="377"/>
    <n v="41.888888888888886"/>
  </r>
  <r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7-23T15:05:19"/>
    <n v="84309.39"/>
    <n v="673.70867100000009"/>
    <n v="23.231333482758625"/>
  </r>
  <r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09-24T00:24:06"/>
    <n v="25000"/>
    <n v="298"/>
    <n v="49.666666666666664"/>
  </r>
  <r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09-06T15:15:32"/>
    <n v="12000"/>
    <n v="1776"/>
    <n v="59.2"/>
  </r>
  <r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2-22T06:06:14"/>
    <n v="20000"/>
    <n v="3562"/>
    <n v="43.97530864197531"/>
  </r>
  <r>
    <x v="6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7-16T20:20:34"/>
    <n v="8000"/>
    <n v="106"/>
    <n v="26.5"/>
  </r>
  <r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1-07T07:16:47"/>
    <n v="1580.6399999999999"/>
    <n v="737.63199999999995"/>
    <n v="67.057454545454547"/>
  </r>
  <r>
    <x v="1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6-12-17T05:17:33"/>
    <n v="3832.2450000000003"/>
    <n v="1759.7669040000001"/>
    <n v="125.697636"/>
  </r>
  <r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4-17T17:01:00"/>
    <n v="100000"/>
    <n v="226"/>
    <n v="45.2"/>
  </r>
  <r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8-05T20:46:38"/>
    <n v="20000"/>
    <n v="6925"/>
    <n v="153.88888888888889"/>
  </r>
  <r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09-10T00:21:33"/>
    <n v="20000"/>
    <n v="411"/>
    <n v="51.375"/>
  </r>
  <r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2-24T17:59:16"/>
    <n v="50000"/>
    <n v="280"/>
    <n v="93.333333333333329"/>
  </r>
  <r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4-29T16:43:05"/>
    <n v="100000"/>
    <n v="2607"/>
    <n v="108.625"/>
  </r>
  <r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6-30T01:24:57"/>
    <n v="105614.1"/>
    <n v="2034.1275659999999"/>
    <n v="113.007087"/>
  </r>
  <r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1-22T22:36:37"/>
    <n v="3040.6185"/>
    <n v="1023.674895"/>
    <n v="85.306241249999999"/>
  </r>
  <r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1-26T07:25:01"/>
    <n v="18489.959883"/>
    <n v="10403.055531"/>
    <n v="84.577687243902446"/>
  </r>
  <r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5-16T10:00:28"/>
    <n v="35000"/>
    <n v="28986.16"/>
    <n v="301.93916666666667"/>
  </r>
  <r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0-16T21:42:02"/>
    <n v="10000"/>
    <n v="1486"/>
    <n v="47.935483870967744"/>
  </r>
  <r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7-10T22:43:42"/>
    <n v="88888"/>
    <n v="11"/>
    <n v="2.75"/>
  </r>
  <r>
    <x v="178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09-02T18:04:46"/>
    <n v="17500"/>
    <n v="3"/>
    <n v="1"/>
  </r>
  <r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7-23T16:01:25"/>
    <n v="117366.747945"/>
    <n v="34630.392404999999"/>
    <n v="193.46587935754189"/>
  </r>
  <r>
    <x v="3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2-26T02:46:48"/>
    <n v="10000"/>
    <n v="106"/>
    <n v="35.333333333333336"/>
  </r>
  <r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01T23:13:30"/>
    <n v="33784.65"/>
    <n v="2126.18064"/>
    <n v="92.442636521739132"/>
  </r>
  <r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5-11-16T18:25:00"/>
    <n v="25037.539999999997"/>
    <n v="3192.2863499999999"/>
    <n v="138.79505869565216"/>
  </r>
  <r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5-14T07:04:10"/>
    <n v="56307.75"/>
    <n v="7443.8845499999998"/>
    <n v="181.55815975609755"/>
  </r>
  <r>
    <x v="1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09-01T08:33:45"/>
    <n v="5630.7749999999996"/>
    <n v="0"/>
    <n v="0"/>
  </r>
  <r>
    <x v="3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8-29T22:24:55"/>
    <n v="10000"/>
    <n v="1677"/>
    <n v="52.40625"/>
  </r>
  <r>
    <x v="31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8-04T18:49:24"/>
    <n v="25000"/>
    <n v="26"/>
    <n v="13"/>
  </r>
  <r>
    <x v="1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6-17T18:09:48"/>
    <n v="6259.3849999999993"/>
    <n v="265.39792399999999"/>
    <n v="37.91398914285714"/>
  </r>
  <r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3-08T22:11:59"/>
    <n v="100000"/>
    <n v="467"/>
    <n v="116.75"/>
  </r>
  <r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0-09T23:09:28"/>
    <n v="70000"/>
    <n v="17561"/>
    <n v="89.59693877551021"/>
  </r>
  <r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0-09T06:18:50"/>
    <n v="200000"/>
    <n v="4669"/>
    <n v="424.45454545454544"/>
  </r>
  <r>
    <x v="3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04T22:34:40"/>
    <n v="10000"/>
    <n v="726"/>
    <n v="80.666666666666671"/>
  </r>
  <r>
    <x v="23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6-27T20:47:40"/>
    <n v="4000"/>
    <n v="65"/>
    <n v="13"/>
  </r>
  <r>
    <x v="1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0-29T02:28:17"/>
    <n v="5000"/>
    <n v="65"/>
    <n v="8.125"/>
  </r>
  <r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0-05T04:03:21"/>
    <n v="45986.94"/>
    <n v="26929.185615000002"/>
    <n v="117.59469700873363"/>
  </r>
  <r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0-14T07:11:30"/>
    <n v="114967.35"/>
    <n v="8954.4236670000009"/>
    <n v="223.86059167500002"/>
  </r>
  <r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1-14T01:26:00"/>
    <n v="894700"/>
    <n v="19824"/>
    <n v="3304"/>
  </r>
  <r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6-12-16T17:16:53"/>
    <n v="6259.3849999999993"/>
    <n v="6509.7603999999992"/>
    <n v="1627.4400999999998"/>
  </r>
  <r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1-17T16:25:14"/>
    <n v="9999"/>
    <n v="2960"/>
    <n v="134.54545454545453"/>
  </r>
  <r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2-14T17:01:01"/>
    <n v="22523.1"/>
    <n v="3616.083705"/>
    <n v="241.072247"/>
  </r>
  <r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1-19T17:00:27"/>
    <n v="25000"/>
    <n v="20552"/>
    <n v="216.33684210526314"/>
  </r>
  <r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09-29T14:59:43"/>
    <n v="200000"/>
    <n v="150102"/>
    <n v="932.31055900621118"/>
  </r>
  <r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04T00:57:52"/>
    <n v="4000"/>
    <n v="234"/>
    <n v="29.25"/>
  </r>
  <r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1-02T14:00:23"/>
    <n v="30000"/>
    <n v="13296"/>
    <n v="174.94736842105263"/>
  </r>
  <r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1-28T19:25:15"/>
    <n v="4926.3279999999995"/>
    <n v="13.171999999999999"/>
    <n v="13.171999999999999"/>
  </r>
  <r>
    <x v="63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5-20T14:30:46"/>
    <n v="50000"/>
    <n v="6565"/>
    <n v="65"/>
  </r>
  <r>
    <x v="206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7-10T19:54:22"/>
    <n v="115250"/>
    <n v="220"/>
    <n v="55"/>
  </r>
  <r>
    <x v="22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1-03T21:33:15"/>
    <n v="20000"/>
    <n v="75"/>
    <n v="75"/>
  </r>
  <r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6-12-10T10:34:12"/>
    <n v="5000"/>
    <n v="1076751.05"/>
    <n v="1389.3561935483872"/>
  </r>
  <r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01T20:00:56"/>
    <n v="25000"/>
    <n v="8632"/>
    <n v="95.911111111111111"/>
  </r>
  <r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1-12T00:03:35"/>
    <n v="10000"/>
    <n v="3060"/>
    <n v="191.25"/>
  </r>
  <r>
    <x v="7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0-26T21:04:55"/>
    <n v="9144.621000000001"/>
    <n v="243.85656000000003"/>
    <n v="40.642760000000003"/>
  </r>
  <r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2-22T02:34:16"/>
    <n v="100000"/>
    <n v="2842"/>
    <n v="74.78947368421052"/>
  </r>
  <r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0-12T16:12:15"/>
    <n v="250000"/>
    <n v="57197"/>
    <n v="161.11830985915492"/>
  </r>
  <r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6-14T11:48:53"/>
    <n v="20000"/>
    <n v="621"/>
    <n v="88.714285714285708"/>
  </r>
  <r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1-05T23:22:29"/>
    <n v="45000"/>
    <n v="21300"/>
    <n v="53.25"/>
  </r>
  <r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5-03T01:40:09"/>
    <n v="1187.99595"/>
    <n v="2441.9065140000002"/>
    <n v="81.396883800000012"/>
  </r>
  <r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09-24T06:02:51"/>
    <n v="3000"/>
    <n v="10554.11"/>
    <n v="22.079728033472804"/>
  </r>
  <r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4-17T15:31:17"/>
    <n v="2000"/>
    <n v="2298"/>
    <n v="31.054054054054053"/>
  </r>
  <r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5-21T22:04:21"/>
    <n v="2503.7539999999999"/>
    <n v="5937.6526109999995"/>
    <n v="45.325592450381677"/>
  </r>
  <r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01T13:56:03"/>
    <n v="2138.94"/>
    <n v="2537.5902898499999"/>
    <n v="41.599840817213114"/>
  </r>
  <r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2-14T20:00:37"/>
    <n v="70000"/>
    <n v="76949.820000000007"/>
    <n v="71.848571428571432"/>
  </r>
  <r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2-26T09:46:56"/>
    <n v="8763.1389999999992"/>
    <n v="8763.8650886599989"/>
    <n v="71.834959743114752"/>
  </r>
  <r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09-23T00:49:07"/>
    <n v="7501"/>
    <n v="7733"/>
    <n v="69.666666666666671"/>
  </r>
  <r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1-20T15:03:25"/>
    <n v="12518.769999999999"/>
    <n v="14680.761578999998"/>
    <n v="57.571614035294111"/>
  </r>
  <r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2-09T17:05:07"/>
    <n v="1069.47"/>
    <n v="1195.2396719999999"/>
    <n v="8.4768771063829789"/>
  </r>
  <r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8-29T11:35:49"/>
    <n v="2000"/>
    <n v="6842"/>
    <n v="43.031446540880502"/>
  </r>
  <r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1-16T18:20:10"/>
    <n v="10000"/>
    <n v="10740"/>
    <n v="108.48484848484848"/>
  </r>
  <r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5-24T16:00:25"/>
    <n v="5400"/>
    <n v="5858.84"/>
    <n v="61.029583333333335"/>
  </r>
  <r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1-14T17:34:40"/>
    <n v="1662.4926559999999"/>
    <n v="1710.0639819999999"/>
    <n v="63.335703037037035"/>
  </r>
  <r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7-04T04:00:04"/>
    <n v="5000"/>
    <n v="6500.09"/>
    <n v="39.157168674698795"/>
  </r>
  <r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1-12T15:23:40"/>
    <n v="4600"/>
    <n v="4952"/>
    <n v="65.15789473684211"/>
  </r>
  <r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2-12-06T10:46:30"/>
    <n v="4500"/>
    <n v="5056.22"/>
    <n v="23.963127962085309"/>
  </r>
  <r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4-25T19:44:22"/>
    <n v="1000"/>
    <n v="1021"/>
    <n v="48.61904761904762"/>
  </r>
  <r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2-18T05:33:43"/>
    <n v="1500"/>
    <n v="2180"/>
    <n v="35.73770491803279"/>
  </r>
  <r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1-18T02:37:26"/>
    <n v="500"/>
    <n v="641"/>
    <n v="21.366666666666667"/>
  </r>
  <r>
    <x v="94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7-28T17:00:09"/>
    <n v="85000"/>
    <n v="250"/>
    <n v="250"/>
  </r>
  <r>
    <x v="45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11T01:26:32"/>
    <n v="50"/>
    <n v="0"/>
    <n v="0"/>
  </r>
  <r>
    <x v="81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7-31T16:42:28"/>
    <n v="650"/>
    <n v="10"/>
    <n v="10"/>
  </r>
  <r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4-20T06:04:15"/>
    <n v="100000"/>
    <n v="8537"/>
    <n v="29.236301369863014"/>
  </r>
  <r>
    <x v="39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1-07T22:13:21"/>
    <n v="7000"/>
    <n v="6"/>
    <n v="3"/>
  </r>
  <r>
    <x v="3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7-24T20:59:10"/>
    <n v="10000"/>
    <n v="266"/>
    <n v="33.25"/>
  </r>
  <r>
    <x v="9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1-11T20:26:00"/>
    <n v="3378.4650000000001"/>
    <n v="0"/>
    <n v="0"/>
  </r>
  <r>
    <x v="13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0-06T19:38:35"/>
    <n v="2000"/>
    <n v="1"/>
    <n v="1"/>
  </r>
  <r>
    <x v="36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8-16T01:16:29"/>
    <n v="15000"/>
    <n v="212"/>
    <n v="53"/>
  </r>
  <r>
    <x v="14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1-13T10:20:45"/>
    <n v="12000"/>
    <n v="0"/>
    <n v="0"/>
  </r>
  <r>
    <x v="3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8-15T19:07:57"/>
    <n v="2500"/>
    <n v="0"/>
    <n v="0"/>
  </r>
  <r>
    <x v="2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7-30T00:20:25"/>
    <n v="500"/>
    <n v="0"/>
    <n v="0"/>
  </r>
  <r>
    <x v="211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4-23T19:08:15"/>
    <n v="4336"/>
    <n v="0"/>
    <n v="0"/>
  </r>
  <r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2-09T04:08:52"/>
    <n v="1500"/>
    <n v="15"/>
    <n v="15"/>
  </r>
  <r>
    <x v="3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7-11T20:26:39"/>
    <n v="2500"/>
    <n v="0"/>
    <n v="0"/>
  </r>
  <r>
    <x v="8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2-06T23:49:05"/>
    <n v="3500"/>
    <n v="0"/>
    <n v="0"/>
  </r>
  <r>
    <x v="3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2-23T17:16:17"/>
    <n v="10000"/>
    <n v="0"/>
    <n v="0"/>
  </r>
  <r>
    <x v="3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1-04T20:54:43"/>
    <n v="10000"/>
    <n v="0"/>
    <n v="0"/>
  </r>
  <r>
    <x v="79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2-12T21:37:23"/>
    <n v="40000"/>
    <n v="0"/>
    <n v="0"/>
  </r>
  <r>
    <x v="184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2-11T18:57:36"/>
    <n v="1100"/>
    <n v="0"/>
    <n v="0"/>
  </r>
  <r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3-16T21:54:53"/>
    <n v="5000"/>
    <n v="50"/>
    <n v="50"/>
  </r>
  <r>
    <x v="23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3-03T06:38:28"/>
    <n v="4000"/>
    <n v="0"/>
    <n v="0"/>
  </r>
  <r>
    <x v="212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05T19:22:21"/>
    <n v="199"/>
    <n v="190"/>
    <n v="47.5"/>
  </r>
  <r>
    <x v="28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01T00:44:22"/>
    <n v="1000"/>
    <n v="0"/>
    <n v="0"/>
  </r>
  <r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5-23T05:28:23"/>
    <n v="90000"/>
    <n v="8077"/>
    <n v="65.666666666666671"/>
  </r>
  <r>
    <x v="9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1-22T09:08:42"/>
    <n v="2112.2820000000002"/>
    <n v="57.031613999999998"/>
    <n v="11.4063228"/>
  </r>
  <r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6-20T23:06:22"/>
    <n v="150000"/>
    <n v="5051"/>
    <n v="34.128378378378379"/>
  </r>
  <r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1-21T20:32:11"/>
    <n v="500"/>
    <n v="130"/>
    <n v="13"/>
  </r>
  <r>
    <x v="11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3-11T08:54:24"/>
    <n v="30000"/>
    <n v="45"/>
    <n v="11.25"/>
  </r>
  <r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0-25T05:30:59"/>
    <n v="2200"/>
    <n v="850"/>
    <n v="40.476190476190474"/>
  </r>
  <r>
    <x v="3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11T00:17:02"/>
    <n v="10000"/>
    <n v="70"/>
    <n v="35"/>
  </r>
  <r>
    <x v="213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0-18T18:04:53"/>
    <n v="11.710599999999999"/>
    <n v="0"/>
    <n v="0"/>
  </r>
  <r>
    <x v="96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1-06T19:58:17"/>
    <n v="75000"/>
    <n v="51"/>
    <n v="12.75"/>
  </r>
  <r>
    <x v="47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09-16T23:09:01"/>
    <n v="750"/>
    <n v="10"/>
    <n v="10"/>
  </r>
  <r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3-12-05T04:09:05"/>
    <n v="54000"/>
    <n v="3407"/>
    <n v="113.56666666666666"/>
  </r>
  <r>
    <x v="28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4-06T21:41:56"/>
    <n v="1000"/>
    <n v="45"/>
    <n v="15"/>
  </r>
  <r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7-18T09:04:10"/>
    <n v="75000"/>
    <n v="47074"/>
    <n v="48.281025641025643"/>
  </r>
  <r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5-12-15T04:00:11"/>
    <n v="25000"/>
    <n v="7344"/>
    <n v="43.976047904191617"/>
  </r>
  <r>
    <x v="2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6-07T04:42:01"/>
    <n v="600"/>
    <n v="45"/>
    <n v="9"/>
  </r>
  <r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4-19T13:35:36"/>
    <n v="29280.03"/>
    <n v="763.53309000000002"/>
    <n v="42.418505000000003"/>
  </r>
  <r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4-11T03:18:53"/>
    <n v="20000"/>
    <n v="1821"/>
    <n v="18.581632653061224"/>
  </r>
  <r>
    <x v="118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4-12-29T22:14:52"/>
    <n v="68000"/>
    <n v="12"/>
    <n v="3"/>
  </r>
  <r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7-11T21:44:48"/>
    <n v="10000"/>
    <n v="56"/>
    <n v="18.666666666666668"/>
  </r>
  <r>
    <x v="63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6-03T15:49:43"/>
    <n v="38322.450000000004"/>
    <n v="314.24409000000003"/>
    <n v="314.24409000000003"/>
  </r>
  <r>
    <x v="131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7-09T21:53:24"/>
    <n v="550"/>
    <n v="0"/>
    <n v="0"/>
  </r>
  <r>
    <x v="11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2-13T16:06:15"/>
    <n v="22993.47"/>
    <n v="786.37667400000009"/>
    <n v="87.375186000000014"/>
  </r>
  <r>
    <x v="102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7-25T20:48:11"/>
    <n v="18000"/>
    <n v="15"/>
    <n v="7.5"/>
  </r>
  <r>
    <x v="184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5-16T17:08:07"/>
    <n v="1100"/>
    <n v="0"/>
    <n v="0"/>
  </r>
  <r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3-25T19:11:07"/>
    <n v="45000"/>
    <n v="6382.34"/>
    <n v="43.41727891156463"/>
  </r>
  <r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5-27T04:32:55"/>
    <n v="16892.325000000001"/>
    <n v="1322.1059700000001"/>
    <n v="26.981754489795918"/>
  </r>
  <r>
    <x v="215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4-29T04:27:33"/>
    <n v="9152.5179059999991"/>
    <n v="3.52047"/>
    <n v="3.52047"/>
  </r>
  <r>
    <x v="48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3-11T19:41:12"/>
    <n v="250.37539999999998"/>
    <n v="31.296924999999998"/>
    <n v="15.648462499999999"/>
  </r>
  <r>
    <x v="13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2-12-07T00:37:18"/>
    <n v="2000"/>
    <n v="21"/>
    <n v="3"/>
  </r>
  <r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1-27T23:22:17"/>
    <n v="229.93470000000002"/>
    <n v="32.382470250000004"/>
    <n v="8.0956175625000011"/>
  </r>
  <r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09-09T17:07:13"/>
    <n v="18000"/>
    <n v="3294.01"/>
    <n v="122.00037037037038"/>
  </r>
  <r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7-31T12:53:40"/>
    <n v="500000"/>
    <n v="25174"/>
    <n v="267.80851063829789"/>
  </r>
  <r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09-03T12:25:54"/>
    <n v="12000"/>
    <n v="2152"/>
    <n v="74.206896551724142"/>
  </r>
  <r>
    <x v="57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1-21T19:01:17"/>
    <n v="100000"/>
    <n v="47"/>
    <n v="6.7142857142857144"/>
  </r>
  <r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3-14T18:18:15"/>
    <n v="25000"/>
    <n v="1803"/>
    <n v="81.954545454545453"/>
  </r>
  <r>
    <x v="1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4-13T20:04:28"/>
    <n v="6259.3849999999993"/>
    <n v="31.296924999999998"/>
    <n v="31.296924999999998"/>
  </r>
  <r>
    <x v="23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1-15T02:39:31"/>
    <n v="4504.62"/>
    <n v="112.6155"/>
    <n v="11.26155"/>
  </r>
  <r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6-17T18:32:18"/>
    <n v="100000"/>
    <n v="41"/>
    <n v="6.833333333333333"/>
  </r>
  <r>
    <x v="6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0-30T01:05:25"/>
    <n v="8000"/>
    <n v="425"/>
    <n v="17.708333333333332"/>
  </r>
  <r>
    <x v="36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4-19T05:19:50"/>
    <n v="15000"/>
    <n v="243"/>
    <n v="16.2"/>
  </r>
  <r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5-12T09:50:21"/>
    <n v="75112.62"/>
    <n v="3719.3265669999996"/>
    <n v="100.52233964864864"/>
  </r>
  <r>
    <x v="216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2-22T03:15:27"/>
    <n v="900000"/>
    <n v="1431"/>
    <n v="71.55"/>
  </r>
  <r>
    <x v="44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3-05T17:46:15"/>
    <n v="400"/>
    <n v="165"/>
    <n v="23.571428571428573"/>
  </r>
  <r>
    <x v="3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6-23T20:40:24"/>
    <n v="10000"/>
    <n v="0"/>
    <n v="0"/>
  </r>
  <r>
    <x v="31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2-13T15:17:15"/>
    <n v="25000"/>
    <n v="732.5"/>
    <n v="34.88095238095238"/>
  </r>
  <r>
    <x v="3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0-19T18:03:10"/>
    <n v="10000"/>
    <n v="45"/>
    <n v="15"/>
  </r>
  <r>
    <x v="63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1-07T22:23:42"/>
    <n v="50000"/>
    <n v="255"/>
    <n v="23.181818181818183"/>
  </r>
  <r>
    <x v="3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5-12-09T04:53:10"/>
    <n v="2500"/>
    <n v="1"/>
    <n v="1"/>
  </r>
  <r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4-11-20T18:13:31"/>
    <n v="88000"/>
    <n v="31272.92"/>
    <n v="100.23371794871794"/>
  </r>
  <r>
    <x v="28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7-15T23:27:00"/>
    <n v="1251.877"/>
    <n v="6.259385"/>
    <n v="6.259385"/>
  </r>
  <r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09-09T08:18:07"/>
    <n v="7511.2619999999997"/>
    <n v="12.51877"/>
    <n v="4.1729233333333333"/>
  </r>
  <r>
    <x v="79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2-29T16:41:35"/>
    <n v="40000"/>
    <n v="53"/>
    <n v="13.25"/>
  </r>
  <r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4-10T20:20:08"/>
    <n v="500000"/>
    <n v="178.52"/>
    <n v="17.852"/>
  </r>
  <r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1-25T14:21:53"/>
    <n v="1126.155"/>
    <n v="93.470865000000003"/>
    <n v="11.683858125"/>
  </r>
  <r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3-06T03:59:39"/>
    <n v="3168.4229999999998"/>
    <n v="76.746245999999999"/>
    <n v="25.582082"/>
  </r>
  <r>
    <x v="19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3-24T19:01:04"/>
    <n v="2100"/>
    <n v="5"/>
    <n v="5"/>
  </r>
  <r>
    <x v="31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09-13T20:56:40"/>
    <n v="25000"/>
    <n v="0"/>
    <n v="0"/>
  </r>
  <r>
    <x v="65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2-12T22:25:16"/>
    <n v="250000"/>
    <n v="29"/>
    <n v="5.8"/>
  </r>
  <r>
    <x v="5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16T16:53:45"/>
    <n v="4006.0063999999998"/>
    <n v="0"/>
    <n v="0"/>
  </r>
  <r>
    <x v="1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3-20T12:34:08"/>
    <n v="5000"/>
    <n v="11"/>
    <n v="3.6666666666666665"/>
  </r>
  <r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3-31T16:00:51"/>
    <n v="90000"/>
    <n v="425"/>
    <n v="60.714285714285715"/>
  </r>
  <r>
    <x v="9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7-27T14:58:50"/>
    <n v="3755.6309999999999"/>
    <n v="0"/>
    <n v="0"/>
  </r>
  <r>
    <x v="13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6-14T07:51:34"/>
    <n v="2000"/>
    <n v="10"/>
    <n v="5"/>
  </r>
  <r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0-14T20:30:00"/>
    <n v="35000"/>
    <n v="585"/>
    <n v="25.434782608695652"/>
  </r>
  <r>
    <x v="28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7-08T15:35:17"/>
    <n v="1251.877"/>
    <n v="1.2518769999999999"/>
    <n v="1.2518769999999999"/>
  </r>
  <r>
    <x v="22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5-06T06:21:33"/>
    <n v="20000"/>
    <n v="21"/>
    <n v="10.5"/>
  </r>
  <r>
    <x v="1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09-26T23:55:00"/>
    <n v="5000"/>
    <n v="11"/>
    <n v="3.6666666666666665"/>
  </r>
  <r>
    <x v="79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1-24T21:47:48"/>
    <n v="28163.759999999998"/>
    <n v="0"/>
    <n v="0"/>
  </r>
  <r>
    <x v="3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02T02:46:11"/>
    <n v="7664.4900000000007"/>
    <n v="1102.1536620000002"/>
    <n v="84.781050923076933"/>
  </r>
  <r>
    <x v="9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01T09:46:21"/>
    <n v="3755.6309999999999"/>
    <n v="25.03754"/>
    <n v="25.03754"/>
  </r>
  <r>
    <x v="31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15T06:50:28"/>
    <n v="17602.349999999999"/>
    <n v="0.704094"/>
    <n v="0.704094"/>
  </r>
  <r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7-07T23:44:54"/>
    <n v="1126.155"/>
    <n v="56.307749999999999"/>
    <n v="56.307749999999999"/>
  </r>
  <r>
    <x v="218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1-19T16:07:09"/>
    <n v="4718.5894500000004"/>
    <n v="304.06184999999999"/>
    <n v="50.676974999999999"/>
  </r>
  <r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3-24T19:40:21"/>
    <n v="25000"/>
    <n v="9875"/>
    <n v="253.2051282051282"/>
  </r>
  <r>
    <x v="19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01T21:45:31"/>
    <n v="35000"/>
    <n v="125"/>
    <n v="31.25"/>
  </r>
  <r>
    <x v="6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4-12-02T08:20:26"/>
    <n v="8000"/>
    <n v="5"/>
    <n v="5"/>
  </r>
  <r>
    <x v="1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7-07T11:05:21"/>
    <n v="6259.3849999999993"/>
    <n v="0"/>
    <n v="0"/>
  </r>
  <r>
    <x v="2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6-09T16:47:30"/>
    <n v="563.07749999999999"/>
    <n v="0"/>
    <n v="0"/>
  </r>
  <r>
    <x v="23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1-18T00:08:47"/>
    <n v="4000"/>
    <n v="0"/>
    <n v="0"/>
  </r>
  <r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1-17T04:38:46"/>
    <n v="45000"/>
    <n v="186"/>
    <n v="23.25"/>
  </r>
  <r>
    <x v="219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3-30T04:22:00"/>
    <n v="9300"/>
    <n v="0"/>
    <n v="0"/>
  </r>
  <r>
    <x v="58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08-03T17:56:32"/>
    <n v="80000"/>
    <n v="100"/>
    <n v="100"/>
  </r>
  <r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3-25T22:52:53"/>
    <n v="6000"/>
    <n v="530"/>
    <n v="44.166666666666664"/>
  </r>
  <r>
    <x v="31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08-20T23:19:43"/>
    <n v="19161.225000000002"/>
    <n v="0"/>
    <n v="0"/>
  </r>
  <r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1-01T04:06:21"/>
    <n v="15000"/>
    <n v="73"/>
    <n v="24.333333333333332"/>
  </r>
  <r>
    <x v="63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5-17T17:02:46"/>
    <n v="50000"/>
    <n v="75"/>
    <n v="37.5"/>
  </r>
  <r>
    <x v="3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5-11-09T22:54:35"/>
    <n v="2500"/>
    <n v="252"/>
    <n v="42"/>
  </r>
  <r>
    <x v="31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8-08T02:27:43"/>
    <n v="25000"/>
    <n v="0"/>
    <n v="0"/>
  </r>
  <r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4-15T17:01:52"/>
    <n v="16000"/>
    <n v="911"/>
    <n v="60.733333333333334"/>
  </r>
  <r>
    <x v="6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5-19T17:08:25"/>
    <n v="8000"/>
    <n v="50"/>
    <n v="50"/>
  </r>
  <r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8-07T02:36:46"/>
    <n v="5000"/>
    <n v="325"/>
    <n v="108.33333333333333"/>
  </r>
  <r>
    <x v="31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7-15T18:20:08"/>
    <n v="25000"/>
    <n v="188"/>
    <n v="23.5"/>
  </r>
  <r>
    <x v="115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1-25T01:42:42"/>
    <n v="6500"/>
    <n v="0"/>
    <n v="0"/>
  </r>
  <r>
    <x v="3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0-06T15:04:40"/>
    <n v="10000"/>
    <n v="151"/>
    <n v="50.333333333333336"/>
  </r>
  <r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1-09T02:12:08"/>
    <n v="7500"/>
    <n v="35"/>
    <n v="11.666666666666666"/>
  </r>
  <r>
    <x v="22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5-30T17:26:05"/>
    <n v="6750"/>
    <n v="0"/>
    <n v="0"/>
  </r>
  <r>
    <x v="11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2-26T03:43:06"/>
    <n v="30000"/>
    <n v="1155"/>
    <n v="60.789473684210527"/>
  </r>
  <r>
    <x v="102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4-28T15:06:29"/>
    <n v="18000"/>
    <n v="0"/>
    <n v="0"/>
  </r>
  <r>
    <x v="127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8-25T16:24:24"/>
    <n v="60000"/>
    <n v="35"/>
    <n v="17.5"/>
  </r>
  <r>
    <x v="221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7-10T17:22:00"/>
    <n v="5200"/>
    <n v="0"/>
    <n v="0"/>
  </r>
  <r>
    <x v="3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5-19T17:23:02"/>
    <n v="10000"/>
    <n v="0"/>
    <n v="0"/>
  </r>
  <r>
    <x v="3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6-02T05:08:50"/>
    <n v="10000"/>
    <n v="2070.5"/>
    <n v="82.82"/>
  </r>
  <r>
    <x v="36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5-26T11:39:02"/>
    <n v="15000"/>
    <n v="2871"/>
    <n v="358.875"/>
  </r>
  <r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8-12T17:38:15"/>
    <n v="60000"/>
    <n v="979"/>
    <n v="61.1875"/>
  </r>
  <r>
    <x v="102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8-23T01:17:45"/>
    <n v="18000"/>
    <n v="1020"/>
    <n v="340"/>
  </r>
  <r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1-23T08:29:23"/>
    <n v="10000"/>
    <n v="17"/>
    <n v="5.666666666666667"/>
  </r>
  <r>
    <x v="31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4-30T21:26:11"/>
    <n v="31296.924999999999"/>
    <n v="125.18769999999999"/>
    <n v="62.593849999999996"/>
  </r>
  <r>
    <x v="31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0-26T19:18:47"/>
    <n v="25000"/>
    <n v="25"/>
    <n v="25"/>
  </r>
  <r>
    <x v="7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7-21T16:22:32"/>
    <n v="9000"/>
    <n v="0"/>
    <n v="0"/>
  </r>
  <r>
    <x v="152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6-29T04:27:37"/>
    <n v="125000"/>
    <n v="30"/>
    <n v="30"/>
  </r>
  <r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4-08T20:12:07"/>
    <n v="15000"/>
    <n v="886"/>
    <n v="46.631578947368418"/>
  </r>
  <r>
    <x v="22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6-15T17:28:59"/>
    <n v="20000"/>
    <n v="585"/>
    <n v="65"/>
  </r>
  <r>
    <x v="164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1-11T00:28:18"/>
    <n v="123216.45"/>
    <n v="7.04094"/>
    <n v="7.04094"/>
  </r>
  <r>
    <x v="12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09-15T15:51:36"/>
    <n v="7511.2619999999997"/>
    <n v="0"/>
    <n v="0"/>
  </r>
  <r>
    <x v="96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7-17T21:44:12"/>
    <n v="75000"/>
    <n v="5"/>
    <n v="5"/>
  </r>
  <r>
    <x v="127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09-28T17:17:07"/>
    <n v="45986.94"/>
    <n v="2452.6368000000002"/>
    <n v="490.52736000000004"/>
  </r>
  <r>
    <x v="63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5-22T19:21:54"/>
    <n v="50000"/>
    <n v="5875"/>
    <n v="69.117647058823536"/>
  </r>
  <r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1-30T08:08:41"/>
    <n v="50000"/>
    <n v="4"/>
    <n v="1.3333333333333333"/>
  </r>
  <r>
    <x v="28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6-12-24T19:51:28"/>
    <n v="1000"/>
    <n v="42"/>
    <n v="10.5"/>
  </r>
  <r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0-13T20:40:23"/>
    <n v="2500"/>
    <n v="100"/>
    <n v="33.333333333333336"/>
  </r>
  <r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1-06T14:23:31"/>
    <n v="27541.293999999998"/>
    <n v="28900.832421999999"/>
    <n v="77.068886458666668"/>
  </r>
  <r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5-06T20:45:49"/>
    <n v="12500"/>
    <n v="13180"/>
    <n v="118.73873873873873"/>
  </r>
  <r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4-29T20:43:15"/>
    <n v="9389.0774999999994"/>
    <n v="10021.275384999999"/>
    <n v="81.47378361788617"/>
  </r>
  <r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4-15T21:28:43"/>
    <n v="8750"/>
    <n v="9111"/>
    <n v="130.15714285714284"/>
  </r>
  <r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07T16:49:00"/>
    <n v="1532.8980000000001"/>
    <n v="2461.0677390000001"/>
    <n v="28.953738105882355"/>
  </r>
  <r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08T23:29:55"/>
    <n v="9000"/>
    <n v="9700"/>
    <n v="112.79069767441861"/>
  </r>
  <r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01T15:58:45"/>
    <n v="500"/>
    <n v="675"/>
    <n v="51.92307692307692"/>
  </r>
  <r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2-19T14:29:20"/>
    <n v="2700"/>
    <n v="2945"/>
    <n v="89.242424242424249"/>
  </r>
  <r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1-12T12:09:38"/>
    <n v="125.18769999999999"/>
    <n v="363.04432999999995"/>
    <n v="24.202955333333328"/>
  </r>
  <r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2-09T18:37:33"/>
    <n v="21000"/>
    <n v="21831"/>
    <n v="79.967032967032964"/>
  </r>
  <r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3-09T11:42:59"/>
    <n v="14076.9375"/>
    <n v="45361.523399999998"/>
    <n v="63.531545378151257"/>
  </r>
  <r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0-21T08:20:53"/>
    <n v="11261.55"/>
    <n v="15203.092500000001"/>
    <n v="89.429955882352942"/>
  </r>
  <r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1-18T19:38:59"/>
    <n v="18152.216499999999"/>
    <n v="48994.710148999999"/>
    <n v="95.692793259765622"/>
  </r>
  <r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5-13T15:57:14"/>
    <n v="15000"/>
    <n v="37994"/>
    <n v="121"/>
  </r>
  <r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1-25T14:51:26"/>
    <n v="3500"/>
    <n v="9121"/>
    <n v="54.616766467065865"/>
  </r>
  <r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6-06T18:30:00"/>
    <n v="3327.4890659999996"/>
    <n v="3371.3047609999999"/>
    <n v="374.58941788888887"/>
  </r>
  <r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3-26T11:27:36"/>
    <n v="4800"/>
    <n v="6029"/>
    <n v="58.533980582524272"/>
  </r>
  <r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6-15T14:34:06"/>
    <n v="7511.2619999999997"/>
    <n v="7694.3740487900004"/>
    <n v="69.318685124234236"/>
  </r>
  <r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5-28T06:55:54"/>
    <n v="17602.349999999999"/>
    <n v="35071.626234000003"/>
    <n v="129.41559495940962"/>
  </r>
  <r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01T14:45:27"/>
    <n v="16300"/>
    <n v="16700"/>
    <n v="165.34653465346534"/>
  </r>
  <r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0-20T17:57:13"/>
    <n v="13000"/>
    <n v="13383"/>
    <n v="234.78947368421052"/>
  </r>
  <r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5-14T12:09:11"/>
    <n v="14640.014999999999"/>
    <n v="14766.14436"/>
    <n v="238.16361870967742"/>
  </r>
  <r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2-06T18:37:33"/>
    <n v="1013.5395"/>
    <n v="1165.5704250000001"/>
    <n v="36.424075781250004"/>
  </r>
  <r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01T10:19:33"/>
    <n v="18806.788499999999"/>
    <n v="19590.592380000002"/>
    <n v="138.94037148936172"/>
  </r>
  <r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2-23T17:01:04"/>
    <n v="10000"/>
    <n v="15530"/>
    <n v="207.06666666666666"/>
  </r>
  <r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1-26T20:18:25"/>
    <n v="6000"/>
    <n v="6360"/>
    <n v="138.2608695652174"/>
  </r>
  <r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08T22:36:12"/>
    <n v="2138.94"/>
    <n v="5439.6452609999997"/>
    <n v="52.812089912621353"/>
  </r>
  <r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5-25T20:47:41"/>
    <n v="766.44900000000007"/>
    <n v="774.87993900000004"/>
    <n v="129.14665650000001"/>
  </r>
  <r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10T22:48:15"/>
    <n v="2500"/>
    <n v="3226"/>
    <n v="38.867469879518069"/>
  </r>
  <r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6-12-27T18:08:20"/>
    <n v="8137.200499999999"/>
    <n v="8318.7226649999993"/>
    <n v="77.025209861111108"/>
  </r>
  <r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4-10T20:10:05"/>
    <n v="2000"/>
    <n v="2636"/>
    <n v="105.44"/>
  </r>
  <r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4-30T22:09:16"/>
    <n v="5000"/>
    <n v="39304.01"/>
    <n v="71.592003642987251"/>
  </r>
  <r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08-31T14:47:37"/>
    <n v="14000"/>
    <n v="20398"/>
    <n v="91.882882882882882"/>
  </r>
  <r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6-14T19:25:40"/>
    <n v="26500"/>
    <n v="27189"/>
    <n v="148.57377049180329"/>
  </r>
  <r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01T15:53:20"/>
    <n v="9000"/>
    <n v="15505"/>
    <n v="174.2134831460674"/>
  </r>
  <r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09-20T11:05:13"/>
    <n v="16350"/>
    <n v="26024"/>
    <n v="102.86166007905139"/>
  </r>
  <r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7-26T15:05:12"/>
    <n v="16892.325000000001"/>
    <n v="17528.602575000001"/>
    <n v="125.20430410714286"/>
  </r>
  <r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1-06T11:24:48"/>
    <n v="2754.1293999999998"/>
    <n v="3068.3630457700001"/>
    <n v="29.789932483203884"/>
  </r>
  <r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01T17:17:27"/>
    <n v="3065.7960000000003"/>
    <n v="8595.7255350000014"/>
    <n v="62.287866195652185"/>
  </r>
  <r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0-11T04:15:09"/>
    <n v="19800"/>
    <n v="22197"/>
    <n v="116.21465968586388"/>
  </r>
  <r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4-07T13:11:42"/>
    <n v="15000"/>
    <n v="1060"/>
    <n v="58.888888888888886"/>
  </r>
  <r>
    <x v="9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08-23T21:44:38"/>
    <n v="3000"/>
    <n v="132"/>
    <n v="44"/>
  </r>
  <r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3-17T20:59:41"/>
    <n v="50000"/>
    <n v="1937"/>
    <n v="48.424999999999997"/>
  </r>
  <r>
    <x v="13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7-07T22:03:36"/>
    <n v="2000"/>
    <n v="0"/>
    <n v="0"/>
  </r>
  <r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7-30T17:30:08"/>
    <n v="5000"/>
    <n v="1465"/>
    <n v="61.041666666666664"/>
  </r>
  <r>
    <x v="181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3-17T11:02:07"/>
    <n v="2750"/>
    <n v="25"/>
    <n v="25"/>
  </r>
  <r>
    <x v="69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1-25T23:20:30"/>
    <n v="500000"/>
    <n v="0"/>
    <n v="0"/>
  </r>
  <r>
    <x v="1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7-08T22:36:08"/>
    <n v="5000"/>
    <n v="0"/>
    <n v="0"/>
  </r>
  <r>
    <x v="1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08-20T20:21:10"/>
    <n v="5000"/>
    <n v="40"/>
    <n v="40"/>
  </r>
  <r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1-31T22:46:14"/>
    <n v="1000"/>
    <n v="116"/>
    <n v="19.333333333333332"/>
  </r>
  <r>
    <x v="63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1-03T18:55:42"/>
    <n v="62593.85"/>
    <n v="0"/>
    <n v="0"/>
  </r>
  <r>
    <x v="231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1-05T03:14:59"/>
    <n v="7534"/>
    <n v="210"/>
    <n v="35"/>
  </r>
  <r>
    <x v="3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0T16:19:24"/>
    <n v="2500"/>
    <n v="0"/>
    <n v="0"/>
  </r>
  <r>
    <x v="31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04T06:47:45"/>
    <n v="25000"/>
    <n v="0"/>
    <n v="0"/>
  </r>
  <r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7-07T14:38:56"/>
    <n v="1000"/>
    <n v="178"/>
    <n v="59.333333333333336"/>
  </r>
  <r>
    <x v="3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1-12-06T23:06:07"/>
    <n v="2500"/>
    <n v="0"/>
    <n v="0"/>
  </r>
  <r>
    <x v="6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5-15T00:57:37"/>
    <n v="8000"/>
    <n v="241"/>
    <n v="30.125"/>
  </r>
  <r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0-11T20:06:20"/>
    <n v="5000"/>
    <n v="2537"/>
    <n v="74.617647058823536"/>
  </r>
  <r>
    <x v="232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8-27T03:58:22"/>
    <n v="911"/>
    <n v="5"/>
    <n v="5"/>
  </r>
  <r>
    <x v="14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5-08T21:06:11"/>
    <n v="12000"/>
    <n v="1691"/>
    <n v="44.5"/>
  </r>
  <r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3-22T19:48:43"/>
    <n v="2000"/>
    <n v="2076"/>
    <n v="46.133333333333333"/>
  </r>
  <r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5-15T14:23:54"/>
    <n v="2000"/>
    <n v="2405"/>
    <n v="141.47058823529412"/>
  </r>
  <r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0-22T01:02:29"/>
    <n v="2000"/>
    <n v="2340"/>
    <n v="75.483870967741936"/>
  </r>
  <r>
    <x v="8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4-06T07:00:55"/>
    <n v="3500"/>
    <n v="4275"/>
    <n v="85.5"/>
  </r>
  <r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5-08T15:45:53"/>
    <n v="2500"/>
    <n v="3791"/>
    <n v="64.254237288135599"/>
  </r>
  <r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6-07T17:46:51"/>
    <n v="5000"/>
    <n v="5222"/>
    <n v="64.46913580246914"/>
  </r>
  <r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7-23T15:25:31"/>
    <n v="30000"/>
    <n v="60046"/>
    <n v="118.2007874015748"/>
  </r>
  <r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7-27T19:32:47"/>
    <n v="6000"/>
    <n v="6108"/>
    <n v="82.540540540540547"/>
  </r>
  <r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09-26T23:42:49"/>
    <n v="3500"/>
    <n v="4818"/>
    <n v="34.170212765957444"/>
  </r>
  <r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8-04T18:48:27"/>
    <n v="10"/>
    <n v="30383.32"/>
    <n v="42.73322081575246"/>
  </r>
  <r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1-05T14:54:46"/>
    <n v="6700"/>
    <n v="13323"/>
    <n v="94.489361702127653"/>
  </r>
  <r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1-01T20:17:32"/>
    <n v="3000"/>
    <n v="6071"/>
    <n v="55.697247706422019"/>
  </r>
  <r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1-13T22:03:51"/>
    <n v="30000"/>
    <n v="35389.129999999997"/>
    <n v="98.030831024930734"/>
  </r>
  <r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2-13T02:03:10"/>
    <n v="5500"/>
    <n v="16210"/>
    <n v="92.102272727272734"/>
  </r>
  <r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01T14:40:12"/>
    <n v="12000"/>
    <n v="25577.56"/>
    <n v="38.175462686567165"/>
  </r>
  <r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5-07T23:17:44"/>
    <n v="2500"/>
    <n v="2606"/>
    <n v="27.145833333333332"/>
  </r>
  <r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1-27T20:13:40"/>
    <n v="3300"/>
    <n v="3751"/>
    <n v="50.689189189189186"/>
  </r>
  <r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3-12-30T08:13:47"/>
    <n v="2000"/>
    <n v="2025"/>
    <n v="38.942307692307693"/>
  </r>
  <r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1-17T18:18:12"/>
    <n v="4981.9185000000007"/>
    <n v="6248.0922480000008"/>
    <n v="59.505640457142867"/>
  </r>
  <r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2-22T02:01:10"/>
    <n v="1500"/>
    <n v="1785"/>
    <n v="43.536585365853661"/>
  </r>
  <r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09-30T15:54:43"/>
    <n v="650"/>
    <n v="1082"/>
    <n v="31.823529411764707"/>
  </r>
  <r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0-14T15:43:35"/>
    <n v="3500"/>
    <n v="4170.17"/>
    <n v="63.184393939393942"/>
  </r>
  <r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3-12-12T21:02:25"/>
    <n v="9500"/>
    <n v="9545"/>
    <n v="190.9"/>
  </r>
  <r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6-24T14:02:38"/>
    <n v="22000"/>
    <n v="22396"/>
    <n v="140.85534591194968"/>
  </r>
  <r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8-21T20:17:27"/>
    <n v="12000"/>
    <n v="14000"/>
    <n v="76.92307692307692"/>
  </r>
  <r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3-16T19:45:12"/>
    <n v="18800"/>
    <n v="20426"/>
    <n v="99.15533980582525"/>
  </r>
  <r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1-25T20:34:02"/>
    <n v="10000"/>
    <n v="11472"/>
    <n v="67.881656804733723"/>
  </r>
  <r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0-14T16:24:19"/>
    <n v="7500"/>
    <n v="7635"/>
    <n v="246.29032258064515"/>
  </r>
  <r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4-06T17:52:59"/>
    <n v="5000"/>
    <n v="5300"/>
    <n v="189.28571428571428"/>
  </r>
  <r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01T17:31:31"/>
    <n v="3065.7960000000003"/>
    <n v="3173.0988600000001"/>
    <n v="58.761090000000003"/>
  </r>
  <r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7-26T16:33:45"/>
    <n v="25000"/>
    <n v="38743.839999999997"/>
    <n v="82.963254817987149"/>
  </r>
  <r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7-03T20:49:47"/>
    <n v="15000"/>
    <n v="24321.1"/>
    <n v="62.522107969151669"/>
  </r>
  <r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7-13T16:54:07"/>
    <n v="3000"/>
    <n v="3132.63"/>
    <n v="46.06808823529412"/>
  </r>
  <r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7-31T13:29:07"/>
    <n v="15000"/>
    <n v="15918.65"/>
    <n v="38.543946731234868"/>
  </r>
  <r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5-27T13:19:26"/>
    <n v="6500"/>
    <n v="10071"/>
    <n v="53.005263157894738"/>
  </r>
  <r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2-12T02:22:50"/>
    <n v="12516"/>
    <n v="13864.17"/>
    <n v="73.355396825396824"/>
  </r>
  <r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0-12-01T18:10:54"/>
    <n v="15000"/>
    <n v="16636.78"/>
    <n v="127.97523076923076"/>
  </r>
  <r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08T17:50:36"/>
    <n v="7000"/>
    <n v="7750"/>
    <n v="104.72972972972973"/>
  </r>
  <r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1-08T11:24:15"/>
    <n v="15000"/>
    <n v="18542"/>
    <n v="67.671532846715323"/>
  </r>
  <r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2-15T17:13:09"/>
    <n v="1000"/>
    <n v="2110.5"/>
    <n v="95.931818181818187"/>
  </r>
  <r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08T05:38:02"/>
    <n v="2000"/>
    <n v="2020"/>
    <n v="65.161290322580641"/>
  </r>
  <r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05T13:59:35"/>
    <n v="2503.7539999999999"/>
    <n v="2545.0659409999998"/>
    <n v="40.397872079365079"/>
  </r>
  <r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04T09:13:47"/>
    <n v="1877.8154999999999"/>
    <n v="2034.3001249999998"/>
    <n v="101.71500624999999"/>
  </r>
  <r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4-13T14:54:16"/>
    <n v="312.96924999999999"/>
    <n v="757.38558499999999"/>
    <n v="30.295423400000001"/>
  </r>
  <r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7-10T03:42:43"/>
    <n v="4000"/>
    <n v="4018"/>
    <n v="65.868852459016395"/>
  </r>
  <r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6-12-05T03:14:05"/>
    <n v="1500"/>
    <n v="1876"/>
    <n v="36.07692307692308"/>
  </r>
  <r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3-23T14:45:31"/>
    <n v="3500"/>
    <n v="3800"/>
    <n v="44.186046511627907"/>
  </r>
  <r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3-01T15:39:51"/>
    <n v="3000"/>
    <n v="4371"/>
    <n v="104.07142857142857"/>
  </r>
  <r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09-09T18:20:28"/>
    <n v="2128.1909000000001"/>
    <n v="2341.00999"/>
    <n v="45.019422884615388"/>
  </r>
  <r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0-15T16:49:31"/>
    <n v="15000"/>
    <n v="15335"/>
    <n v="127.79166666666667"/>
  </r>
  <r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01T10:53:17"/>
    <n v="625.93849999999998"/>
    <n v="763.64496999999994"/>
    <n v="34.711134999999999"/>
  </r>
  <r>
    <x v="3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6-29T13:44:57"/>
    <n v="3129.6924999999997"/>
    <n v="3191.0344729999997"/>
    <n v="49.859913640624995"/>
  </r>
  <r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2-23T01:12:53"/>
    <n v="1064.09545"/>
    <n v="1502.2523999999999"/>
    <n v="65.315321739130425"/>
  </r>
  <r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4-01T17:55:58"/>
    <n v="20000"/>
    <n v="21905"/>
    <n v="92.037815126050418"/>
  </r>
  <r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3-29T16:20:32"/>
    <n v="2503.7539999999999"/>
    <n v="2620.1785609999997"/>
    <n v="79.399350333333331"/>
  </r>
  <r>
    <x v="8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6-14T19:32:39"/>
    <n v="3500"/>
    <n v="4340"/>
    <n v="135.625"/>
  </r>
  <r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4-23T16:12:18"/>
    <n v="3000"/>
    <n v="4050"/>
    <n v="168.75"/>
  </r>
  <r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10T17:59:38"/>
    <n v="2000"/>
    <n v="2055"/>
    <n v="70.862068965517238"/>
  </r>
  <r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01T01:23:31"/>
    <n v="2500"/>
    <n v="2500"/>
    <n v="50"/>
  </r>
  <r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15T10:35:20"/>
    <n v="4381.5694999999996"/>
    <n v="5707.4699870099994"/>
    <n v="52.846944324166664"/>
  </r>
  <r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1-12T04:40:05"/>
    <n v="50075.079999999994"/>
    <n v="19843.502326999998"/>
    <n v="190.8029069903846"/>
  </r>
  <r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6-22T15:58:28"/>
    <n v="30000"/>
    <n v="7793"/>
    <n v="90.616279069767444"/>
  </r>
  <r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1-04T10:58:54"/>
    <n v="110000"/>
    <n v="71771"/>
    <n v="201.60393258426967"/>
  </r>
  <r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1-18T12:04:39"/>
    <n v="50000"/>
    <n v="5757"/>
    <n v="127.93333333333334"/>
  </r>
  <r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08-29T14:43:32"/>
    <n v="10000"/>
    <n v="1136"/>
    <n v="29.894736842105264"/>
  </r>
  <r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09-10T21:11:08"/>
    <n v="11500"/>
    <n v="12879"/>
    <n v="367.97142857142859"/>
  </r>
  <r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7-05T16:00:50"/>
    <n v="20000"/>
    <n v="3100"/>
    <n v="129.16666666666666"/>
  </r>
  <r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0-26T19:15:19"/>
    <n v="250000"/>
    <n v="80070"/>
    <n v="800.7"/>
  </r>
  <r>
    <x v="21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3-19T16:52:02"/>
    <n v="4600"/>
    <n v="28"/>
    <n v="28"/>
  </r>
  <r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2-02T17:01:54"/>
    <n v="40000"/>
    <n v="12446"/>
    <n v="102.01639344262296"/>
  </r>
  <r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08-22T16:04:20"/>
    <n v="180000"/>
    <n v="2028"/>
    <n v="184.36363636363637"/>
  </r>
  <r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0-01T11:57:28"/>
    <n v="100000"/>
    <n v="40404"/>
    <n v="162.91935483870967"/>
  </r>
  <r>
    <x v="96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1-24T23:05:09"/>
    <n v="75000"/>
    <n v="1"/>
    <n v="1"/>
  </r>
  <r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5-30T05:39:06"/>
    <n v="30163.600000000002"/>
    <n v="1729.430006"/>
    <n v="91.022631894736847"/>
  </r>
  <r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4-12-12T01:02:52"/>
    <n v="40000"/>
    <n v="6130"/>
    <n v="45.407407407407405"/>
  </r>
  <r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6-26T19:29:25"/>
    <n v="7260.8865999999998"/>
    <n v="1096.6442519999998"/>
    <n v="121.84936133333332"/>
  </r>
  <r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01T16:34:06"/>
    <n v="112615.5"/>
    <n v="566.45596499999999"/>
    <n v="188.81865500000001"/>
  </r>
  <r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1-23T17:58:57"/>
    <n v="49409.514000000003"/>
    <n v="643.71399299999996"/>
    <n v="91.959141857142853"/>
  </r>
  <r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4-21T15:45:25"/>
    <n v="43815.695"/>
    <n v="132.69896199999999"/>
    <n v="33.174740499999999"/>
  </r>
  <r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3-22T16:45:46"/>
    <n v="15000"/>
    <n v="1332"/>
    <n v="30.272727272727273"/>
  </r>
  <r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09-13T15:12:32"/>
    <n v="50000"/>
    <n v="4920"/>
    <n v="54.666666666666664"/>
  </r>
  <r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1-30T02:03:55"/>
    <n v="20000"/>
    <n v="486"/>
    <n v="60.75"/>
  </r>
  <r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4-12-01T19:00:28"/>
    <n v="100000"/>
    <n v="1130"/>
    <n v="102.72727272727273"/>
  </r>
  <r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4-29T16:17:15"/>
    <n v="48000"/>
    <n v="1705"/>
    <n v="41.585365853658537"/>
  </r>
  <r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08-30T15:25:34"/>
    <n v="75000"/>
    <n v="1748"/>
    <n v="116.53333333333333"/>
  </r>
  <r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0-23T05:19:05"/>
    <n v="50000"/>
    <n v="408"/>
    <n v="45.333333333333336"/>
  </r>
  <r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6-01T06:38:29"/>
    <n v="35000"/>
    <n v="7873"/>
    <n v="157.46"/>
  </r>
  <r>
    <x v="65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7-18T12:05:54"/>
    <n v="250000"/>
    <n v="3417"/>
    <n v="100.5"/>
  </r>
  <r>
    <x v="241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6-12-28T01:26:48"/>
    <n v="10277.537935"/>
    <n v="0"/>
    <n v="0"/>
  </r>
  <r>
    <x v="3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6-16T02:33:45"/>
    <n v="1760.2349999999999"/>
    <n v="0"/>
    <n v="0"/>
  </r>
  <r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2-10T18:34:47"/>
    <n v="133000"/>
    <n v="14303"/>
    <n v="51.822463768115945"/>
  </r>
  <r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1-05T22:28:22"/>
    <n v="25000"/>
    <n v="4940"/>
    <n v="308.75"/>
  </r>
  <r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1-12T20:43:48"/>
    <n v="100000"/>
    <n v="84947"/>
    <n v="379.22767857142856"/>
  </r>
  <r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2-01T13:51:19"/>
    <n v="50000"/>
    <n v="24691"/>
    <n v="176.36428571428573"/>
  </r>
  <r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7-03T19:17:13"/>
    <n v="30000"/>
    <n v="991"/>
    <n v="66.066666666666663"/>
  </r>
  <r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0-24T15:31:55"/>
    <n v="50000"/>
    <n v="3317"/>
    <n v="89.648648648648646"/>
  </r>
  <r>
    <x v="243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7-16T14:17:33"/>
    <n v="1680"/>
    <n v="0"/>
    <n v="0"/>
  </r>
  <r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08-30T14:58:37"/>
    <n v="31296.924999999999"/>
    <n v="22020.51643"/>
    <n v="478.70687891304345"/>
  </r>
  <r>
    <x v="63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6-17T19:35:39"/>
    <n v="50000"/>
    <n v="100"/>
    <n v="100"/>
  </r>
  <r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6-21T12:38:03"/>
    <n v="50000"/>
    <n v="51149"/>
    <n v="158.35603715170279"/>
  </r>
  <r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01T18:57:19"/>
    <n v="1149.6735000000001"/>
    <n v="4342.7000340000004"/>
    <n v="31.242446287769788"/>
  </r>
  <r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6-09T19:32:39"/>
    <n v="300"/>
    <n v="375"/>
    <n v="53.571428571428569"/>
  </r>
  <r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5-28T01:49:11"/>
    <n v="4900"/>
    <n v="7219"/>
    <n v="48.449664429530202"/>
  </r>
  <r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2-05T15:18:45"/>
    <n v="2500"/>
    <n v="2555"/>
    <n v="82.41935483870968"/>
  </r>
  <r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1-20T12:08:53"/>
    <n v="5875"/>
    <n v="5985"/>
    <n v="230.19230769230768"/>
  </r>
  <r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1-09T07:58:55"/>
    <n v="3832.2450000000003"/>
    <n v="7825.4442900000004"/>
    <n v="45.49676912790698"/>
  </r>
  <r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1-26T00:18:54"/>
    <n v="5000"/>
    <n v="5202.5"/>
    <n v="66.698717948717942"/>
  </r>
  <r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1-13T17:45:44"/>
    <n v="20000"/>
    <n v="20253"/>
    <n v="168.77500000000001"/>
  </r>
  <r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7-15T13:52:46"/>
    <n v="10000"/>
    <n v="13614"/>
    <n v="59.973568281938327"/>
  </r>
  <r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2-04T02:49:48"/>
    <n v="1000"/>
    <n v="1336"/>
    <n v="31.80952380952381"/>
  </r>
  <r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5-12T19:22:59"/>
    <n v="1502.2523999999999"/>
    <n v="1956.6837509999998"/>
    <n v="30.573183609374997"/>
  </r>
  <r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0-31T06:06:45"/>
    <n v="3129.6924999999997"/>
    <n v="3839.5067589999999"/>
    <n v="31.731460818181816"/>
  </r>
  <r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6-05T00:56:00"/>
    <n v="3400"/>
    <n v="6215.56"/>
    <n v="71.443218390804603"/>
  </r>
  <r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1-30T23:05:37"/>
    <n v="2000"/>
    <n v="2506"/>
    <n v="38.553846153846152"/>
  </r>
  <r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5-26T13:42:03"/>
    <n v="3000"/>
    <n v="3350"/>
    <n v="68.367346938775512"/>
  </r>
  <r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5-05T19:33:10"/>
    <n v="660"/>
    <n v="764"/>
    <n v="40.210526315789473"/>
  </r>
  <r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7-05T21:37:00"/>
    <n v="1500"/>
    <n v="2598"/>
    <n v="32.074074074074076"/>
  </r>
  <r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5-22T17:12:52"/>
    <n v="7511.2619999999997"/>
    <n v="9462.9382429999987"/>
    <n v="35.844463041666664"/>
  </r>
  <r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7-09T22:25:31"/>
    <n v="1000"/>
    <n v="1091"/>
    <n v="43.64"/>
  </r>
  <r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1-27T20:15:27"/>
    <n v="200"/>
    <n v="200"/>
    <n v="40"/>
  </r>
  <r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4-11-08T16:41:46"/>
    <n v="6334.3560000000007"/>
    <n v="7515.2609400000001"/>
    <n v="52.189312083333334"/>
  </r>
  <r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2-14T17:35:52"/>
    <n v="7500"/>
    <n v="7520"/>
    <n v="81.739130434782609"/>
  </r>
  <r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0-12T23:54:23"/>
    <n v="7500"/>
    <n v="9486.69"/>
    <n v="64.535306122448986"/>
  </r>
  <r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0-15T00:04:10"/>
    <n v="5000"/>
    <n v="5713"/>
    <n v="63.477777777777774"/>
  </r>
  <r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5-22T04:34:54"/>
    <n v="5000"/>
    <n v="5535"/>
    <n v="63.620689655172413"/>
  </r>
  <r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3-12T14:15:46"/>
    <n v="32360"/>
    <n v="34090.629999999997"/>
    <n v="83.967068965517228"/>
  </r>
  <r>
    <x v="15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01T00:04:50"/>
    <n v="1500"/>
    <n v="1555"/>
    <n v="77.75"/>
  </r>
  <r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4-07T18:12:22"/>
    <n v="6999"/>
    <n v="7495"/>
    <n v="107.07142857142857"/>
  </r>
  <r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6-12T17:45:32"/>
    <n v="500"/>
    <n v="620"/>
    <n v="38.75"/>
  </r>
  <r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1-30T22:50:33"/>
    <n v="10000"/>
    <n v="10501"/>
    <n v="201.94230769230768"/>
  </r>
  <r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2-24T03:53:08"/>
    <n v="1500"/>
    <n v="2842"/>
    <n v="43.060606060606062"/>
  </r>
  <r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6-12-16T01:35:19"/>
    <n v="4504.62"/>
    <n v="7717.540215"/>
    <n v="70.803121238532114"/>
  </r>
  <r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1-03T16:03:26"/>
    <n v="4631.9448999999995"/>
    <n v="11695.034933999999"/>
    <n v="69.613303178571428"/>
  </r>
  <r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1-12T05:16:10"/>
    <n v="1300"/>
    <n v="1510"/>
    <n v="48.70967741935484"/>
  </r>
  <r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7-17T18:13:30"/>
    <n v="2503.7539999999999"/>
    <n v="5091.3837589999994"/>
    <n v="38.281080894736839"/>
  </r>
  <r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5-06T11:47:56"/>
    <n v="10000"/>
    <n v="11160"/>
    <n v="73.907284768211923"/>
  </r>
  <r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5-17T18:18:26"/>
    <n v="25"/>
    <n v="106"/>
    <n v="21.2"/>
  </r>
  <r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1-29T05:08:45"/>
    <n v="5000"/>
    <n v="5355"/>
    <n v="73.356164383561648"/>
  </r>
  <r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4-06T19:12:16"/>
    <n v="8000"/>
    <n v="8349"/>
    <n v="56.412162162162161"/>
  </r>
  <r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03T01:47:58"/>
    <n v="1686.1878000000002"/>
    <n v="3581.6161770000003"/>
    <n v="38.512001903225809"/>
  </r>
  <r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6-05T17:38:42"/>
    <n v="3500"/>
    <n v="4343"/>
    <n v="68.936507936507937"/>
  </r>
  <r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3-04T16:32:01"/>
    <n v="9009.24"/>
    <n v="9946.7527759500008"/>
    <n v="74.229498327985084"/>
  </r>
  <r>
    <x v="44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6-29T15:31:29"/>
    <n v="400"/>
    <n v="875"/>
    <n v="62.5"/>
  </r>
  <r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5-02T22:06:35"/>
    <n v="4000"/>
    <n v="5465"/>
    <n v="70.064102564102569"/>
  </r>
  <r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09-21T14:45:17"/>
    <n v="5000"/>
    <n v="6740.37"/>
    <n v="60.181874999999998"/>
  </r>
  <r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7-14T11:32:37"/>
    <n v="625.93849999999998"/>
    <n v="910.11457899999994"/>
    <n v="26.768075852941173"/>
  </r>
  <r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3-24T19:16:46"/>
    <n v="2800"/>
    <n v="3055"/>
    <n v="160.78947368421052"/>
  </r>
  <r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7-08T15:36:58"/>
    <n v="500"/>
    <n v="551"/>
    <n v="42.384615384615387"/>
  </r>
  <r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2-01T03:43:06"/>
    <n v="2500"/>
    <n v="2841"/>
    <n v="27.317307692307693"/>
  </r>
  <r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7-02T16:22:03"/>
    <n v="10000"/>
    <n v="10235"/>
    <n v="196.82692307692307"/>
  </r>
  <r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1-17T03:28:46"/>
    <n v="750"/>
    <n v="916"/>
    <n v="53.882352941176471"/>
  </r>
  <r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6-12-15T21:48:01"/>
    <n v="3500"/>
    <n v="3916"/>
    <n v="47.756097560975611"/>
  </r>
  <r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1-14T23:58:02"/>
    <n v="6000"/>
    <n v="6438"/>
    <n v="88.191780821917803"/>
  </r>
  <r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09-27T22:01:50"/>
    <n v="10000"/>
    <n v="11385"/>
    <n v="72.056962025316452"/>
  </r>
  <r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6-05T20:58:54"/>
    <n v="4400"/>
    <n v="4826"/>
    <n v="74.246153846153845"/>
  </r>
  <r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09-07T00:06:13"/>
    <n v="9000"/>
    <n v="11353"/>
    <n v="61.701086956521742"/>
  </r>
  <r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5-08T08:11:13"/>
    <n v="438.15694999999999"/>
    <n v="733.59992199999999"/>
    <n v="21.576468294117646"/>
  </r>
  <r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05T23:54:34"/>
    <n v="2500"/>
    <n v="12413"/>
    <n v="51.720833333333331"/>
  </r>
  <r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3-02T01:16:51"/>
    <n v="3129.6924999999997"/>
    <n v="3416.3723329999998"/>
    <n v="30.233383477876103"/>
  </r>
  <r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6-26T01:30:35"/>
    <n v="4000"/>
    <n v="4103"/>
    <n v="62.166666666666664"/>
  </r>
  <r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1-28T12:14:45"/>
    <n v="18152.216499999999"/>
    <n v="301.70235699999995"/>
    <n v="60.340471399999991"/>
  </r>
  <r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0-29T16:20:01"/>
    <n v="25000"/>
    <n v="105"/>
    <n v="6.1764705882352944"/>
  </r>
  <r>
    <x v="14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0-20T10:23:27"/>
    <n v="13513.86"/>
    <n v="16.892325"/>
    <n v="5.6307749999999999"/>
  </r>
  <r>
    <x v="9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7-18T12:52:58"/>
    <n v="3000"/>
    <n v="15"/>
    <n v="7.5"/>
  </r>
  <r>
    <x v="28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0-14T20:55:56"/>
    <n v="1251.877"/>
    <n v="90.135143999999997"/>
    <n v="15.022523999999999"/>
  </r>
  <r>
    <x v="23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1-02T03:12:15"/>
    <n v="4000"/>
    <n v="0"/>
    <n v="0"/>
  </r>
  <r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4-19T07:38:40"/>
    <n v="6756.93"/>
    <n v="1.126155"/>
    <n v="1.126155"/>
  </r>
  <r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1-09T01:25:00"/>
    <n v="3755.6309999999999"/>
    <n v="8.7631389999999989"/>
    <n v="2.921046333333333"/>
  </r>
  <r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1-04T01:31:39"/>
    <n v="7000"/>
    <n v="320"/>
    <n v="24.615384615384617"/>
  </r>
  <r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5-12-22T10:29:30"/>
    <n v="2252.31"/>
    <n v="112.6155"/>
    <n v="112.6155"/>
  </r>
  <r>
    <x v="2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6-12-04T06:04:27"/>
    <n v="500"/>
    <n v="1"/>
    <n v="1"/>
  </r>
  <r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7-07T16:13:11"/>
    <n v="4400"/>
    <n v="800"/>
    <n v="88.888888888888886"/>
  </r>
  <r>
    <x v="63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0-22T22:13:39"/>
    <n v="50000"/>
    <n v="0"/>
    <n v="0"/>
  </r>
  <r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8-16T03:36:14"/>
    <n v="4500"/>
    <n v="55"/>
    <n v="27.5"/>
  </r>
  <r>
    <x v="9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1-26T10:57:14"/>
    <n v="3378.4650000000001"/>
    <n v="6.7569300000000005"/>
    <n v="6.7569300000000005"/>
  </r>
  <r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09-09T10:56:59"/>
    <n v="6300"/>
    <n v="445"/>
    <n v="44.5"/>
  </r>
  <r>
    <x v="252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03T16:01:26"/>
    <n v="110"/>
    <n v="3"/>
    <n v="1"/>
  </r>
  <r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1-09T21:58:29"/>
    <n v="21389.4"/>
    <n v="21.389399999999998"/>
    <n v="10.694699999999999"/>
  </r>
  <r>
    <x v="31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8-22T05:45:04"/>
    <n v="16801.949999999997"/>
    <n v="17.474027999999997"/>
    <n v="8.7370139999999985"/>
  </r>
  <r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5-12-02T08:38:51"/>
    <n v="21122.82"/>
    <n v="70.409400000000005"/>
    <n v="70.409400000000005"/>
  </r>
  <r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02T17:13:22"/>
    <n v="7500"/>
    <n v="1527"/>
    <n v="109.07142857142857"/>
  </r>
  <r>
    <x v="93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3-30T03:09:19"/>
    <n v="13000"/>
    <n v="0"/>
    <n v="0"/>
  </r>
  <r>
    <x v="28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6-25T09:22:00"/>
    <n v="1126.155"/>
    <n v="0"/>
    <n v="0"/>
  </r>
  <r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8-19T20:26:25"/>
    <n v="5630.7749999999996"/>
    <n v="471.85894500000001"/>
    <n v="117.96473625"/>
  </r>
  <r>
    <x v="28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3-03T09:06:57"/>
    <n v="1126.155"/>
    <n v="50.676974999999999"/>
    <n v="16.892325"/>
  </r>
  <r>
    <x v="3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3-11T01:27:22"/>
    <n v="10000"/>
    <n v="0"/>
    <n v="0"/>
  </r>
  <r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1-18T19:31:28"/>
    <n v="5000"/>
    <n v="403"/>
    <n v="80.599999999999994"/>
  </r>
  <r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0-27T05:03:36"/>
    <n v="17000"/>
    <n v="5431"/>
    <n v="115.55319148936171"/>
  </r>
  <r>
    <x v="79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6-20T18:43:48"/>
    <n v="40000"/>
    <n v="0"/>
    <n v="0"/>
  </r>
  <r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0-30T15:01:15"/>
    <n v="13513.86"/>
    <n v="906.55477500000006"/>
    <n v="90.655477500000003"/>
  </r>
  <r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5-18T18:24:38"/>
    <n v="12367.076000000001"/>
    <n v="1235.1994200000001"/>
    <n v="112.29085636363638"/>
  </r>
  <r>
    <x v="36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09-11T18:43:40"/>
    <n v="16892.325000000001"/>
    <n v="16.892325"/>
    <n v="8.4461624999999998"/>
  </r>
  <r>
    <x v="3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1-22T08:24:17"/>
    <n v="11261.55"/>
    <n v="86.713935000000006"/>
    <n v="43.356967500000003"/>
  </r>
  <r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6-06T12:45:39"/>
    <n v="3000"/>
    <n v="807"/>
    <n v="36.68181818181818"/>
  </r>
  <r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3-28T20:54:59"/>
    <n v="3016.36"/>
    <n v="90.490800000000007"/>
    <n v="11.311350000000001"/>
  </r>
  <r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2-05T19:55:01"/>
    <n v="2088.5735250000002"/>
    <n v="137.96082000000001"/>
    <n v="22.993470000000002"/>
  </r>
  <r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4-26T17:57:43"/>
    <n v="14640.014999999999"/>
    <n v="1.126155"/>
    <n v="1.126155"/>
  </r>
  <r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7-13T18:22:49"/>
    <n v="225337.86"/>
    <n v="2528.7915399999997"/>
    <n v="842.93051333333324"/>
  </r>
  <r>
    <x v="15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4-25T15:29:18"/>
    <n v="1500"/>
    <n v="0"/>
    <n v="0"/>
  </r>
  <r>
    <x v="93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6-12-03T22:13:29"/>
    <n v="14640.014999999999"/>
    <n v="0"/>
    <n v="0"/>
  </r>
  <r>
    <x v="255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7-14T20:57:42"/>
    <n v="5574.4672499999997"/>
    <n v="0"/>
    <n v="0"/>
  </r>
  <r>
    <x v="64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5-15T13:00:55"/>
    <n v="146400.15"/>
    <n v="0"/>
    <n v="0"/>
  </r>
  <r>
    <x v="42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01T10:44:38"/>
    <n v="1013.5395"/>
    <n v="0"/>
    <n v="0"/>
  </r>
  <r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6-08T17:32:14"/>
    <n v="500000"/>
    <n v="75"/>
    <n v="25"/>
  </r>
  <r>
    <x v="61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4-21T22:28:38"/>
    <n v="140818.79999999999"/>
    <n v="0"/>
    <n v="0"/>
  </r>
  <r>
    <x v="129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3-23T19:28:25"/>
    <n v="8888"/>
    <n v="0"/>
    <n v="0"/>
  </r>
  <r>
    <x v="57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1-21T04:06:37"/>
    <n v="100000"/>
    <n v="1"/>
    <n v="1"/>
  </r>
  <r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0-19T23:00:59"/>
    <n v="18950"/>
    <n v="2"/>
    <n v="1"/>
  </r>
  <r>
    <x v="32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6-28T16:52:43"/>
    <n v="14000"/>
    <n v="0"/>
    <n v="0"/>
  </r>
  <r>
    <x v="31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3-01T16:42:27"/>
    <n v="28153.875"/>
    <n v="0"/>
    <n v="0"/>
  </r>
  <r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03T20:48:00"/>
    <n v="1970.77125"/>
    <n v="16.892325"/>
    <n v="16.892325"/>
  </r>
  <r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7-12T16:08:40"/>
    <n v="15000"/>
    <n v="1575"/>
    <n v="225"/>
  </r>
  <r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6-12-04T16:02:45"/>
    <n v="5630.7749999999996"/>
    <n v="163.292475"/>
    <n v="54.430824999999999"/>
  </r>
  <r>
    <x v="12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0-12T21:30:44"/>
    <n v="6000"/>
    <n v="0"/>
    <n v="0"/>
  </r>
  <r>
    <x v="1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7-11T16:56:00"/>
    <n v="5000"/>
    <n v="0"/>
    <n v="0"/>
  </r>
  <r>
    <x v="258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1-04T04:54:56"/>
    <n v="5580.2660000000005"/>
    <n v="0"/>
    <n v="0"/>
  </r>
  <r>
    <x v="259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0-03T21:31:38"/>
    <n v="25000000"/>
    <n v="0"/>
    <n v="0"/>
  </r>
  <r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09-17T15:29:14"/>
    <n v="15000"/>
    <n v="15186.69"/>
    <n v="44.66673529411765"/>
  </r>
  <r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3-11T15:54:31"/>
    <n v="4000"/>
    <n v="4340.7"/>
    <n v="28.937999999999999"/>
  </r>
  <r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2-21T21:52:18"/>
    <n v="600"/>
    <n v="886"/>
    <n v="35.44"/>
  </r>
  <r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1-17T15:52:38"/>
    <n v="5000"/>
    <n v="8160"/>
    <n v="34.871794871794869"/>
  </r>
  <r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2-20T17:37:32"/>
    <n v="30000"/>
    <n v="136924.35"/>
    <n v="52.622732513451197"/>
  </r>
  <r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5-12-02T04:07:46"/>
    <n v="16000"/>
    <n v="17260.37"/>
    <n v="69.598266129032254"/>
  </r>
  <r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1-25T19:14:45"/>
    <n v="40000"/>
    <n v="46032"/>
    <n v="76.72"/>
  </r>
  <r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4-13T00:20:49"/>
    <n v="9500"/>
    <n v="9725"/>
    <n v="33.191126279863482"/>
  </r>
  <r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1-16T14:21:49"/>
    <n v="44250"/>
    <n v="47978"/>
    <n v="149.46417445482865"/>
  </r>
  <r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07T19:51:03"/>
    <n v="1500"/>
    <n v="1877"/>
    <n v="23.172839506172838"/>
  </r>
  <r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3-10T22:58:54"/>
    <n v="32000"/>
    <n v="33229"/>
    <n v="96.877551020408163"/>
  </r>
  <r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09-16T13:01:43"/>
    <n v="25000"/>
    <n v="34676"/>
    <n v="103.20238095238095"/>
  </r>
  <r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1-31T23:30:39"/>
    <n v="1500"/>
    <n v="1807.74"/>
    <n v="38.462553191489363"/>
  </r>
  <r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8-14T17:28:12"/>
    <n v="3000"/>
    <n v="3368"/>
    <n v="44.315789473684212"/>
  </r>
  <r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1-17T17:21:03"/>
    <n v="15000"/>
    <n v="28300.45"/>
    <n v="64.173356009070289"/>
  </r>
  <r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8-11T01:00:22"/>
    <n v="6000"/>
    <n v="39693.279999999999"/>
    <n v="43.333275109170302"/>
  </r>
  <r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0-24T14:46:44"/>
    <n v="30000"/>
    <n v="33393"/>
    <n v="90.495934959349597"/>
  </r>
  <r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4-30T20:55:13"/>
    <n v="50000"/>
    <n v="590807.11"/>
    <n v="29.187190495010373"/>
  </r>
  <r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4-25T17:53:09"/>
    <n v="1600"/>
    <n v="2198"/>
    <n v="30.95774647887324"/>
  </r>
  <r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09T22:24:59"/>
    <n v="50000"/>
    <n v="58520.2"/>
    <n v="92.157795275590544"/>
  </r>
  <r>
    <x v="1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0-03T22:09:05"/>
    <n v="3832.2450000000003"/>
    <n v="80.477145000000007"/>
    <n v="13.412857500000001"/>
  </r>
  <r>
    <x v="1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8-15T20:35:36"/>
    <n v="5000"/>
    <n v="5"/>
    <n v="5"/>
  </r>
  <r>
    <x v="39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6-27T04:37:55"/>
    <n v="7000"/>
    <n v="50"/>
    <n v="25"/>
  </r>
  <r>
    <x v="13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5-24T04:49:23"/>
    <n v="2000"/>
    <n v="0"/>
    <n v="0"/>
  </r>
  <r>
    <x v="233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5-06T19:06:13"/>
    <n v="6700"/>
    <n v="150"/>
    <n v="50"/>
  </r>
  <r>
    <x v="22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1-28T04:02:41"/>
    <n v="20000"/>
    <n v="48"/>
    <n v="16"/>
  </r>
  <r>
    <x v="3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7-03T22:01:11"/>
    <n v="10000"/>
    <n v="0"/>
    <n v="0"/>
  </r>
  <r>
    <x v="36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3-12-06T13:31:00"/>
    <n v="10561.41"/>
    <n v="253.47384"/>
    <n v="42.245640000000002"/>
  </r>
  <r>
    <x v="1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0-16T14:40:52"/>
    <n v="5000"/>
    <n v="0"/>
    <n v="0"/>
  </r>
  <r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09-03T13:27:54"/>
    <n v="2900"/>
    <n v="895"/>
    <n v="47.10526315789474"/>
  </r>
  <r>
    <x v="38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4-12-18T17:07:23"/>
    <n v="1200"/>
    <n v="100"/>
    <n v="100"/>
  </r>
  <r>
    <x v="23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5-19T21:14:06"/>
    <n v="4000"/>
    <n v="30"/>
    <n v="15"/>
  </r>
  <r>
    <x v="262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5-17T20:47:55"/>
    <n v="2400"/>
    <n v="0"/>
    <n v="0"/>
  </r>
  <r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3-04T17:20:13"/>
    <n v="5000"/>
    <n v="445"/>
    <n v="40.454545454545453"/>
  </r>
  <r>
    <x v="13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7-28T18:57:11"/>
    <n v="2000"/>
    <n v="0"/>
    <n v="0"/>
  </r>
  <r>
    <x v="15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7-18T11:24:19"/>
    <n v="1500"/>
    <n v="0"/>
    <n v="0"/>
  </r>
  <r>
    <x v="36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6-19T15:25:22"/>
    <n v="15000"/>
    <n v="1"/>
    <n v="1"/>
  </r>
  <r>
    <x v="9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7-20T23:36:18"/>
    <n v="3000"/>
    <n v="57"/>
    <n v="19"/>
  </r>
  <r>
    <x v="13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6-06T00:10:33"/>
    <n v="2000"/>
    <n v="5"/>
    <n v="5"/>
  </r>
  <r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4-01T21:42:37"/>
    <n v="2800"/>
    <n v="701"/>
    <n v="46.733333333333334"/>
  </r>
  <r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6-08T14:00:23"/>
    <n v="39855.348000000005"/>
    <n v="66291.706908000007"/>
    <n v="74.905883511864417"/>
  </r>
  <r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2-26T13:01:20"/>
    <n v="27541.293999999998"/>
    <n v="27939.390885999997"/>
    <n v="84.922160747720355"/>
  </r>
  <r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08-24T08:20:01"/>
    <n v="4223.0812500000002"/>
    <n v="4556.3442991499996"/>
    <n v="64.173863368309853"/>
  </r>
  <r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5-13T15:47:04"/>
    <n v="8137.200499999999"/>
    <n v="22616.409882"/>
    <n v="84.075873167286247"/>
  </r>
  <r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2-14T10:38:23"/>
    <n v="18018.48"/>
    <n v="18663.766814999999"/>
    <n v="54.097874826086951"/>
  </r>
  <r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6-24T18:51:44"/>
    <n v="1877.8154999999999"/>
    <n v="2091.8864669999998"/>
    <n v="48.648522488372087"/>
  </r>
  <r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3-17T10:48:29"/>
    <n v="1200"/>
    <n v="2580"/>
    <n v="78.181818181818187"/>
  </r>
  <r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5-27T14:44:41"/>
    <n v="18500"/>
    <n v="20491"/>
    <n v="97.113744075829388"/>
  </r>
  <r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1-16T12:48:05"/>
    <n v="19707.712500000001"/>
    <n v="24366.8634891"/>
    <n v="124.32073208724489"/>
  </r>
  <r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6-19T09:14:38"/>
    <n v="20030.031999999999"/>
    <n v="20237.3428312"/>
    <n v="49.968747731358022"/>
  </r>
  <r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0-19T14:00:04"/>
    <n v="14000"/>
    <n v="15651"/>
    <n v="75.975728155339809"/>
  </r>
  <r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1-06T16:25:39"/>
    <n v="3500"/>
    <n v="19557"/>
    <n v="58.379104477611939"/>
  </r>
  <r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6-16T15:17:46"/>
    <n v="10015.016"/>
    <n v="15024.401815499999"/>
    <n v="69.880938676744179"/>
  </r>
  <r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8-18T14:20:40"/>
    <n v="25000"/>
    <n v="26619"/>
    <n v="151.24431818181819"/>
  </r>
  <r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2-15T06:04:57"/>
    <n v="35131.800000000003"/>
    <n v="55223.325102000003"/>
    <n v="99.501486670270282"/>
  </r>
  <r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09-06T11:11:32"/>
    <n v="17000"/>
    <n v="18472"/>
    <n v="159.24137931034483"/>
  </r>
  <r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1-05T13:35:53"/>
    <n v="15000"/>
    <n v="24297"/>
    <n v="39.507317073170732"/>
  </r>
  <r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01T19:40:52"/>
    <n v="15000"/>
    <n v="30805"/>
    <n v="130.52966101694915"/>
  </r>
  <r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5-23T17:48:03"/>
    <n v="9000"/>
    <n v="9302.75"/>
    <n v="64.156896551724131"/>
  </r>
  <r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1-12T20:35:13"/>
    <n v="18000"/>
    <n v="18625"/>
    <n v="111.52694610778443"/>
  </r>
  <r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5-03T04:01:31"/>
    <n v="37500"/>
    <n v="40055"/>
    <n v="170.44680851063831"/>
  </r>
  <r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09-17T19:55:39"/>
    <n v="43500"/>
    <n v="60450.1"/>
    <n v="133.7391592920354"/>
  </r>
  <r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1-21T18:01:56"/>
    <n v="18500"/>
    <n v="23096"/>
    <n v="95.834024896265561"/>
  </r>
  <r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1-21T12:01:30"/>
    <n v="320.84100000000001"/>
    <n v="664.14086999999995"/>
    <n v="23.719316785714284"/>
  </r>
  <r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7-19T16:52:18"/>
    <n v="2600"/>
    <n v="4524.1499999999996"/>
    <n v="32.315357142857138"/>
  </r>
  <r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5-12-01T06:37:27"/>
    <n v="23000"/>
    <n v="27675"/>
    <n v="98.839285714285708"/>
  </r>
  <r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2-14T14:24:46"/>
    <n v="3500"/>
    <n v="3865.55"/>
    <n v="55.222142857142863"/>
  </r>
  <r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01T17:35:22"/>
    <n v="3000"/>
    <n v="8447"/>
    <n v="52.793750000000003"/>
  </r>
  <r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2-17T15:05:20"/>
    <n v="19000"/>
    <n v="19129"/>
    <n v="135.66666666666666"/>
  </r>
  <r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09-28T18:24:55"/>
    <n v="35000"/>
    <n v="47189"/>
    <n v="53.991990846681922"/>
  </r>
  <r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0-29T19:15:26"/>
    <n v="2350"/>
    <n v="4135"/>
    <n v="56.643835616438359"/>
  </r>
  <r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1-22T11:24:25"/>
    <n v="3520.47"/>
    <n v="17039.778893999999"/>
    <n v="57.958431612244894"/>
  </r>
  <r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3-14T00:02:57"/>
    <n v="45000"/>
    <n v="65313"/>
    <n v="88.26081081081081"/>
  </r>
  <r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8-05T16:11:02"/>
    <n v="7500"/>
    <n v="31330"/>
    <n v="84.905149051490511"/>
  </r>
  <r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4-24T19:53:51"/>
    <n v="4000"/>
    <n v="5297"/>
    <n v="48.154545454545456"/>
  </r>
  <r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7-28T19:15:10"/>
    <n v="12000"/>
    <n v="30037.01"/>
    <n v="66.015406593406595"/>
  </r>
  <r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7-01T07:33:47"/>
    <n v="13513.86"/>
    <n v="24311.434140000001"/>
    <n v="108.53318812500001"/>
  </r>
  <r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4-12-08T18:46:10"/>
    <n v="7000"/>
    <n v="7184"/>
    <n v="156.17391304347825"/>
  </r>
  <r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6-12-01T22:03:39"/>
    <n v="20000"/>
    <n v="27197.22"/>
    <n v="95.764859154929582"/>
  </r>
  <r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0-27T00:10:16"/>
    <n v="15000"/>
    <n v="17680"/>
    <n v="180.40816326530611"/>
  </r>
  <r>
    <x v="102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01T17:05:38"/>
    <n v="18000"/>
    <n v="6"/>
    <n v="3"/>
  </r>
  <r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15T23:55:00"/>
    <n v="383.22450000000003"/>
    <n v="15.328980000000001"/>
    <n v="15.328980000000001"/>
  </r>
  <r>
    <x v="268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0-23T12:13:54"/>
    <n v="2250"/>
    <n v="10"/>
    <n v="10"/>
  </r>
  <r>
    <x v="28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2-18T01:13:44"/>
    <n v="1000"/>
    <n v="0"/>
    <n v="0"/>
  </r>
  <r>
    <x v="9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1-27T21:13:54"/>
    <n v="3000"/>
    <n v="1"/>
    <n v="1"/>
  </r>
  <r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7-19T05:06:39"/>
    <n v="1251.877"/>
    <n v="361.79245299999997"/>
    <n v="32.890222999999999"/>
  </r>
  <r>
    <x v="269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16T10:14:42"/>
    <n v="20"/>
    <n v="0"/>
    <n v="0"/>
  </r>
  <r>
    <x v="176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0-09T21:10:20"/>
    <n v="700"/>
    <n v="60"/>
    <n v="60"/>
  </r>
  <r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0-04T03:15:59"/>
    <n v="500"/>
    <n v="170"/>
    <n v="28.333333333333332"/>
  </r>
  <r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4-12T10:47:14"/>
    <n v="938.90774999999996"/>
    <n v="126.43957699999999"/>
    <n v="18.062796714285714"/>
  </r>
  <r>
    <x v="8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4-27T19:47:19"/>
    <n v="3500"/>
    <n v="0"/>
    <n v="0"/>
  </r>
  <r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10T16:31:48"/>
    <n v="4300"/>
    <n v="2115"/>
    <n v="132.1875"/>
  </r>
  <r>
    <x v="12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8-03T06:47:27"/>
    <n v="6000"/>
    <n v="0"/>
    <n v="0"/>
  </r>
  <r>
    <x v="22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7-03T06:03:10"/>
    <n v="14081.88"/>
    <n v="0"/>
    <n v="0"/>
  </r>
  <r>
    <x v="47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8-25T14:43:52"/>
    <n v="750"/>
    <n v="0"/>
    <n v="0"/>
  </r>
  <r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6-04T03:40:24"/>
    <n v="1149.6735000000001"/>
    <n v="518.88597300000004"/>
    <n v="43.240497750000003"/>
  </r>
  <r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8-20T15:40:33"/>
    <n v="2500"/>
    <n v="100"/>
    <n v="100"/>
  </r>
  <r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6-30T09:32:39"/>
    <n v="938.90774999999996"/>
    <n v="43.815694999999998"/>
    <n v="14.605231666666667"/>
  </r>
  <r>
    <x v="36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14T01:16:39"/>
    <n v="15000"/>
    <n v="50"/>
    <n v="50"/>
  </r>
  <r>
    <x v="3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0-24T00:29:53"/>
    <n v="2500"/>
    <n v="94"/>
    <n v="23.5"/>
  </r>
  <r>
    <x v="3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0-08T01:00:03"/>
    <n v="10000"/>
    <n v="67"/>
    <n v="67"/>
  </r>
  <r>
    <x v="23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09-23T13:35:16"/>
    <n v="4000"/>
    <n v="0"/>
    <n v="0"/>
  </r>
  <r>
    <x v="12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1-13T17:49:11"/>
    <n v="7511.2619999999997"/>
    <n v="106.40954499999999"/>
    <n v="53.204772499999997"/>
  </r>
  <r>
    <x v="3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4-27T08:48:29"/>
    <n v="10000"/>
    <n v="10"/>
    <n v="10"/>
  </r>
  <r>
    <x v="23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5-09T17:31:01"/>
    <n v="4000"/>
    <n v="100"/>
    <n v="100"/>
  </r>
  <r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6-28T22:00:04"/>
    <n v="30000"/>
    <n v="6375"/>
    <n v="108.05084745762711"/>
  </r>
  <r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01T22:29:05"/>
    <n v="8500"/>
    <n v="350"/>
    <n v="26.923076923076923"/>
  </r>
  <r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1-19T01:29:45"/>
    <n v="25000"/>
    <n v="3410"/>
    <n v="155"/>
  </r>
  <r>
    <x v="11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4-25T16:18:34"/>
    <n v="30000"/>
    <n v="0"/>
    <n v="0"/>
  </r>
  <r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3-09T19:31:22"/>
    <n v="6000"/>
    <n v="2484"/>
    <n v="47.769230769230766"/>
  </r>
  <r>
    <x v="271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5-20T18:28:03"/>
    <n v="15147.711699999998"/>
    <n v="100.15016"/>
    <n v="25.03754"/>
  </r>
  <r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04T00:47:39"/>
    <n v="3129.6924999999997"/>
    <n v="156.48462499999999"/>
    <n v="52.161541666666665"/>
  </r>
  <r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2-20T00:00:02"/>
    <n v="6898.0410000000002"/>
    <n v="170.918127"/>
    <n v="56.972709000000002"/>
  </r>
  <r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1-13T22:15:29"/>
    <n v="10000"/>
    <n v="506"/>
    <n v="84.333333333333329"/>
  </r>
  <r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6-09T12:34:56"/>
    <n v="10000"/>
    <n v="2291"/>
    <n v="65.457142857142856"/>
  </r>
  <r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5-16T21:06:08"/>
    <n v="5000"/>
    <n v="650"/>
    <n v="65"/>
  </r>
  <r>
    <x v="3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5-25T20:20:48"/>
    <n v="10000"/>
    <n v="55"/>
    <n v="27.5"/>
  </r>
  <r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8-09T01:34:51"/>
    <n v="1897"/>
    <n v="205"/>
    <n v="51.25"/>
  </r>
  <r>
    <x v="27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7-26T23:54:51"/>
    <n v="3333"/>
    <n v="28"/>
    <n v="14"/>
  </r>
  <r>
    <x v="257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3-22T01:12:06"/>
    <n v="1750"/>
    <n v="0"/>
    <n v="0"/>
  </r>
  <r>
    <x v="28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1-17T10:46:30"/>
    <n v="1251.877"/>
    <n v="6.259385"/>
    <n v="6.259385"/>
  </r>
  <r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08-30T18:57:33"/>
    <n v="1000"/>
    <n v="93"/>
    <n v="31"/>
  </r>
  <r>
    <x v="22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8-26T21:43:11"/>
    <n v="25037.539999999997"/>
    <n v="18.778154999999998"/>
    <n v="18.778154999999998"/>
  </r>
  <r>
    <x v="38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20T15:35:01"/>
    <n v="1200"/>
    <n v="0"/>
    <n v="0"/>
  </r>
  <r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03T21:29:28"/>
    <n v="1532.8980000000001"/>
    <n v="1210.9894200000001"/>
    <n v="100.91578500000001"/>
  </r>
  <r>
    <x v="15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3-06T02:30:22"/>
    <n v="1500"/>
    <n v="0"/>
    <n v="0"/>
  </r>
  <r>
    <x v="51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1-13T22:49:25"/>
    <n v="7500"/>
    <n v="1"/>
    <n v="1"/>
  </r>
  <r>
    <x v="274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01T05:59:59"/>
    <n v="516"/>
    <n v="0"/>
    <n v="0"/>
  </r>
  <r>
    <x v="38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09-09T23:38:06"/>
    <n v="1200"/>
    <n v="0"/>
    <n v="0"/>
  </r>
  <r>
    <x v="127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8-24T20:34:24"/>
    <n v="67569.3"/>
    <n v="1148.6781000000001"/>
    <n v="574.33905000000004"/>
  </r>
  <r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3-04T17:25:41"/>
    <n v="17526.277999999998"/>
    <n v="5122.6806839999999"/>
    <n v="55.681311782608695"/>
  </r>
  <r>
    <x v="251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2-11T01:44:45"/>
    <n v="25"/>
    <n v="0"/>
    <n v="0"/>
  </r>
  <r>
    <x v="29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1-29T20:17:35"/>
    <n v="22000"/>
    <n v="3"/>
    <n v="1"/>
  </r>
  <r>
    <x v="28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3-16T17:06:22"/>
    <n v="1000"/>
    <n v="205"/>
    <n v="20.5"/>
  </r>
  <r>
    <x v="57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5-21T01:12:08"/>
    <n v="100000"/>
    <n v="280"/>
    <n v="40"/>
  </r>
  <r>
    <x v="53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0-29T10:19:29"/>
    <n v="4068.6002499999995"/>
    <n v="93.890774999999991"/>
    <n v="31.296924999999998"/>
  </r>
  <r>
    <x v="36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8-21T08:29:57"/>
    <n v="15000"/>
    <n v="0"/>
    <n v="0"/>
  </r>
  <r>
    <x v="134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5-27T16:00:58"/>
    <n v="800"/>
    <n v="1"/>
    <n v="1"/>
  </r>
  <r>
    <x v="2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3-09T12:56:16"/>
    <n v="625.93849999999998"/>
    <n v="0"/>
    <n v="0"/>
  </r>
  <r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6-01T01:22:32"/>
    <n v="5000"/>
    <n v="367"/>
    <n v="40.777777777777779"/>
  </r>
  <r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4-05T02:13:53"/>
    <n v="2500"/>
    <n v="2706.23"/>
    <n v="48.325535714285714"/>
  </r>
  <r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09-02T07:08:37"/>
    <n v="1500"/>
    <n v="1502.5"/>
    <n v="46.953125"/>
  </r>
  <r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1-11-29T04:04:19"/>
    <n v="2000"/>
    <n v="2000.66"/>
    <n v="66.688666666666663"/>
  </r>
  <r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2-06T20:17:15"/>
    <n v="2800"/>
    <n v="3419"/>
    <n v="48.842857142857142"/>
  </r>
  <r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7-23T00:18:33"/>
    <n v="6000"/>
    <n v="6041.6"/>
    <n v="137.30909090909091"/>
  </r>
  <r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0-12-24T02:40:38"/>
    <n v="8000"/>
    <n v="8080.33"/>
    <n v="87.829673913043479"/>
  </r>
  <r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5-24T19:24:11"/>
    <n v="10000"/>
    <n v="14511"/>
    <n v="70.785365853658533"/>
  </r>
  <r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3-11-29T19:56:26"/>
    <n v="1200"/>
    <n v="1215"/>
    <n v="52.826086956521742"/>
  </r>
  <r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09-10T00:01:49"/>
    <n v="1500"/>
    <n v="1775"/>
    <n v="443.75"/>
  </r>
  <r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1-15T22:11:50"/>
    <n v="2000"/>
    <n v="5437"/>
    <n v="48.544642857142854"/>
  </r>
  <r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5-15T00:00:32"/>
    <n v="800"/>
    <n v="1001"/>
    <n v="37.074074074074076"/>
  </r>
  <r>
    <x v="2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2-12-03T20:59:44"/>
    <n v="500"/>
    <n v="550"/>
    <n v="50"/>
  </r>
  <r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6-22T01:40:02"/>
    <n v="1000"/>
    <n v="1015"/>
    <n v="39.03846153846154"/>
  </r>
  <r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6-04T23:32:49"/>
    <n v="5000"/>
    <n v="5135"/>
    <n v="66.688311688311686"/>
  </r>
  <r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0-29T01:13:16"/>
    <n v="8000"/>
    <n v="9130"/>
    <n v="67.132352941176464"/>
  </r>
  <r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0-12T17:10:21"/>
    <n v="10000"/>
    <n v="10420"/>
    <n v="66.369426751592357"/>
  </r>
  <r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09-29T15:56:28"/>
    <n v="7000"/>
    <n v="10210"/>
    <n v="64.620253164556956"/>
  </r>
  <r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1-27T15:42:15"/>
    <n v="1500"/>
    <n v="1576"/>
    <n v="58.370370370370374"/>
  </r>
  <r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8-25T04:28:06"/>
    <n v="1500"/>
    <n v="2000"/>
    <n v="86.956521739130437"/>
  </r>
  <r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16T08:09:00"/>
    <n v="1000"/>
    <n v="1130"/>
    <n v="66.470588235294116"/>
  </r>
  <r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4-04T14:33:35"/>
    <n v="5000"/>
    <n v="6060"/>
    <n v="163.78378378378378"/>
  </r>
  <r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1-07T07:04:34"/>
    <n v="6900"/>
    <n v="7019"/>
    <n v="107.98461538461538"/>
  </r>
  <r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6-28T16:31:29"/>
    <n v="938.90774999999996"/>
    <n v="948.92276599999991"/>
    <n v="52.717931444444439"/>
  </r>
  <r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2-11-30T08:48:55"/>
    <n v="1000"/>
    <n v="1180"/>
    <n v="47.2"/>
  </r>
  <r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8-14T16:47:33"/>
    <n v="7500"/>
    <n v="11650"/>
    <n v="112.01923076923077"/>
  </r>
  <r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1-01T20:21:07"/>
    <n v="8000"/>
    <n v="8095"/>
    <n v="74.953703703703709"/>
  </r>
  <r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0-23T16:58:09"/>
    <n v="2000"/>
    <n v="2340"/>
    <n v="61.578947368421055"/>
  </r>
  <r>
    <x v="23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5-15T17:41:22"/>
    <n v="4000"/>
    <n v="4037"/>
    <n v="45.875"/>
  </r>
  <r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1-06T20:48:53"/>
    <n v="6000"/>
    <n v="6220"/>
    <n v="75.853658536585371"/>
  </r>
  <r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1-31T20:06:15"/>
    <n v="4000"/>
    <n v="10610"/>
    <n v="84.206349206349202"/>
  </r>
  <r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09-12T20:37:41"/>
    <n v="10000"/>
    <n v="15591"/>
    <n v="117.22556390977444"/>
  </r>
  <r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7-26T08:10:54"/>
    <n v="4000"/>
    <n v="4065"/>
    <n v="86.489361702127653"/>
  </r>
  <r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1-12-19T21:12:36"/>
    <n v="10000"/>
    <n v="10000"/>
    <n v="172.41379310344828"/>
  </r>
  <r>
    <x v="13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4-25T04:33:21"/>
    <n v="2000"/>
    <n v="2010"/>
    <n v="62.8125"/>
  </r>
  <r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5-12T20:51:01"/>
    <n v="2000"/>
    <n v="2506"/>
    <n v="67.729729729729726"/>
  </r>
  <r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4-30T02:04:48"/>
    <n v="4500"/>
    <n v="4660"/>
    <n v="53.5632183908046"/>
  </r>
  <r>
    <x v="2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1-05T18:02:20"/>
    <n v="500"/>
    <n v="519"/>
    <n v="34.6"/>
  </r>
  <r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1-14T16:29:28"/>
    <n v="1000"/>
    <n v="1050"/>
    <n v="38.888888888888886"/>
  </r>
  <r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2-02T15:39:25"/>
    <n v="1800"/>
    <n v="1800"/>
    <n v="94.736842105263165"/>
  </r>
  <r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7-20T05:32:35"/>
    <n v="400"/>
    <n v="679.44"/>
    <n v="39.967058823529413"/>
  </r>
  <r>
    <x v="3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1-19T14:19:04"/>
    <n v="2500"/>
    <n v="2535"/>
    <n v="97.5"/>
  </r>
  <r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5-25T00:35:27"/>
    <n v="1200"/>
    <n v="1200"/>
    <n v="42.857142857142854"/>
  </r>
  <r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8-25T19:46:52"/>
    <n v="5000"/>
    <n v="6235"/>
    <n v="168.51351351351352"/>
  </r>
  <r>
    <x v="3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09-23T01:26:00"/>
    <n v="10000"/>
    <n v="10950"/>
    <n v="85.546875"/>
  </r>
  <r>
    <x v="1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04T14:49:00"/>
    <n v="5000"/>
    <n v="5540"/>
    <n v="554"/>
  </r>
  <r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7-13T10:48:23"/>
    <n v="2503.7539999999999"/>
    <n v="2759.1369079999999"/>
    <n v="33.242613349397587"/>
  </r>
  <r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5-10T09:49:37"/>
    <n v="5000"/>
    <n v="5236"/>
    <n v="113.82608695652173"/>
  </r>
  <r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2-18T16:54:42"/>
    <n v="2300"/>
    <n v="2881"/>
    <n v="32.011111111111113"/>
  </r>
  <r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4-08T16:25:55"/>
    <n v="3800"/>
    <n v="3822.33"/>
    <n v="47.189259259259259"/>
  </r>
  <r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09-09T10:27:17"/>
    <n v="2000"/>
    <n v="2831"/>
    <n v="88.46875"/>
  </r>
  <r>
    <x v="13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3-23T21:37:00"/>
    <n v="2000"/>
    <n v="2015"/>
    <n v="100.75"/>
  </r>
  <r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0-25T11:49:53"/>
    <n v="4500"/>
    <n v="4530"/>
    <n v="64.714285714285708"/>
  </r>
  <r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3-24T20:01:36"/>
    <n v="5000"/>
    <n v="8711.52"/>
    <n v="51.854285714285716"/>
  </r>
  <r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3-19T21:22:40"/>
    <n v="1100"/>
    <n v="1319"/>
    <n v="38.794117647058826"/>
  </r>
  <r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3-06T19:00:20"/>
    <n v="1500"/>
    <n v="2143"/>
    <n v="44.645833333333336"/>
  </r>
  <r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1-13T22:17:32"/>
    <n v="7500"/>
    <n v="7525.12"/>
    <n v="156.77333333333334"/>
  </r>
  <r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4-24T18:46:08"/>
    <n v="25000"/>
    <n v="26233.45"/>
    <n v="118.70339366515837"/>
  </r>
  <r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1-10T05:19:27"/>
    <n v="6000"/>
    <n v="7934"/>
    <n v="74.149532710280369"/>
  </r>
  <r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1-18T21:55:21"/>
    <n v="625.93849999999998"/>
    <n v="706.058628"/>
    <n v="15.690191733333334"/>
  </r>
  <r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3-30T16:39:10"/>
    <n v="90.092399999999998"/>
    <n v="1129.533465"/>
    <n v="31.375929583333331"/>
  </r>
  <r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5-12-05T23:57:11"/>
    <n v="8896.6244999999999"/>
    <n v="9119.6031899999998"/>
    <n v="90.293100891089111"/>
  </r>
  <r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1-01T04:45:36"/>
    <n v="8000"/>
    <n v="8211"/>
    <n v="132.43548387096774"/>
  </r>
  <r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02T00:31:47"/>
    <n v="1000"/>
    <n v="1080"/>
    <n v="33.75"/>
  </r>
  <r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1-31T18:16:58"/>
    <n v="2500"/>
    <n v="3060.22"/>
    <n v="34.384494382022467"/>
  </r>
  <r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1-21T15:35:13"/>
    <n v="3500"/>
    <n v="4181"/>
    <n v="44.956989247311824"/>
  </r>
  <r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2-26T06:04:33"/>
    <n v="2500"/>
    <n v="4022"/>
    <n v="41.04081632653061"/>
  </r>
  <r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2-12T01:41:38"/>
    <n v="3400"/>
    <n v="4313"/>
    <n v="52.597560975609753"/>
  </r>
  <r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0-29T03:35:39"/>
    <n v="8000"/>
    <n v="8211"/>
    <n v="70.784482758620683"/>
  </r>
  <r>
    <x v="13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4-01T21:14:36"/>
    <n v="2000"/>
    <n v="2795"/>
    <n v="53.75"/>
  </r>
  <r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5-15T22:19:59"/>
    <n v="1000"/>
    <n v="1026"/>
    <n v="44.608695652173914"/>
  </r>
  <r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7-02T13:03:34"/>
    <n v="2000"/>
    <n v="2013.47"/>
    <n v="26.148961038961041"/>
  </r>
  <r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5-05T15:45:30"/>
    <n v="1700"/>
    <n v="1920"/>
    <n v="39.183673469387756"/>
  </r>
  <r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2-04T21:04:52"/>
    <n v="2100"/>
    <n v="2690"/>
    <n v="45.593220338983052"/>
  </r>
  <r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7-18T14:31:46"/>
    <n v="5000"/>
    <n v="10085"/>
    <n v="89.247787610619469"/>
  </r>
  <r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09-16T17:35:40"/>
    <n v="1000"/>
    <n v="1374.16"/>
    <n v="40.416470588235299"/>
  </r>
  <r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3-05T17:25:47"/>
    <n v="3000"/>
    <n v="3460"/>
    <n v="82.38095238095238"/>
  </r>
  <r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2-16T09:46:16"/>
    <n v="6756.93"/>
    <n v="7545.2385000000004"/>
    <n v="179.64853571428571"/>
  </r>
  <r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1-23T20:31:11"/>
    <n v="1500"/>
    <n v="1776"/>
    <n v="36.244897959183675"/>
  </r>
  <r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6-29T01:39:05"/>
    <n v="2000"/>
    <n v="3500"/>
    <n v="62.5"/>
  </r>
  <r>
    <x v="28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6-12T18:11:07"/>
    <n v="1000"/>
    <n v="1175"/>
    <n v="47"/>
  </r>
  <r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2-08T02:54:44"/>
    <n v="65000"/>
    <n v="65924.38"/>
    <n v="74.575090497737563"/>
  </r>
  <r>
    <x v="12"/>
    <n v="0"/>
    <x v="3"/>
    <x v="0"/>
    <s v="USD"/>
    <n v="1492142860"/>
    <n v="1486962460"/>
    <b v="0"/>
    <n v="0"/>
    <b v="0"/>
    <s v="music/faith"/>
    <n v="0"/>
    <n v="0"/>
    <x v="4"/>
    <x v="28"/>
    <x v="1682"/>
    <d v="2017-02-13T05:07:40"/>
    <n v="6000"/>
    <n v="0"/>
    <n v="0"/>
  </r>
  <r>
    <x v="8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3-14T18:45:38"/>
    <n v="3941.5425"/>
    <n v="855.87779999999998"/>
    <n v="85.587779999999995"/>
  </r>
  <r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2-17T19:34:01"/>
    <n v="8000"/>
    <n v="8730"/>
    <n v="86.43564356435644"/>
  </r>
  <r>
    <x v="18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2-22T06:00:23"/>
    <n v="350"/>
    <n v="360"/>
    <n v="24"/>
  </r>
  <r>
    <x v="1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2-26T20:15:19"/>
    <n v="3832.2450000000003"/>
    <n v="13.796082"/>
    <n v="13.796082"/>
  </r>
  <r>
    <x v="3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3-08T01:07:25"/>
    <n v="10000"/>
    <n v="3125"/>
    <n v="80.128205128205124"/>
  </r>
  <r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3-10T12:49:54"/>
    <n v="4000"/>
    <n v="1772"/>
    <n v="253.14285714285714"/>
  </r>
  <r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2-14T22:37:10"/>
    <n v="2400"/>
    <n v="2400"/>
    <n v="171.42857142857142"/>
  </r>
  <r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3-07T10:20:42"/>
    <n v="2500"/>
    <n v="635"/>
    <n v="57.727272727272727"/>
  </r>
  <r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3-01T16:50:08"/>
    <n v="30000"/>
    <n v="10042"/>
    <n v="264.26315789473682"/>
  </r>
  <r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2-22T03:37:47"/>
    <n v="5000"/>
    <n v="2390"/>
    <n v="159.33333333333334"/>
  </r>
  <r>
    <x v="9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3-09T22:05:12"/>
    <n v="3755.6309999999999"/>
    <n v="350.52555999999998"/>
    <n v="43.815694999999998"/>
  </r>
  <r>
    <x v="3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2-25T16:04:34"/>
    <n v="10000"/>
    <n v="5"/>
    <n v="5"/>
  </r>
  <r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3-07T00:45:14"/>
    <n v="12000"/>
    <n v="1405"/>
    <n v="61.086956521739133"/>
  </r>
  <r>
    <x v="82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02T01:40:11"/>
    <n v="300000"/>
    <n v="0"/>
    <n v="0"/>
  </r>
  <r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3-11T00:47:28"/>
    <n v="12500"/>
    <n v="2526"/>
    <n v="114.81818181818181"/>
  </r>
  <r>
    <x v="152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02T04:59:20"/>
    <n v="125000"/>
    <n v="0"/>
    <n v="0"/>
  </r>
  <r>
    <x v="279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3-12T20:44:05"/>
    <n v="5105"/>
    <n v="216"/>
    <n v="54"/>
  </r>
  <r>
    <x v="22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02T01:43:10"/>
    <n v="20000"/>
    <n v="5212"/>
    <n v="65.974683544303801"/>
  </r>
  <r>
    <x v="28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4-12-16T15:56:45"/>
    <n v="5050"/>
    <n v="10"/>
    <n v="5"/>
  </r>
  <r>
    <x v="281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2-28T20:52:30"/>
    <n v="16500"/>
    <n v="1"/>
    <n v="1"/>
  </r>
  <r>
    <x v="1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7-02T06:45:37"/>
    <n v="5000"/>
    <n v="51"/>
    <n v="25.5"/>
  </r>
  <r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1-17T03:21:13"/>
    <n v="2000"/>
    <n v="1302"/>
    <n v="118.36363636363636"/>
  </r>
  <r>
    <x v="13"/>
    <n v="0"/>
    <x v="2"/>
    <x v="0"/>
    <s v="USD"/>
    <n v="1441814400"/>
    <n v="1440807846"/>
    <b v="0"/>
    <n v="0"/>
    <b v="0"/>
    <s v="music/faith"/>
    <n v="0"/>
    <n v="0"/>
    <x v="4"/>
    <x v="28"/>
    <x v="1705"/>
    <d v="2015-08-29T00:24:06"/>
    <n v="2000"/>
    <n v="0"/>
    <n v="0"/>
  </r>
  <r>
    <x v="62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6-24T07:21:12"/>
    <n v="6193.8525"/>
    <n v="0"/>
    <n v="0"/>
  </r>
  <r>
    <x v="1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2-27T17:18:15"/>
    <n v="5000"/>
    <n v="487"/>
    <n v="54.111111111111114"/>
  </r>
  <r>
    <x v="39"/>
    <n v="0"/>
    <x v="2"/>
    <x v="0"/>
    <s v="USD"/>
    <n v="1462135706"/>
    <n v="1458679706"/>
    <b v="0"/>
    <n v="0"/>
    <b v="0"/>
    <s v="music/faith"/>
    <n v="0"/>
    <n v="0"/>
    <x v="4"/>
    <x v="28"/>
    <x v="1708"/>
    <d v="2016-03-22T20:48:26"/>
    <n v="7000"/>
    <n v="0"/>
    <n v="0"/>
  </r>
  <r>
    <x v="257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7-21T13:31:54"/>
    <n v="1750"/>
    <n v="85"/>
    <n v="21.25"/>
  </r>
  <r>
    <x v="1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5-12-03T14:11:28"/>
    <n v="5630.7749999999996"/>
    <n v="38.289270000000002"/>
    <n v="38.289270000000002"/>
  </r>
  <r>
    <x v="3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8-01T15:30:34"/>
    <n v="10000"/>
    <n v="1050"/>
    <n v="525"/>
  </r>
  <r>
    <x v="1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5-01T21:55:53"/>
    <n v="5000"/>
    <n v="0"/>
    <n v="0"/>
  </r>
  <r>
    <x v="9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09-05T19:13:32"/>
    <n v="3000"/>
    <n v="50"/>
    <n v="50"/>
  </r>
  <r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4-01T22:02:41"/>
    <n v="25000"/>
    <n v="1967"/>
    <n v="115.70588235294117"/>
  </r>
  <r>
    <x v="1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01T05:13:05"/>
    <n v="5000"/>
    <n v="11"/>
    <n v="5.5"/>
  </r>
  <r>
    <x v="13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0-30T13:51:39"/>
    <n v="2000"/>
    <n v="150"/>
    <n v="50"/>
  </r>
  <r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3-31T23:33:58"/>
    <n v="3265"/>
    <n v="1395"/>
    <n v="34.024390243902438"/>
  </r>
  <r>
    <x v="19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3-31T14:39:09"/>
    <n v="35000"/>
    <n v="75"/>
    <n v="37.5"/>
  </r>
  <r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8-18T12:49:51"/>
    <n v="4000"/>
    <n v="35"/>
    <n v="11.666666666666666"/>
  </r>
  <r>
    <x v="23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0-10T18:47:51"/>
    <n v="4000"/>
    <n v="225"/>
    <n v="28.125"/>
  </r>
  <r>
    <x v="1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1-11T11:04:23"/>
    <n v="5000"/>
    <n v="0"/>
    <n v="0"/>
  </r>
  <r>
    <x v="283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2-25T23:03:49"/>
    <n v="2880"/>
    <n v="1"/>
    <n v="1"/>
  </r>
  <r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5-05T19:48:35"/>
    <n v="10000"/>
    <n v="650"/>
    <n v="216.66666666666666"/>
  </r>
  <r>
    <x v="12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09-30T22:22:42"/>
    <n v="6000"/>
    <n v="35"/>
    <n v="8.75"/>
  </r>
  <r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7-25T23:14:09"/>
    <n v="5500"/>
    <n v="560"/>
    <n v="62.222222222222221"/>
  </r>
  <r>
    <x v="115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5-29T22:04:24"/>
    <n v="6500"/>
    <n v="2196"/>
    <n v="137.25"/>
  </r>
  <r>
    <x v="9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2-09T22:16:17"/>
    <n v="3755.6309999999999"/>
    <n v="1.2518769999999999"/>
    <n v="1.2518769999999999"/>
  </r>
  <r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09-21T15:01:14"/>
    <n v="1250"/>
    <n v="855"/>
    <n v="122.14285714285714"/>
  </r>
  <r>
    <x v="3"/>
    <n v="0"/>
    <x v="2"/>
    <x v="0"/>
    <s v="USD"/>
    <n v="1465521306"/>
    <n v="1460337306"/>
    <b v="0"/>
    <n v="0"/>
    <b v="0"/>
    <s v="music/faith"/>
    <n v="0"/>
    <n v="0"/>
    <x v="4"/>
    <x v="28"/>
    <x v="1729"/>
    <d v="2016-04-11T01:15:06"/>
    <n v="10000"/>
    <n v="0"/>
    <n v="0"/>
  </r>
  <r>
    <x v="9"/>
    <n v="0"/>
    <x v="2"/>
    <x v="0"/>
    <s v="USD"/>
    <n v="1445738783"/>
    <n v="1443146783"/>
    <b v="0"/>
    <n v="0"/>
    <b v="0"/>
    <s v="music/faith"/>
    <n v="0"/>
    <n v="0"/>
    <x v="4"/>
    <x v="28"/>
    <x v="1730"/>
    <d v="2015-09-25T02:06:23"/>
    <n v="3000"/>
    <n v="0"/>
    <n v="0"/>
  </r>
  <r>
    <x v="28"/>
    <n v="0"/>
    <x v="2"/>
    <x v="0"/>
    <s v="USD"/>
    <n v="1434034800"/>
    <n v="1432849552"/>
    <b v="0"/>
    <n v="0"/>
    <b v="0"/>
    <s v="music/faith"/>
    <n v="0"/>
    <n v="0"/>
    <x v="4"/>
    <x v="28"/>
    <x v="1731"/>
    <d v="2015-05-28T21:45:52"/>
    <n v="1000"/>
    <n v="0"/>
    <n v="0"/>
  </r>
  <r>
    <x v="23"/>
    <n v="0"/>
    <x v="2"/>
    <x v="0"/>
    <s v="USD"/>
    <n v="1452920400"/>
    <n v="1447777481"/>
    <b v="0"/>
    <n v="0"/>
    <b v="0"/>
    <s v="music/faith"/>
    <n v="0"/>
    <n v="0"/>
    <x v="4"/>
    <x v="28"/>
    <x v="1732"/>
    <d v="2015-11-17T16:24:41"/>
    <n v="4000"/>
    <n v="0"/>
    <n v="0"/>
  </r>
  <r>
    <x v="3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01T16:12:54"/>
    <n v="10000"/>
    <n v="0"/>
    <n v="0"/>
  </r>
  <r>
    <x v="37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4-08T00:52:36"/>
    <n v="4500"/>
    <n v="1"/>
    <n v="1"/>
  </r>
  <r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7-08T19:32:25"/>
    <n v="1000"/>
    <n v="110"/>
    <n v="55"/>
  </r>
  <r>
    <x v="9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0-09T20:40:33"/>
    <n v="3000"/>
    <n v="22"/>
    <n v="22"/>
  </r>
  <r>
    <x v="23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6-20T22:46:32"/>
    <n v="4000"/>
    <n v="850"/>
    <n v="56.666666666666664"/>
  </r>
  <r>
    <x v="1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09-02T20:59:02"/>
    <n v="5000"/>
    <n v="20"/>
    <n v="20"/>
  </r>
  <r>
    <x v="28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3-06T20:58:52"/>
    <n v="1000"/>
    <n v="1"/>
    <n v="1"/>
  </r>
  <r>
    <x v="9"/>
    <n v="0"/>
    <x v="2"/>
    <x v="0"/>
    <s v="USD"/>
    <n v="1437075422"/>
    <n v="1434483422"/>
    <b v="0"/>
    <n v="0"/>
    <b v="0"/>
    <s v="music/faith"/>
    <n v="0"/>
    <n v="0"/>
    <x v="4"/>
    <x v="28"/>
    <x v="1740"/>
    <d v="2015-06-16T19:37:02"/>
    <n v="3000"/>
    <n v="0"/>
    <n v="0"/>
  </r>
  <r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4-26T15:04:31"/>
    <n v="1502.2523999999999"/>
    <n v="1664.99641"/>
    <n v="32.019161730769227"/>
  </r>
  <r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6-12-06T21:02:50"/>
    <n v="2000"/>
    <n v="2175"/>
    <n v="63.970588235294116"/>
  </r>
  <r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04T22:12:55"/>
    <n v="6000"/>
    <n v="6025"/>
    <n v="89.925373134328353"/>
  </r>
  <r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1-22T14:31:17"/>
    <n v="6885.3234999999995"/>
    <n v="8155.978654999999"/>
    <n v="116.51398078571427"/>
  </r>
  <r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1-16T06:13:58"/>
    <n v="7000"/>
    <n v="7981"/>
    <n v="89.674157303370791"/>
  </r>
  <r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0-25T04:14:27"/>
    <n v="15000"/>
    <n v="22215"/>
    <n v="207.61682242990653"/>
  </r>
  <r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0-15T10:27:10"/>
    <n v="11266.893"/>
    <n v="11825.230141999999"/>
    <n v="74.372516616352186"/>
  </r>
  <r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8-03T22:49:03"/>
    <n v="38322.450000000004"/>
    <n v="49799.257326000006"/>
    <n v="275.13401837569063"/>
  </r>
  <r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1-23T23:25:21"/>
    <n v="11317.857750000001"/>
    <n v="13976.1466275"/>
    <n v="106.68814219465649"/>
  </r>
  <r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3-25T20:05:04"/>
    <n v="5000"/>
    <n v="10081"/>
    <n v="80.647999999999996"/>
  </r>
  <r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2-17T18:45:23"/>
    <n v="10000"/>
    <n v="10290"/>
    <n v="168.68852459016392"/>
  </r>
  <r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09-14T06:04:42"/>
    <n v="1502.2523999999999"/>
    <n v="3908.3599939999999"/>
    <n v="43.426222155555557"/>
  </r>
  <r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2-20T17:59:28"/>
    <n v="2262.27"/>
    <n v="2443.2516000000001"/>
    <n v="69.807188571428568"/>
  </r>
  <r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3-04T21:02:33"/>
    <n v="6514.8165000000008"/>
    <n v="7200.7883550000006"/>
    <n v="80.008759500000011"/>
  </r>
  <r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09-05T18:56:01"/>
    <n v="25"/>
    <n v="30"/>
    <n v="7.5"/>
  </r>
  <r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7-20T04:01:09"/>
    <n v="5500"/>
    <n v="5655.6"/>
    <n v="47.13"/>
  </r>
  <r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6-12-29T19:51:23"/>
    <n v="5000"/>
    <n v="5800"/>
    <n v="414.28571428571428"/>
  </r>
  <r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5-15T22:56:32"/>
    <n v="1000"/>
    <n v="1147"/>
    <n v="42.481481481481481"/>
  </r>
  <r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05T19:53:49"/>
    <n v="5000"/>
    <n v="5330"/>
    <n v="108.77551020408163"/>
  </r>
  <r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05T16:08:33"/>
    <n v="5000"/>
    <n v="8272"/>
    <n v="81.098039215686271"/>
  </r>
  <r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7-24T13:37:40"/>
    <n v="125.18769999999999"/>
    <n v="194.04093499999999"/>
    <n v="64.680311666666668"/>
  </r>
  <r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2-10T23:34:05"/>
    <n v="100"/>
    <n v="885"/>
    <n v="35.4"/>
  </r>
  <r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09-23T20:50:40"/>
    <n v="12000"/>
    <n v="12229"/>
    <n v="103.63559322033899"/>
  </r>
  <r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7-05T11:39:39"/>
    <n v="13770.646999999999"/>
    <n v="2699.0468119999996"/>
    <n v="69.206328512820505"/>
  </r>
  <r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7-14T23:31:52"/>
    <n v="12500"/>
    <n v="7433.48"/>
    <n v="72.16970873786407"/>
  </r>
  <r>
    <x v="15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04T20:38:08"/>
    <n v="1056.1410000000001"/>
    <n v="0"/>
    <n v="0"/>
  </r>
  <r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7-04T15:48:04"/>
    <n v="5000"/>
    <n v="2286"/>
    <n v="58.615384615384613"/>
  </r>
  <r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7-29T13:27:24"/>
    <n v="5000"/>
    <n v="187"/>
    <n v="12.466666666666667"/>
  </r>
  <r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4-12-14T19:39:19"/>
    <n v="40000"/>
    <n v="1081"/>
    <n v="49.136363636363633"/>
  </r>
  <r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09-09T18:43:14"/>
    <n v="24500"/>
    <n v="13846"/>
    <n v="150.5"/>
  </r>
  <r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09-23T23:30:40"/>
    <n v="5257.8833999999997"/>
    <n v="1120.4299149999999"/>
    <n v="44.817196599999995"/>
  </r>
  <r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5-07T17:13:56"/>
    <n v="6885.3234999999995"/>
    <n v="1074.1104659999999"/>
    <n v="56.532129789473679"/>
  </r>
  <r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4-12-05T18:14:58"/>
    <n v="30000"/>
    <n v="1877"/>
    <n v="98.78947368421052"/>
  </r>
  <r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0-18T05:14:52"/>
    <n v="2500"/>
    <n v="1148"/>
    <n v="88.307692307692307"/>
  </r>
  <r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09-09T23:26:00"/>
    <n v="32500"/>
    <n v="21158"/>
    <n v="170.62903225806451"/>
  </r>
  <r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09-23T22:57:51"/>
    <n v="6259.3849999999993"/>
    <n v="419.37879499999997"/>
    <n v="104.84469874999999"/>
  </r>
  <r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1-21T08:34:13"/>
    <n v="5405.5439999999999"/>
    <n v="733.12690499999997"/>
    <n v="73.312690500000002"/>
  </r>
  <r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2-10T20:43:15"/>
    <n v="50000"/>
    <n v="995"/>
    <n v="66.333333333333329"/>
  </r>
  <r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8-03T16:36:20"/>
    <n v="11000"/>
    <n v="3986"/>
    <n v="104.89473684210526"/>
  </r>
  <r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5-03T14:25:10"/>
    <n v="30000"/>
    <n v="11923"/>
    <n v="78.440789473684205"/>
  </r>
  <r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8-15T14:49:05"/>
    <n v="5500"/>
    <n v="1417"/>
    <n v="59.041666666666664"/>
  </r>
  <r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1-19T13:48:09"/>
    <n v="35000"/>
    <n v="5422"/>
    <n v="71.34210526315789"/>
  </r>
  <r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4-21T22:47:58"/>
    <n v="40000"/>
    <n v="9477"/>
    <n v="51.227027027027027"/>
  </r>
  <r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4-12-30T15:44:00"/>
    <n v="5000"/>
    <n v="1988"/>
    <n v="60.242424242424242"/>
  </r>
  <r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09-15T03:14:15"/>
    <n v="24000"/>
    <n v="4853"/>
    <n v="44.935185185185183"/>
  </r>
  <r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1-15T13:12:57"/>
    <n v="2139.6945000000001"/>
    <n v="1019.1702750000001"/>
    <n v="35.143802586206895"/>
  </r>
  <r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3-05T15:43:57"/>
    <n v="10000"/>
    <n v="1533"/>
    <n v="63.875"/>
  </r>
  <r>
    <x v="62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01T22:45:42"/>
    <n v="6885.3234999999995"/>
    <n v="95.142651999999998"/>
    <n v="23.785663"/>
  </r>
  <r>
    <x v="6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4-11-13T06:00:03"/>
    <n v="8000"/>
    <n v="40"/>
    <n v="10"/>
  </r>
  <r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1-06T16:11:18"/>
    <n v="33000"/>
    <n v="1636"/>
    <n v="109.06666666666666"/>
  </r>
  <r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4-11-30T17:46:05"/>
    <n v="3755.6309999999999"/>
    <n v="133.950839"/>
    <n v="33.48770975"/>
  </r>
  <r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7-04T00:44:42"/>
    <n v="25000"/>
    <n v="15281"/>
    <n v="109.93525179856115"/>
  </r>
  <r>
    <x v="9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0-28T21:24:00"/>
    <n v="2112.2820000000002"/>
    <n v="28.16376"/>
    <n v="14.08188"/>
  </r>
  <r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1-07T13:13:42"/>
    <n v="9000"/>
    <n v="997"/>
    <n v="55.388888888888886"/>
  </r>
  <r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09-15T06:55:41"/>
    <n v="31532.34"/>
    <n v="12214.27713"/>
    <n v="150.79354481481482"/>
  </r>
  <r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5-25T10:32:46"/>
    <n v="23785.662999999997"/>
    <n v="5245.36463"/>
    <n v="60.992611976744186"/>
  </r>
  <r>
    <x v="3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1-15T13:39:49"/>
    <n v="10000"/>
    <n v="6755"/>
    <n v="48.25"/>
  </r>
  <r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5-12-06T07:50:33"/>
    <n v="16000"/>
    <n v="2182"/>
    <n v="58.972972972972975"/>
  </r>
  <r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0-22T20:13:28"/>
    <n v="5007.5079999999998"/>
    <n v="87.418570909999985"/>
    <n v="14.569761818333332"/>
  </r>
  <r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09-10T14:32:50"/>
    <n v="57911.830019999994"/>
    <n v="11842.75642"/>
    <n v="104.80315415929203"/>
  </r>
  <r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1-13T15:51:08"/>
    <n v="21281.909"/>
    <n v="2948.1703349999998"/>
    <n v="79.680279324324317"/>
  </r>
  <r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04T11:20:30"/>
    <n v="3941.5425"/>
    <n v="1911.0850350000001"/>
    <n v="106.17139083333333"/>
  </r>
  <r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1-14T01:43:02"/>
    <n v="17500"/>
    <n v="5390"/>
    <n v="71.86666666666666"/>
  </r>
  <r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0-05T16:16:44"/>
    <n v="15500"/>
    <n v="5452"/>
    <n v="104.84615384615384"/>
  </r>
  <r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08-31T19:17:38"/>
    <n v="25338.487499999999"/>
    <n v="9224.3356050000002"/>
    <n v="75.609308237704923"/>
  </r>
  <r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8-26T15:19:09"/>
    <n v="25037.539999999997"/>
    <n v="739.85930699999994"/>
    <n v="92.482413374999993"/>
  </r>
  <r>
    <x v="1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8-29T01:38:33"/>
    <n v="5000"/>
    <n v="553"/>
    <n v="69.125"/>
  </r>
  <r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1-07T16:20:30"/>
    <n v="28000"/>
    <n v="11594"/>
    <n v="120.77083333333333"/>
  </r>
  <r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1-25T21:47:19"/>
    <n v="2682.5715"/>
    <n v="291.25062000000003"/>
    <n v="32.361180000000004"/>
  </r>
  <r>
    <x v="52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09T21:50:26"/>
    <n v="450"/>
    <n v="15"/>
    <n v="7.5"/>
  </r>
  <r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08-25T10:24:30"/>
    <n v="54000"/>
    <n v="40"/>
    <n v="1.5384615384615385"/>
  </r>
  <r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6-03T07:38:56"/>
    <n v="8137.200499999999"/>
    <n v="1082.873605"/>
    <n v="47.081461086956523"/>
  </r>
  <r>
    <x v="222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7-09T21:20:12"/>
    <n v="10953.92375"/>
    <n v="0"/>
    <n v="0"/>
  </r>
  <r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1-29T07:32:16"/>
    <n v="15022.523999999999"/>
    <n v="7388.5780539999996"/>
    <n v="52.775557528571426"/>
  </r>
  <r>
    <x v="9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6-17T21:45:37"/>
    <n v="3000"/>
    <n v="0"/>
    <n v="0"/>
  </r>
  <r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6-27T21:01:43"/>
    <n v="25401.725000000002"/>
    <n v="517.17912100000001"/>
    <n v="86.196520166666673"/>
  </r>
  <r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6-12-01T15:53:27"/>
    <n v="18000"/>
    <n v="9419"/>
    <n v="94.19"/>
  </r>
  <r>
    <x v="36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3-04T05:37:30"/>
    <n v="15000"/>
    <n v="0"/>
    <n v="0"/>
  </r>
  <r>
    <x v="38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6-30T18:03:16"/>
    <n v="1200"/>
    <n v="25"/>
    <n v="6.25"/>
  </r>
  <r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02T02:01:30"/>
    <n v="26000"/>
    <n v="1707"/>
    <n v="213.375"/>
  </r>
  <r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1-18T07:39:27"/>
    <n v="2500"/>
    <n v="3372.25"/>
    <n v="59.162280701754383"/>
  </r>
  <r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3-12-26T19:07:42"/>
    <n v="229.93470000000002"/>
    <n v="229.93470000000002"/>
    <n v="20.903154545454548"/>
  </r>
  <r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09-24T16:26:16"/>
    <n v="700"/>
    <n v="811"/>
    <n v="24.575757575757574"/>
  </r>
  <r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3-12-18T21:59:27"/>
    <n v="3000"/>
    <n v="3002"/>
    <n v="75.05"/>
  </r>
  <r>
    <x v="13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6-18T20:01:43"/>
    <n v="2000"/>
    <n v="2101"/>
    <n v="42.02"/>
  </r>
  <r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1-18T22:10:17"/>
    <n v="2000"/>
    <n v="2020"/>
    <n v="53.157894736842103"/>
  </r>
  <r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1-12T07:49:21"/>
    <n v="8000"/>
    <n v="8053"/>
    <n v="83.885416666666671"/>
  </r>
  <r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4-07T21:35:30"/>
    <n v="20000"/>
    <n v="20032"/>
    <n v="417.33333333333331"/>
  </r>
  <r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0-12-04T02:06:11"/>
    <n v="1500"/>
    <n v="2500.25"/>
    <n v="75.765151515151516"/>
  </r>
  <r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1-25T16:25:07"/>
    <n v="15000"/>
    <n v="15230"/>
    <n v="67.389380530973455"/>
  </r>
  <r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4-27T23:54:23"/>
    <n v="1000"/>
    <n v="1030"/>
    <n v="73.571428571428569"/>
  </r>
  <r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2-02T12:57:07"/>
    <n v="350"/>
    <n v="500"/>
    <n v="25"/>
  </r>
  <r>
    <x v="44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1-29T01:03:23"/>
    <n v="400"/>
    <n v="1050"/>
    <n v="42"/>
  </r>
  <r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4-12-15T23:08:15"/>
    <n v="10000"/>
    <n v="11805"/>
    <n v="131.16666666666666"/>
  </r>
  <r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01T16:51:11"/>
    <n v="625.93849999999998"/>
    <n v="650.9760399999999"/>
    <n v="59.179639999999992"/>
  </r>
  <r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1-31T19:25:29"/>
    <n v="5000"/>
    <n v="10017"/>
    <n v="182.12727272727273"/>
  </r>
  <r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1-18T01:08:55"/>
    <n v="600"/>
    <n v="1841"/>
    <n v="61.366666666666667"/>
  </r>
  <r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02T18:52:37"/>
    <n v="1000"/>
    <n v="1001.49"/>
    <n v="35.767499999999998"/>
  </r>
  <r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09-01T17:19:42"/>
    <n v="1000"/>
    <n v="2053"/>
    <n v="45.62222222222222"/>
  </r>
  <r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4-18T02:18:30"/>
    <n v="900"/>
    <n v="980"/>
    <n v="75.384615384615387"/>
  </r>
  <r>
    <x v="13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4-16T20:17:25"/>
    <n v="2000"/>
    <n v="2035"/>
    <n v="50.875"/>
  </r>
  <r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1-27T15:09:41"/>
    <n v="2000"/>
    <n v="2505"/>
    <n v="119.28571428571429"/>
  </r>
  <r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1-21T23:52:34"/>
    <n v="10000"/>
    <n v="12400.61"/>
    <n v="92.541865671641801"/>
  </r>
  <r>
    <x v="15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5-03T23:21:54"/>
    <n v="1500"/>
    <n v="1521"/>
    <n v="76.05"/>
  </r>
  <r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02T07:59:58"/>
    <n v="1000"/>
    <n v="1000"/>
    <n v="52.631578947368418"/>
  </r>
  <r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1-15T15:36:17"/>
    <n v="15000"/>
    <n v="20689"/>
    <n v="98.990430622009569"/>
  </r>
  <r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3-31T05:40:32"/>
    <n v="2500"/>
    <n v="3022"/>
    <n v="79.526315789473685"/>
  </r>
  <r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5-28T18:54:48"/>
    <n v="3000"/>
    <n v="3221"/>
    <n v="134.20833333333334"/>
  </r>
  <r>
    <x v="43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09-17T20:17:39"/>
    <n v="300"/>
    <n v="301"/>
    <n v="37.625"/>
  </r>
  <r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6-10T23:01:40"/>
    <n v="9000"/>
    <n v="9137"/>
    <n v="51.044692737430168"/>
  </r>
  <r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07T21:45:38"/>
    <n v="1300"/>
    <n v="1301"/>
    <n v="50.03846153846154"/>
  </r>
  <r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3-18T18:30:52"/>
    <n v="15000"/>
    <n v="17545"/>
    <n v="133.93129770992365"/>
  </r>
  <r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09-25T01:26:57"/>
    <n v="800"/>
    <n v="815"/>
    <n v="58.214285714285715"/>
  </r>
  <r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4-24T00:30:37"/>
    <n v="15000"/>
    <n v="15318.55"/>
    <n v="88.037643678160919"/>
  </r>
  <r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3-11-22T12:55:40"/>
    <n v="6706.42875"/>
    <n v="10331.85515184"/>
    <n v="54.093482470366489"/>
  </r>
  <r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6-27T20:31:12"/>
    <n v="2000"/>
    <n v="2025"/>
    <n v="53.289473684210527"/>
  </r>
  <r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8-13T18:26:53"/>
    <n v="3000"/>
    <n v="3000"/>
    <n v="136.36363636363637"/>
  </r>
  <r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0-17T04:48:41"/>
    <n v="5555.55"/>
    <n v="6041.55"/>
    <n v="40.547315436241611"/>
  </r>
  <r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8-23T18:28:49"/>
    <n v="3000"/>
    <n v="3955"/>
    <n v="70.625"/>
  </r>
  <r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1-16T17:01:24"/>
    <n v="750"/>
    <n v="1001"/>
    <n v="52.684210526315788"/>
  </r>
  <r>
    <x v="65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4-12-27T07:12:21"/>
    <n v="312969.25"/>
    <n v="0"/>
    <n v="0"/>
  </r>
  <r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1-20T11:49:34"/>
    <n v="18000"/>
    <n v="1455"/>
    <n v="90.9375"/>
  </r>
  <r>
    <x v="3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5-13T19:08:05"/>
    <n v="2500"/>
    <n v="10"/>
    <n v="5"/>
  </r>
  <r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4-04T17:11:40"/>
    <n v="6500"/>
    <n v="2788"/>
    <n v="58.083333333333336"/>
  </r>
  <r>
    <x v="74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0-02T08:49:07"/>
    <n v="137706.47"/>
    <n v="5.0075079999999996"/>
    <n v="2.5037539999999998"/>
  </r>
  <r>
    <x v="31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1-07T05:54:57"/>
    <n v="25000"/>
    <n v="125"/>
    <n v="62.5"/>
  </r>
  <r>
    <x v="22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0-06T22:11:52"/>
    <n v="20000"/>
    <n v="10"/>
    <n v="10"/>
  </r>
  <r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1-20T18:42:05"/>
    <n v="25000"/>
    <n v="1217"/>
    <n v="71.588235294117652"/>
  </r>
  <r>
    <x v="3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6-12-05T00:04:09"/>
    <n v="10000"/>
    <n v="0"/>
    <n v="0"/>
  </r>
  <r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02T08:32:15"/>
    <n v="3500"/>
    <n v="361"/>
    <n v="32.81818181818182"/>
  </r>
  <r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0-11T18:48:21"/>
    <n v="6500"/>
    <n v="4666"/>
    <n v="49.11578947368421"/>
  </r>
  <r>
    <x v="22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5-31T03:06:42"/>
    <n v="20000"/>
    <n v="212"/>
    <n v="16.307692307692307"/>
  </r>
  <r>
    <x v="6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6-09T14:46:50"/>
    <n v="6131.5920000000006"/>
    <n v="27.592164"/>
    <n v="13.796082"/>
  </r>
  <r>
    <x v="292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08T23:15:33"/>
    <n v="160000"/>
    <n v="26"/>
    <n v="13"/>
  </r>
  <r>
    <x v="3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6-07T21:35:08"/>
    <n v="10000"/>
    <n v="51"/>
    <n v="17"/>
  </r>
  <r>
    <x v="293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5-17T06:50:05"/>
    <n v="197.14632"/>
    <n v="0"/>
    <n v="0"/>
  </r>
  <r>
    <x v="294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1-31T00:42:05"/>
    <n v="60"/>
    <n v="0"/>
    <n v="0"/>
  </r>
  <r>
    <x v="6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5-14T00:12:35"/>
    <n v="5632.7520000000004"/>
    <n v="0"/>
    <n v="0"/>
  </r>
  <r>
    <x v="1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2-13T15:35:29"/>
    <n v="5630.7749999999996"/>
    <n v="6.7569300000000005"/>
    <n v="3.3784650000000003"/>
  </r>
  <r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01T13:36:20"/>
    <n v="6259.3849999999993"/>
    <n v="1256.8845079999999"/>
    <n v="52.370187833333326"/>
  </r>
  <r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2-08T03:39:49"/>
    <n v="2000"/>
    <n v="3453.69"/>
    <n v="49.338428571428572"/>
  </r>
  <r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6-07T22:46:52"/>
    <n v="3350"/>
    <n v="3380"/>
    <n v="41.728395061728392"/>
  </r>
  <r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3-09T22:45:08"/>
    <n v="999"/>
    <n v="1047"/>
    <n v="32.71875"/>
  </r>
  <r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0-23T04:45:35"/>
    <n v="1000"/>
    <n v="1351"/>
    <n v="51.96153846153846"/>
  </r>
  <r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7-09T02:15:10"/>
    <n v="4575"/>
    <n v="5322"/>
    <n v="50.685714285714283"/>
  </r>
  <r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0-13T21:45:38"/>
    <n v="1200"/>
    <n v="1225"/>
    <n v="42.241379310344826"/>
  </r>
  <r>
    <x v="9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1-15T19:12:12"/>
    <n v="3378.4650000000001"/>
    <n v="3755.7269249999999"/>
    <n v="469.46586562499999"/>
  </r>
  <r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01T05:45:32"/>
    <n v="2500"/>
    <n v="4152"/>
    <n v="46.651685393258425"/>
  </r>
  <r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1-25T19:02:26"/>
    <n v="2000"/>
    <n v="2132"/>
    <n v="48.454545454545453"/>
  </r>
  <r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1-15T18:52:08"/>
    <n v="12000"/>
    <n v="17350.13"/>
    <n v="70.5289837398374"/>
  </r>
  <r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6-06T19:09:14"/>
    <n v="10000"/>
    <n v="10555"/>
    <n v="87.958333333333329"/>
  </r>
  <r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5-08T15:18:01"/>
    <n v="500"/>
    <n v="683"/>
    <n v="26.26923076923077"/>
  </r>
  <r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3-30T22:36:25"/>
    <n v="2500"/>
    <n v="2600"/>
    <n v="57.777777777777779"/>
  </r>
  <r>
    <x v="28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1-12T21:43:03"/>
    <n v="1000"/>
    <n v="1145"/>
    <n v="57.25"/>
  </r>
  <r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09-20T17:55:22"/>
    <n v="9072"/>
    <n v="9228"/>
    <n v="196.34042553191489"/>
  </r>
  <r>
    <x v="298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3-13T17:02:45"/>
    <n v="451"/>
    <n v="559"/>
    <n v="43"/>
  </r>
  <r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2-10T14:00:06"/>
    <n v="6350"/>
    <n v="6506"/>
    <n v="35.551912568306008"/>
  </r>
  <r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5-12-28T04:37:53"/>
    <n v="1000"/>
    <n v="1445"/>
    <n v="68.80952380952381"/>
  </r>
  <r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2-23T22:36:06"/>
    <n v="900"/>
    <n v="1200"/>
    <n v="28.571428571428573"/>
  </r>
  <r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09-08T20:55:31"/>
    <n v="2500"/>
    <n v="2734.11"/>
    <n v="50.631666666666668"/>
  </r>
  <r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4-22T13:02:09"/>
    <n v="123935.82299999999"/>
    <n v="3342.5115899999996"/>
    <n v="133.70046359999998"/>
  </r>
  <r>
    <x v="28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2-02T18:57:27"/>
    <n v="1126.155"/>
    <n v="13.513860000000001"/>
    <n v="4.5046200000000001"/>
  </r>
  <r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6-11-28T18:29:51"/>
    <n v="3000"/>
    <n v="1398"/>
    <n v="34.097560975609753"/>
  </r>
  <r>
    <x v="63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5-11-18T16:27:01"/>
    <n v="50000"/>
    <n v="50"/>
    <n v="25"/>
  </r>
  <r>
    <x v="31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8-08T22:13:14"/>
    <n v="25000"/>
    <n v="42"/>
    <n v="10.5"/>
  </r>
  <r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5-24T16:06:23"/>
    <n v="50000"/>
    <n v="21380"/>
    <n v="215.95959595959596"/>
  </r>
  <r>
    <x v="11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08T14:05:25"/>
    <n v="30000"/>
    <n v="85"/>
    <n v="21.25"/>
  </r>
  <r>
    <x v="31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1-29T22:01:40"/>
    <n v="25000"/>
    <n v="433"/>
    <n v="108.25"/>
  </r>
  <r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09-23T10:17:59"/>
    <n v="35000"/>
    <n v="4939"/>
    <n v="129.97368421052633"/>
  </r>
  <r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09-17T23:06:57"/>
    <n v="95723.175000000003"/>
    <n v="37710.426330000002"/>
    <n v="132.31728536842107"/>
  </r>
  <r>
    <x v="301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7-10T00:48:54"/>
    <n v="28563.314999999999"/>
    <n v="6.7207799999999995"/>
    <n v="6.7207799999999995"/>
  </r>
  <r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5-05T05:26:00"/>
    <n v="5000"/>
    <n v="2965"/>
    <n v="70.595238095238102"/>
  </r>
  <r>
    <x v="24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09-08T12:16:18"/>
    <n v="60090.095999999998"/>
    <n v="797.44564899999989"/>
    <n v="30.670986499999994"/>
  </r>
  <r>
    <x v="302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17T04:11:13"/>
    <n v="666"/>
    <n v="60"/>
    <n v="30"/>
  </r>
  <r>
    <x v="2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8-13T01:10:22"/>
    <n v="500"/>
    <n v="8"/>
    <n v="2"/>
  </r>
  <r>
    <x v="22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0-13T17:12:55"/>
    <n v="20000"/>
    <n v="102"/>
    <n v="17"/>
  </r>
  <r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1-11T06:28:53"/>
    <n v="49828.74"/>
    <n v="26195.224149999998"/>
    <n v="374.21748785714283"/>
  </r>
  <r>
    <x v="31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7-08T18:57:31"/>
    <n v="25000"/>
    <n v="260"/>
    <n v="28.888888888888889"/>
  </r>
  <r>
    <x v="2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4-19T21:00:49"/>
    <n v="500"/>
    <n v="237"/>
    <n v="29.625"/>
  </r>
  <r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09-23T21:01:01"/>
    <n v="12518.769999999999"/>
    <n v="5386.8267309999992"/>
    <n v="51.303111723809515"/>
  </r>
  <r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6-14T05:19:03"/>
    <n v="1500"/>
    <n v="2052"/>
    <n v="54"/>
  </r>
  <r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1-12T06:08:27"/>
    <n v="2000"/>
    <n v="2311"/>
    <n v="36.109375"/>
  </r>
  <r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8-17T20:22:12"/>
    <n v="125"/>
    <n v="301"/>
    <n v="23.153846153846153"/>
  </r>
  <r>
    <x v="9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3-12-18T18:15:55"/>
    <n v="3000"/>
    <n v="3432"/>
    <n v="104"/>
  </r>
  <r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09-18T21:38:08"/>
    <n v="1500"/>
    <n v="1655"/>
    <n v="31.826923076923077"/>
  </r>
  <r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0-05T22:54:16"/>
    <n v="1500"/>
    <n v="2930.69"/>
    <n v="27.3896261682243"/>
  </r>
  <r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2-21T20:40:39"/>
    <n v="600"/>
    <n v="620"/>
    <n v="56.363636363636367"/>
  </r>
  <r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4-07T15:33:14"/>
    <n v="2550"/>
    <n v="2630"/>
    <n v="77.352941176470594"/>
  </r>
  <r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5-24T00:31:06"/>
    <n v="3200"/>
    <n v="3210"/>
    <n v="42.8"/>
  </r>
  <r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5-08T13:24:42"/>
    <n v="1000"/>
    <n v="1270"/>
    <n v="48.846153846153847"/>
  </r>
  <r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08T21:25:09"/>
    <n v="2000"/>
    <n v="2412.02"/>
    <n v="48.240400000000001"/>
  </r>
  <r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03T19:26:13"/>
    <n v="5250"/>
    <n v="5617"/>
    <n v="70.212500000000006"/>
  </r>
  <r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8-28T03:08:27"/>
    <n v="6000"/>
    <n v="10346"/>
    <n v="94.054545454545448"/>
  </r>
  <r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1-18T20:48:41"/>
    <n v="5000"/>
    <n v="6181"/>
    <n v="80.272727272727266"/>
  </r>
  <r>
    <x v="3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5-14T22:22:51"/>
    <n v="2500"/>
    <n v="2710"/>
    <n v="54.2"/>
  </r>
  <r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1-05T21:21:10"/>
    <n v="7500"/>
    <n v="8739.01"/>
    <n v="60.26903448275862"/>
  </r>
  <r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5-30T02:51:21"/>
    <n v="600"/>
    <n v="1123.47"/>
    <n v="38.740344827586206"/>
  </r>
  <r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6-01T06:13:51"/>
    <n v="15000"/>
    <n v="17390"/>
    <n v="152.54385964912279"/>
  </r>
  <r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2-08T23:38:28"/>
    <n v="10000"/>
    <n v="11070"/>
    <n v="115.3125"/>
  </r>
  <r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5-07T12:10:33"/>
    <n v="650"/>
    <n v="1111"/>
    <n v="35.838709677419352"/>
  </r>
  <r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4-15T06:58:51"/>
    <n v="250000"/>
    <n v="315295.89"/>
    <n v="64.570118779438872"/>
  </r>
  <r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4-05T19:52:20"/>
    <n v="6000"/>
    <n v="8306.42"/>
    <n v="87.436000000000007"/>
  </r>
  <r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6-27T06:28:36"/>
    <n v="10000"/>
    <n v="170525"/>
    <n v="68.815577078288939"/>
  </r>
  <r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4-01T14:01:30"/>
    <n v="40000"/>
    <n v="315222.2"/>
    <n v="176.200223588597"/>
  </r>
  <r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6-02T06:02:38"/>
    <n v="112615.5"/>
    <n v="391922.21078999998"/>
    <n v="576.35619233823525"/>
  </r>
  <r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2-19T03:36:01"/>
    <n v="7500"/>
    <n v="11231"/>
    <n v="160.44285714285715"/>
  </r>
  <r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0-16T22:02:00"/>
    <n v="800"/>
    <n v="805.07"/>
    <n v="35.003043478260871"/>
  </r>
  <r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4-13T14:30:09"/>
    <n v="100000"/>
    <n v="800211"/>
    <n v="188.50671378091872"/>
  </r>
  <r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6-10T10:09:11"/>
    <n v="62593.85"/>
    <n v="66351.108440099997"/>
    <n v="70.361726871792143"/>
  </r>
  <r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3-22T04:21:13"/>
    <n v="48000"/>
    <n v="96248.960000000006"/>
    <n v="51.3054157782516"/>
  </r>
  <r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0-08T10:05:37"/>
    <n v="50000"/>
    <n v="106222"/>
    <n v="127.36450839328538"/>
  </r>
  <r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09-09T14:33:35"/>
    <n v="26825.715"/>
    <n v="53241.632713170002"/>
    <n v="78.066910136612904"/>
  </r>
  <r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2-02T04:47:45"/>
    <n v="15000"/>
    <n v="33892"/>
    <n v="230.55782312925169"/>
  </r>
  <r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1-25T13:56:16"/>
    <n v="50000"/>
    <n v="349474"/>
    <n v="842.10602409638557"/>
  </r>
  <r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4-21T06:31:21"/>
    <n v="42000"/>
    <n v="167410.01999999999"/>
    <n v="577.27593103448271"/>
  </r>
  <r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3-04T22:10:05"/>
    <n v="60000"/>
    <n v="176420"/>
    <n v="483.34246575342468"/>
  </r>
  <r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09-27T02:21:53"/>
    <n v="30000"/>
    <n v="50251.41"/>
    <n v="76.138500000000008"/>
  </r>
  <r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2-21T23:42:41"/>
    <n v="7000"/>
    <n v="100490.02"/>
    <n v="74.107684365781708"/>
  </r>
  <r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8-20T20:17:40"/>
    <n v="10000"/>
    <n v="15673.44"/>
    <n v="36.965660377358489"/>
  </r>
  <r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1-21T08:42:21"/>
    <n v="7486.29"/>
    <n v="8826.5498040000002"/>
    <n v="267.47120618181816"/>
  </r>
  <r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08-27T04:40:17"/>
    <n v="10000"/>
    <n v="110538.12"/>
    <n v="67.690214329454989"/>
  </r>
  <r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4-13T18:43:56"/>
    <n v="10000"/>
    <n v="19292.5"/>
    <n v="63.04738562091503"/>
  </r>
  <r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8-12T10:18:54"/>
    <n v="23785.662999999997"/>
    <n v="30180.250715999999"/>
    <n v="147.22073520000001"/>
  </r>
  <r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3-23T06:32:52"/>
    <n v="100453.026"/>
    <n v="260753.44230359999"/>
    <n v="203.55459976861826"/>
  </r>
  <r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1-12-21T02:08:30"/>
    <n v="5000"/>
    <n v="13114"/>
    <n v="127.32038834951456"/>
  </r>
  <r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7-15T12:58:18"/>
    <n v="100000"/>
    <n v="206743.09"/>
    <n v="136.6444745538665"/>
  </r>
  <r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4-01T15:55:29"/>
    <n v="20000"/>
    <n v="74026"/>
    <n v="182.78024691358024"/>
  </r>
  <r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1-02T14:05:15"/>
    <n v="50000"/>
    <n v="142483"/>
    <n v="279.37843137254902"/>
  </r>
  <r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7-06T19:01:08"/>
    <n v="25037.539999999997"/>
    <n v="144987.38663199998"/>
    <n v="76.834863080021194"/>
  </r>
  <r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2-19T04:38:21"/>
    <n v="5000"/>
    <n v="56590"/>
    <n v="80.727532097004286"/>
  </r>
  <r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0-14T12:01:01"/>
    <n v="400000"/>
    <n v="1052110.8700000001"/>
    <n v="272.35590732591254"/>
  </r>
  <r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0-19T00:17:24"/>
    <n v="2500"/>
    <n v="16862"/>
    <n v="70.848739495798313"/>
  </r>
  <r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6-28T17:21:04"/>
    <n v="198000"/>
    <n v="508525.01"/>
    <n v="247.94003412969283"/>
  </r>
  <r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6-20T08:01:09"/>
    <n v="25037.539999999997"/>
    <n v="94014.961198399993"/>
    <n v="233.86806268258704"/>
  </r>
  <r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2-08T18:07:31"/>
    <n v="16000"/>
    <n v="33393.339999999997"/>
    <n v="131.98948616600788"/>
  </r>
  <r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6-13T21:35:25"/>
    <n v="5007.5079999999998"/>
    <n v="17356.022728"/>
    <n v="36.693494139534884"/>
  </r>
  <r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1-03T05:12:20"/>
    <n v="50000"/>
    <n v="201165"/>
    <n v="245.02436053593178"/>
  </r>
  <r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5-10T05:24:52"/>
    <n v="50000"/>
    <n v="513422.57"/>
    <n v="1323.2540463917526"/>
  </r>
  <r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0-13T11:02:26"/>
    <n v="200000"/>
    <n v="229802.31"/>
    <n v="282.65966789667897"/>
  </r>
  <r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2-23T13:01:02"/>
    <n v="56307.75"/>
    <n v="199793.42212155001"/>
    <n v="102.72155379"/>
  </r>
  <r>
    <x v="51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6-09T17:24:25"/>
    <n v="5748.3675000000003"/>
    <n v="292.01706899999999"/>
    <n v="24.334755749999999"/>
  </r>
  <r>
    <x v="237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1-04T14:04:47"/>
    <n v="22997.879999999997"/>
    <n v="0"/>
    <n v="0"/>
  </r>
  <r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8-11T00:16:58"/>
    <n v="33000"/>
    <n v="1419"/>
    <n v="88.6875"/>
  </r>
  <r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0-01T18:58:01"/>
    <n v="15000"/>
    <n v="3172"/>
    <n v="453.14285714285717"/>
  </r>
  <r>
    <x v="183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7-04T16:46:11"/>
    <n v="2003.0031999999999"/>
    <n v="63.845726999999997"/>
    <n v="15.961431749999999"/>
  </r>
  <r>
    <x v="13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2-13T10:24:43"/>
    <n v="2503.7539999999999"/>
    <n v="1.2518769999999999"/>
    <n v="1.2518769999999999"/>
  </r>
  <r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1-30T15:21:16"/>
    <n v="6885.3234999999995"/>
    <n v="2924.3846719999997"/>
    <n v="104.4423097142857"/>
  </r>
  <r>
    <x v="12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7-21T18:19:02"/>
    <n v="6000"/>
    <n v="25"/>
    <n v="25"/>
  </r>
  <r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1-11T16:20:08"/>
    <n v="5000"/>
    <n v="50"/>
    <n v="50"/>
  </r>
  <r>
    <x v="9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1-29T04:42:12"/>
    <n v="3000"/>
    <n v="509"/>
    <n v="101.8"/>
  </r>
  <r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6-12T21:26:26"/>
    <n v="2000"/>
    <n v="140"/>
    <n v="46.666666666666664"/>
  </r>
  <r>
    <x v="15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1-19T03:26:31"/>
    <n v="1500"/>
    <n v="2"/>
    <n v="1"/>
  </r>
  <r>
    <x v="13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1-21T14:07:17"/>
    <n v="2503.7539999999999"/>
    <n v="0"/>
    <n v="0"/>
  </r>
  <r>
    <x v="5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0-08T00:09:02"/>
    <n v="3200"/>
    <n v="0"/>
    <n v="0"/>
  </r>
  <r>
    <x v="28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6-26T21:38:56"/>
    <n v="766.44900000000007"/>
    <n v="59.783022000000003"/>
    <n v="19.927674"/>
  </r>
  <r>
    <x v="309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6-10T19:40:11"/>
    <n v="133800"/>
    <n v="0"/>
    <n v="0"/>
  </r>
  <r>
    <x v="115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7-27T22:20:12"/>
    <n v="6500"/>
    <n v="0"/>
    <n v="0"/>
  </r>
  <r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6-17T02:50:38"/>
    <n v="2500"/>
    <n v="655"/>
    <n v="218.33333333333334"/>
  </r>
  <r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0-14T11:35:08"/>
    <n v="38808.186999999998"/>
    <n v="295.442972"/>
    <n v="42.206138857142854"/>
  </r>
  <r>
    <x v="1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5-12-07T22:50:13"/>
    <n v="3832.2450000000003"/>
    <n v="479.03062500000004"/>
    <n v="19.161225000000002"/>
  </r>
  <r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5-12T05:01:56"/>
    <n v="61938.525000000001"/>
    <n v="236685.12250500001"/>
    <n v="144.58468082162491"/>
  </r>
  <r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6-12-24T17:05:43"/>
    <n v="50000"/>
    <n v="108397.11"/>
    <n v="78.834261818181815"/>
  </r>
  <r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6-18T03:00:52"/>
    <n v="500"/>
    <n v="1560"/>
    <n v="91.764705882352942"/>
  </r>
  <r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6-10T14:31:03"/>
    <n v="50000"/>
    <n v="117210.24000000001"/>
    <n v="331.10237288135596"/>
  </r>
  <r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09-18T19:30:18"/>
    <n v="30000"/>
    <n v="37104.03"/>
    <n v="194.26193717277485"/>
  </r>
  <r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0-29T12:00:45"/>
    <n v="50000"/>
    <n v="123920"/>
    <n v="408.97689768976898"/>
  </r>
  <r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6-18T20:06:26"/>
    <n v="10000"/>
    <n v="11570.92"/>
    <n v="84.459270072992695"/>
  </r>
  <r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8-06T14:30:22"/>
    <n v="1570.79"/>
    <n v="1839"/>
    <n v="44.853658536585364"/>
  </r>
  <r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0-18T07:45:43"/>
    <n v="56307.75"/>
    <n v="171827.603745"/>
    <n v="431.72764760050251"/>
  </r>
  <r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7-19T23:54:51"/>
    <n v="30000"/>
    <n v="96015.9"/>
    <n v="55.276856649395505"/>
  </r>
  <r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5-12-09T08:36:13"/>
    <n v="56307.75"/>
    <n v="461478.04820999998"/>
    <n v="475.2606057775489"/>
  </r>
  <r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1-06T19:44:01"/>
    <n v="5000"/>
    <n v="11745"/>
    <n v="64.180327868852459"/>
  </r>
  <r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5-09T23:03:34"/>
    <n v="160000"/>
    <n v="791862"/>
    <n v="173.57781674704077"/>
  </r>
  <r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2-19T05:08:59"/>
    <n v="30000"/>
    <n v="2344134.67"/>
    <n v="88.601680840609291"/>
  </r>
  <r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8-10T21:02:43"/>
    <n v="7200"/>
    <n v="8136.01"/>
    <n v="50.222283950617282"/>
  </r>
  <r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2-07T21:08:19"/>
    <n v="10000"/>
    <n v="92154.22"/>
    <n v="192.38876826722338"/>
  </r>
  <r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2-22T01:22:35"/>
    <n v="25000"/>
    <n v="31275.599999999999"/>
    <n v="73.416901408450698"/>
  </r>
  <r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7-14T08:46:49"/>
    <n v="73200.074999999997"/>
    <n v="74842.268005649996"/>
    <n v="166.31615112366666"/>
  </r>
  <r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8-23T17:00:21"/>
    <n v="40000"/>
    <n v="193963.9"/>
    <n v="108.96848314606741"/>
  </r>
  <r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4-08T02:20:24"/>
    <n v="1500"/>
    <n v="2885"/>
    <n v="23.647540983606557"/>
  </r>
  <r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8-10T01:41:37"/>
    <n v="5000"/>
    <n v="14055"/>
    <n v="147.94736842105263"/>
  </r>
  <r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5-12T13:39:32"/>
    <n v="100000"/>
    <n v="125137"/>
    <n v="385.03692307692307"/>
  </r>
  <r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5-12T10:05:53"/>
    <n v="100000"/>
    <n v="161459"/>
    <n v="457.39093484419266"/>
  </r>
  <r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7-09T23:12:24"/>
    <n v="4000"/>
    <n v="23414"/>
    <n v="222.99047619047619"/>
  </r>
  <r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5-12T04:25:46"/>
    <n v="90092.4"/>
    <n v="181220.86259999999"/>
    <n v="248.58828888888888"/>
  </r>
  <r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3-06T17:39:45"/>
    <n v="25000"/>
    <n v="33370.769999999997"/>
    <n v="73.503898678414089"/>
  </r>
  <r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2-13T19:31:59"/>
    <n v="100000"/>
    <n v="120249"/>
    <n v="223.09647495361781"/>
  </r>
  <r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2-06T22:03:26"/>
    <n v="3000"/>
    <n v="3785"/>
    <n v="47.911392405063289"/>
  </r>
  <r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7-28T00:31:21"/>
    <n v="2500"/>
    <n v="9030"/>
    <n v="96.063829787234042"/>
  </r>
  <r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0-30T23:54:56"/>
    <n v="41021.505535999997"/>
    <n v="92806.649517999991"/>
    <n v="148.49063922879998"/>
  </r>
  <r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4-12-02T07:54:13"/>
    <n v="56307.75"/>
    <n v="67766.377124999999"/>
    <n v="133.39838016732284"/>
  </r>
  <r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1-15T13:34:34"/>
    <n v="25000"/>
    <n v="76047"/>
    <n v="143.21468926553672"/>
  </r>
  <r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3-27T01:58:38"/>
    <n v="25000"/>
    <n v="44669"/>
    <n v="282.71518987341773"/>
  </r>
  <r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3-13T03:07:13"/>
    <n v="78000"/>
    <n v="301719.59000000003"/>
    <n v="593.93620078740162"/>
  </r>
  <r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1-03T15:00:07"/>
    <n v="80000"/>
    <n v="168829.14"/>
    <n v="262.15704968944101"/>
  </r>
  <r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4-09T20:45:19"/>
    <n v="30000"/>
    <n v="39500.5"/>
    <n v="46.580778301886795"/>
  </r>
  <r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0-31T05:02:33"/>
    <n v="10000"/>
    <n v="30047.64"/>
    <n v="70.041118881118877"/>
  </r>
  <r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5-30T06:30:21"/>
    <n v="10015.016"/>
    <n v="42114.394156999995"/>
    <n v="206.44310861274508"/>
  </r>
  <r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01T10:32:05"/>
    <n v="125000"/>
    <n v="170271"/>
    <n v="449.26385224274406"/>
  </r>
  <r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0-31T22:15:03"/>
    <n v="3000"/>
    <n v="7445.14"/>
    <n v="27.472841328413285"/>
  </r>
  <r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0-11T12:37:07"/>
    <n v="9500"/>
    <n v="17277"/>
    <n v="143.97499999999999"/>
  </r>
  <r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5-11-23T16:59:34"/>
    <n v="10000"/>
    <n v="12353"/>
    <n v="88.23571428571428"/>
  </r>
  <r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0-18T04:14:37"/>
    <n v="1385"/>
    <n v="7011"/>
    <n v="36.326424870466319"/>
  </r>
  <r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5-14T16:25:14"/>
    <n v="15000"/>
    <n v="16232"/>
    <n v="90.177777777777777"/>
  </r>
  <r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6-09T02:07:27"/>
    <n v="4900"/>
    <n v="40140.01"/>
    <n v="152.62361216730039"/>
  </r>
  <r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4-23T04:07:24"/>
    <n v="10000"/>
    <n v="12110"/>
    <n v="55.806451612903224"/>
  </r>
  <r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3-18T21:41:10"/>
    <n v="69001.212"/>
    <n v="71070.544265999997"/>
    <n v="160.43012249661399"/>
  </r>
  <r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4-23T15:38:11"/>
    <n v="85000"/>
    <n v="126082.45"/>
    <n v="91.82989803350327"/>
  </r>
  <r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0-28T12:39:23"/>
    <n v="62593.85"/>
    <n v="75231.986471949989"/>
    <n v="101.3908173476415"/>
  </r>
  <r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4-21T01:42:58"/>
    <n v="10000"/>
    <n v="47327"/>
    <n v="278.39411764705881"/>
  </r>
  <r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1-26T00:32:17"/>
    <n v="8000"/>
    <n v="10429"/>
    <n v="43.095041322314053"/>
  </r>
  <r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1-06T02:00:53"/>
    <n v="50000"/>
    <n v="176524"/>
    <n v="326.29205175600737"/>
  </r>
  <r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0-26T14:49:11"/>
    <n v="5000"/>
    <n v="5051"/>
    <n v="41.743801652892564"/>
  </r>
  <r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4-02T12:30:10"/>
    <n v="43815.695"/>
    <n v="49770.873888999995"/>
    <n v="80.146334764895329"/>
  </r>
  <r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1-03T16:10:43"/>
    <n v="6000"/>
    <n v="10045"/>
    <n v="99.455445544554451"/>
  </r>
  <r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3-18T18:15:42"/>
    <n v="50000"/>
    <n v="76726"/>
    <n v="138.49458483754512"/>
  </r>
  <r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1-27T11:52:12"/>
    <n v="18778.154999999999"/>
    <n v="37975.475975909998"/>
    <n v="57.020234198063058"/>
  </r>
  <r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1-22T08:53:50"/>
    <n v="3204.80512"/>
    <n v="5393.0861159999995"/>
    <n v="13.153868575609755"/>
  </r>
  <r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5-12-23T14:27:34"/>
    <n v="30000"/>
    <n v="43037"/>
    <n v="114.76533333333333"/>
  </r>
  <r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5-24T15:25:50"/>
    <n v="25000"/>
    <n v="49100"/>
    <n v="35.997067448680355"/>
  </r>
  <r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01T18:20:54"/>
    <n v="5000"/>
    <n v="5396"/>
    <n v="154.17142857142858"/>
  </r>
  <r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2-23T09:11:38"/>
    <n v="15081.800000000001"/>
    <n v="17340.601186"/>
    <n v="85.421680719211821"/>
  </r>
  <r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4-12T17:35:01"/>
    <n v="4504.62"/>
    <n v="6669.0899099999997"/>
    <n v="136.10387571428572"/>
  </r>
  <r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4-25T08:45:23"/>
    <n v="261962"/>
    <n v="500784.27"/>
    <n v="86.163845492085343"/>
  </r>
  <r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1-25T08:00:29"/>
    <n v="50075.079999999994"/>
    <n v="99757.133215850001"/>
    <n v="64.111268133579685"/>
  </r>
  <r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7-24T18:31:23"/>
    <n v="2000"/>
    <n v="4372"/>
    <n v="67.261538461538464"/>
  </r>
  <r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4-21T20:29:36"/>
    <n v="619.67911499999991"/>
    <n v="786.17875599999991"/>
    <n v="78.617875599999991"/>
  </r>
  <r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09-20T20:11:55"/>
    <n v="25000"/>
    <n v="26305.97"/>
    <n v="346.13118421052633"/>
  </r>
  <r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5-12-02T23:19:51"/>
    <n v="50000"/>
    <n v="64203.33"/>
    <n v="244.11912547528519"/>
  </r>
  <r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5-29T15:45:23"/>
    <n v="140769.375"/>
    <n v="446699.516145"/>
    <n v="291.96046806862745"/>
  </r>
  <r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08-18T06:41:24"/>
    <n v="20000"/>
    <n v="56146"/>
    <n v="201.96402877697841"/>
  </r>
  <r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4-07T13:57:12"/>
    <n v="71500"/>
    <n v="79173"/>
    <n v="226.20857142857142"/>
  </r>
  <r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3-24T16:01:58"/>
    <n v="100000"/>
    <n v="152604.29999999999"/>
    <n v="324.69"/>
  </r>
  <r>
    <x v="2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4-06T19:49:42"/>
    <n v="600"/>
    <n v="615"/>
    <n v="205"/>
  </r>
  <r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6-25T16:21:28"/>
    <n v="9999"/>
    <n v="167820.6"/>
    <n v="20.465926829268295"/>
  </r>
  <r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6-13T21:08:09"/>
    <n v="224085.98299999998"/>
    <n v="1217569.2982962299"/>
    <n v="145.6596839689233"/>
  </r>
  <r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4-09T01:01:16"/>
    <n v="50000"/>
    <n v="57754"/>
    <n v="307.20212765957444"/>
  </r>
  <r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1-18T18:30:57"/>
    <n v="22523.1"/>
    <n v="29551.433355000001"/>
    <n v="615.65486156250006"/>
  </r>
  <r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5-26T17:03:13"/>
    <n v="12518.769999999999"/>
    <n v="36075.339508999998"/>
    <n v="59.432190294892912"/>
  </r>
  <r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0-12T22:58:20"/>
    <n v="1000"/>
    <n v="5078"/>
    <n v="101.56"/>
  </r>
  <r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4-05T03:45:55"/>
    <n v="3500"/>
    <n v="4010"/>
    <n v="72.909090909090907"/>
  </r>
  <r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09-25T02:53:16"/>
    <n v="1500"/>
    <n v="1661"/>
    <n v="43.710526315789473"/>
  </r>
  <r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5-05T17:19:55"/>
    <n v="750"/>
    <n v="850"/>
    <n v="34"/>
  </r>
  <r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4-02T19:59:42"/>
    <n v="3000"/>
    <n v="3250"/>
    <n v="70.652173913043484"/>
  </r>
  <r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6-15T20:03:07"/>
    <n v="6000"/>
    <n v="7412"/>
    <n v="89.301204819277103"/>
  </r>
  <r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1-13T16:05:32"/>
    <n v="4000"/>
    <n v="4028"/>
    <n v="115.08571428571429"/>
  </r>
  <r>
    <x v="15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8-09T04:54:18"/>
    <n v="1500"/>
    <n v="1553"/>
    <n v="62.12"/>
  </r>
  <r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8-05T17:09:12"/>
    <n v="3000"/>
    <n v="3465.32"/>
    <n v="46.204266666666669"/>
  </r>
  <r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6-28T01:49:54"/>
    <n v="2500"/>
    <n v="3010.01"/>
    <n v="48.54854838709678"/>
  </r>
  <r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1-25T09:09:15"/>
    <n v="8000"/>
    <n v="9203.23"/>
    <n v="57.520187499999999"/>
  </r>
  <r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1-12T07:44:38"/>
    <n v="18000"/>
    <n v="21684.2"/>
    <n v="88.147154471544724"/>
  </r>
  <r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08-08T16:58:52"/>
    <n v="6000"/>
    <n v="6077"/>
    <n v="110.49090909090908"/>
  </r>
  <r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0-23T20:30:32"/>
    <n v="1500"/>
    <n v="1537"/>
    <n v="66.826086956521735"/>
  </r>
  <r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1-31T00:28:50"/>
    <n v="3500"/>
    <n v="4219"/>
    <n v="58.597222222222221"/>
  </r>
  <r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08-03T17:36:13"/>
    <n v="2500"/>
    <n v="2500"/>
    <n v="113.63636363636364"/>
  </r>
  <r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10T18:12:15"/>
    <n v="600"/>
    <n v="610"/>
    <n v="43.571428571428569"/>
  </r>
  <r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0-02T14:02:15"/>
    <n v="3000"/>
    <n v="3000"/>
    <n v="78.94736842105263"/>
  </r>
  <r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2-07T02:43:55"/>
    <n v="6000"/>
    <n v="6020"/>
    <n v="188.125"/>
  </r>
  <r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6-18T17:54:44"/>
    <n v="3000"/>
    <n v="3971"/>
    <n v="63.031746031746032"/>
  </r>
  <r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14T20:02:21"/>
    <n v="600"/>
    <n v="820"/>
    <n v="30.37037037037037"/>
  </r>
  <r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1-12-15T03:35:14"/>
    <n v="2000"/>
    <n v="2265"/>
    <n v="51.477272727272727"/>
  </r>
  <r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4-05T20:50:48"/>
    <n v="1000"/>
    <n v="1360"/>
    <n v="35.789473684210527"/>
  </r>
  <r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0-10T18:07:07"/>
    <n v="7777"/>
    <n v="11364"/>
    <n v="98.817391304347822"/>
  </r>
  <r>
    <x v="134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4-30T01:47:14"/>
    <n v="800"/>
    <n v="1036"/>
    <n v="28"/>
  </r>
  <r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08T18:55:53"/>
    <n v="2000"/>
    <n v="5080"/>
    <n v="51.313131313131315"/>
  </r>
  <r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2-12-27T05:09:34"/>
    <n v="2200"/>
    <n v="2355"/>
    <n v="53.522727272727273"/>
  </r>
  <r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0-22T17:03:13"/>
    <n v="2000"/>
    <n v="2154.66"/>
    <n v="37.149310344827583"/>
  </r>
  <r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8-14T04:13:00"/>
    <n v="16000"/>
    <n v="17170"/>
    <n v="89.895287958115176"/>
  </r>
  <r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6-05T17:00:17"/>
    <n v="4000"/>
    <n v="4261"/>
    <n v="106.52500000000001"/>
  </r>
  <r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4-30T16:06:09"/>
    <n v="2000"/>
    <n v="2007"/>
    <n v="52.815789473684212"/>
  </r>
  <r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6-09T04:43:45"/>
    <n v="2000"/>
    <n v="2130"/>
    <n v="54.615384615384613"/>
  </r>
  <r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01T22:16:33"/>
    <n v="300"/>
    <n v="300"/>
    <n v="27.272727272727273"/>
  </r>
  <r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8-19T20:46:16"/>
    <n v="7000"/>
    <n v="7340"/>
    <n v="68.598130841121488"/>
  </r>
  <r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0-07T19:34:30"/>
    <n v="5000"/>
    <n v="5235"/>
    <n v="35.612244897959187"/>
  </r>
  <r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1-21T01:56:41"/>
    <n v="1500"/>
    <n v="3385"/>
    <n v="94.027777777777771"/>
  </r>
  <r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08-15T18:40:03"/>
    <n v="48000"/>
    <n v="48434"/>
    <n v="526.45652173913038"/>
  </r>
  <r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13T01:25:49"/>
    <n v="1200"/>
    <n v="1773"/>
    <n v="50.657142857142858"/>
  </r>
  <r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6-24T20:08:56"/>
    <n v="1000"/>
    <n v="1346.11"/>
    <n v="79.182941176470578"/>
  </r>
  <r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7-17T03:07:25"/>
    <n v="2000"/>
    <n v="2015"/>
    <n v="91.590909090909093"/>
  </r>
  <r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3-11-13T23:08:56"/>
    <n v="8000"/>
    <n v="8070.43"/>
    <n v="116.96275362318841"/>
  </r>
  <r>
    <x v="63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6-12-12T17:49:08"/>
    <n v="50803.450000000004"/>
    <n v="288.56359600000002"/>
    <n v="28.856359600000001"/>
  </r>
  <r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6-12-08T07:12:49"/>
    <n v="4215.04"/>
    <n v="16.333279999999998"/>
    <n v="5.4444266666666659"/>
  </r>
  <r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1-20T10:11:47"/>
    <n v="500"/>
    <n v="50"/>
    <n v="10"/>
  </r>
  <r>
    <x v="184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0-13T00:40:35"/>
    <n v="1100"/>
    <n v="115"/>
    <n v="23"/>
  </r>
  <r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7-06T00:33:53"/>
    <n v="60000"/>
    <n v="852"/>
    <n v="31.555555555555557"/>
  </r>
  <r>
    <x v="22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1-08T23:21:27"/>
    <n v="20000"/>
    <n v="10"/>
    <n v="5"/>
  </r>
  <r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2-10T12:07:43"/>
    <n v="35052.555999999997"/>
    <n v="10110.158652"/>
    <n v="42.839655305084747"/>
  </r>
  <r>
    <x v="36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7-23T18:32:49"/>
    <n v="11496.735000000001"/>
    <n v="19.161225000000002"/>
    <n v="19.161225000000002"/>
  </r>
  <r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2-09T00:35:00"/>
    <n v="2000"/>
    <n v="236"/>
    <n v="19.666666666666668"/>
  </r>
  <r>
    <x v="247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7-12T02:04:23"/>
    <n v="42000"/>
    <n v="85"/>
    <n v="21.25"/>
  </r>
  <r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6-12T04:58:11"/>
    <n v="500"/>
    <n v="25"/>
    <n v="8.3333333333333339"/>
  </r>
  <r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1-04T11:41:32"/>
    <n v="100000"/>
    <n v="2112.9899999999998"/>
    <n v="21.34333333333333"/>
  </r>
  <r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3-17T02:19:59"/>
    <n v="1000"/>
    <n v="16"/>
    <n v="5.333333333333333"/>
  </r>
  <r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3-28T21:16:31"/>
    <n v="6000"/>
    <n v="104"/>
    <n v="34.666666666666664"/>
  </r>
  <r>
    <x v="1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09-04T23:07:13"/>
    <n v="5000"/>
    <n v="478"/>
    <n v="21.727272727272727"/>
  </r>
  <r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09-19T12:13:06"/>
    <n v="80000"/>
    <n v="47.69"/>
    <n v="11.922499999999999"/>
  </r>
  <r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1-05T18:30:29"/>
    <n v="38322.450000000004"/>
    <n v="10885.875147000001"/>
    <n v="20.385533983146068"/>
  </r>
  <r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0-10T00:18:59"/>
    <n v="1251.877"/>
    <n v="160.24025599999999"/>
    <n v="13.353354666666666"/>
  </r>
  <r>
    <x v="11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0-04T18:00:08"/>
    <n v="30000"/>
    <n v="1626"/>
    <n v="29.035714285714285"/>
  </r>
  <r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2-12-12T20:00:24"/>
    <n v="500000"/>
    <n v="560"/>
    <n v="50.909090909090907"/>
  </r>
  <r>
    <x v="36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0-15T05:39:19"/>
    <n v="15000"/>
    <n v="0"/>
    <n v="0"/>
  </r>
  <r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02T16:50:10"/>
    <n v="11824.627500000001"/>
    <n v="676.81915500000002"/>
    <n v="56.401596250000004"/>
  </r>
  <r>
    <x v="13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6-03T21:16:52"/>
    <n v="2000"/>
    <n v="225"/>
    <n v="45"/>
  </r>
  <r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8-13T13:07:20"/>
    <n v="35500"/>
    <n v="607"/>
    <n v="25.291666666666668"/>
  </r>
  <r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0-28T05:41:54"/>
    <n v="15000"/>
    <n v="4565"/>
    <n v="51.292134831460672"/>
  </r>
  <r>
    <x v="1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1-28T16:18:30"/>
    <n v="5000"/>
    <n v="1"/>
    <n v="1"/>
  </r>
  <r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0-15T07:05:48"/>
    <n v="390000"/>
    <n v="2716"/>
    <n v="49.381818181818183"/>
  </r>
  <r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3-03T17:36:22"/>
    <n v="125.18769999999999"/>
    <n v="2.5037539999999998"/>
    <n v="1.2518769999999999"/>
  </r>
  <r>
    <x v="13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6-26T00:35:56"/>
    <n v="2000"/>
    <n v="0"/>
    <n v="0"/>
  </r>
  <r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6-13T06:49:59"/>
    <n v="5855.3"/>
    <n v="47.427930000000003"/>
    <n v="11.856982500000001"/>
  </r>
  <r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5-30T20:20:14"/>
    <n v="45000"/>
    <n v="118"/>
    <n v="19.666666666666668"/>
  </r>
  <r>
    <x v="11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2-13T19:58:29"/>
    <n v="30000"/>
    <n v="50"/>
    <n v="12.5"/>
  </r>
  <r>
    <x v="323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4-12-01T21:51:58"/>
    <n v="372625"/>
    <n v="34"/>
    <n v="8.5"/>
  </r>
  <r>
    <x v="49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08T15:10:27"/>
    <n v="250"/>
    <n v="2"/>
    <n v="1"/>
  </r>
  <r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01T17:56:25"/>
    <n v="6259.3849999999993"/>
    <n v="143.96585499999998"/>
    <n v="28.793170999999994"/>
  </r>
  <r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8-02T20:30:06"/>
    <n v="56000"/>
    <n v="1493"/>
    <n v="17.987951807228917"/>
  </r>
  <r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1-20T23:33:03"/>
    <n v="75000"/>
    <n v="21144"/>
    <n v="370.94736842105266"/>
  </r>
  <r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2-12-21T20:29:34"/>
    <n v="300000"/>
    <n v="19770.11"/>
    <n v="63.569485530546629"/>
  </r>
  <r>
    <x v="172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6-16T17:32:54"/>
    <n v="3600"/>
    <n v="26"/>
    <n v="13"/>
  </r>
  <r>
    <x v="3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4-19T17:05:05"/>
    <n v="10000"/>
    <n v="85"/>
    <n v="5.3125"/>
  </r>
  <r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8-24T20:27:39"/>
    <n v="400"/>
    <n v="463"/>
    <n v="35.615384615384613"/>
  </r>
  <r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6-23T18:23:11"/>
    <n v="4500"/>
    <n v="5052"/>
    <n v="87.103448275862064"/>
  </r>
  <r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4-17T21:35:20"/>
    <n v="2500"/>
    <n v="3305"/>
    <n v="75.11363636363636"/>
  </r>
  <r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5-25T17:13:34"/>
    <n v="5500"/>
    <n v="5645"/>
    <n v="68.01204819277109"/>
  </r>
  <r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3-09T16:00:35"/>
    <n v="2815.3874999999998"/>
    <n v="3903.2532300000003"/>
    <n v="33.36113871794872"/>
  </r>
  <r>
    <x v="13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0-21T20:06:58"/>
    <n v="2000"/>
    <n v="2932"/>
    <n v="91.625"/>
  </r>
  <r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01T01:35:37"/>
    <n v="150"/>
    <n v="180"/>
    <n v="22.5"/>
  </r>
  <r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1-10T14:24:21"/>
    <n v="18000"/>
    <n v="21884.69"/>
    <n v="64.366735294117646"/>
  </r>
  <r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2-27T16:49:11"/>
    <n v="153"/>
    <n v="153"/>
    <n v="21.857142857142858"/>
  </r>
  <r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7-13T18:00:22"/>
    <n v="350"/>
    <n v="633"/>
    <n v="33.315789473684212"/>
  </r>
  <r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5-17T22:58:15"/>
    <n v="4000"/>
    <n v="4243"/>
    <n v="90.276595744680847"/>
  </r>
  <r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3-19T13:55:20"/>
    <n v="1000"/>
    <n v="1000"/>
    <n v="76.92307692307692"/>
  </r>
  <r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8-09T16:37:23"/>
    <n v="4200"/>
    <n v="5331"/>
    <n v="59.233333333333334"/>
  </r>
  <r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4-05T13:01:47"/>
    <n v="5007.5079999999998"/>
    <n v="5156.4813629999999"/>
    <n v="81.848910523809522"/>
  </r>
  <r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14T00:13:06"/>
    <n v="700"/>
    <n v="1750"/>
    <n v="67.307692307692307"/>
  </r>
  <r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4-02T15:11:49"/>
    <n v="5000"/>
    <n v="6301"/>
    <n v="88.74647887323944"/>
  </r>
  <r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5-12T06:01:07"/>
    <n v="2500"/>
    <n v="2503"/>
    <n v="65.868421052631575"/>
  </r>
  <r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6-12-19T15:16:37"/>
    <n v="25000"/>
    <n v="34660"/>
    <n v="40.349243306169967"/>
  </r>
  <r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3-12T04:06:32"/>
    <n v="1000"/>
    <n v="1614"/>
    <n v="76.857142857142861"/>
  </r>
  <r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0-02T16:04:28"/>
    <n v="5000"/>
    <n v="5359.21"/>
    <n v="68.707820512820518"/>
  </r>
  <r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07T00:07:33"/>
    <n v="2000"/>
    <n v="3062"/>
    <n v="57.773584905660378"/>
  </r>
  <r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08-28T21:37:05"/>
    <n v="2299.3470000000002"/>
    <n v="12052.410525000001"/>
    <n v="33.855085744382023"/>
  </r>
  <r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1-10T08:46:17"/>
    <n v="1800"/>
    <n v="8807"/>
    <n v="31.566308243727597"/>
  </r>
  <r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11T16:34:01"/>
    <n v="10000"/>
    <n v="28474"/>
    <n v="107.04511278195488"/>
  </r>
  <r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2-14T08:23:59"/>
    <n v="6259.3849999999993"/>
    <n v="116234.9016345"/>
    <n v="186.57287581781702"/>
  </r>
  <r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8-01T14:45:43"/>
    <n v="20000"/>
    <n v="21935"/>
    <n v="55.956632653061227"/>
  </r>
  <r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3-05T05:01:06"/>
    <n v="20000"/>
    <n v="202928.5"/>
    <n v="56.970381807973048"/>
  </r>
  <r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09-20T14:04:01"/>
    <n v="3868.2924360000002"/>
    <n v="15944.208629999999"/>
    <n v="31.01986114785992"/>
  </r>
  <r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07T18:55:00"/>
    <n v="1502.2523999999999"/>
    <n v="7560.0852029999996"/>
    <n v="85.910059124999989"/>
  </r>
  <r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2-17T15:00:04"/>
    <n v="19000"/>
    <n v="35076"/>
    <n v="65.318435754189949"/>
  </r>
  <r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02T20:00:27"/>
    <n v="938.90774999999996"/>
    <n v="1124.1855459999999"/>
    <n v="44.96742184"/>
  </r>
  <r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1-17T20:25:44"/>
    <n v="15022.523999999999"/>
    <n v="162429.56353513998"/>
    <n v="50.163546490160584"/>
  </r>
  <r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0-21T09:44:32"/>
    <n v="15000"/>
    <n v="67856"/>
    <n v="75.647714604236342"/>
  </r>
  <r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2-25T18:11:30"/>
    <n v="10000"/>
    <n v="53737"/>
    <n v="61.203872437357631"/>
  </r>
  <r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7-12T18:31:40"/>
    <n v="4600"/>
    <n v="5535"/>
    <n v="48.130434782608695"/>
  </r>
  <r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1-01T11:41:42"/>
    <n v="14000"/>
    <n v="15937"/>
    <n v="68.106837606837601"/>
  </r>
  <r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1-29T14:00:59"/>
    <n v="30000"/>
    <n v="285309.33"/>
    <n v="65.891300230946882"/>
  </r>
  <r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0-15T12:20:00"/>
    <n v="40000"/>
    <n v="53157"/>
    <n v="81.654377880184327"/>
  </r>
  <r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09-15T09:59:58"/>
    <n v="10135.395"/>
    <n v="14896.778340000001"/>
    <n v="59.349714501992032"/>
  </r>
  <r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6-08T15:01:08"/>
    <n v="2503.7539999999999"/>
    <n v="13574.102310999999"/>
    <n v="51.612556315589352"/>
  </r>
  <r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02T20:19:25"/>
    <n v="137.70647"/>
    <n v="527.02769822999994"/>
    <n v="18.822417793928569"/>
  </r>
  <r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0-02T20:22:48"/>
    <n v="4000"/>
    <n v="28167.25"/>
    <n v="39.066920943134534"/>
  </r>
  <r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8-25T20:38:02"/>
    <n v="1532.8980000000001"/>
    <n v="1679.289759"/>
    <n v="33.585795179999998"/>
  </r>
  <r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2-07T07:28:39"/>
    <n v="1500"/>
    <n v="1993"/>
    <n v="27.301369863013697"/>
  </r>
  <r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5-02T19:43:09"/>
    <n v="750"/>
    <n v="1140"/>
    <n v="42.222222222222221"/>
  </r>
  <r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3-29T06:10:24"/>
    <n v="1100"/>
    <n v="1130"/>
    <n v="33.235294117647058"/>
  </r>
  <r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0-17T04:39:33"/>
    <n v="2000"/>
    <n v="2000"/>
    <n v="285.71428571428572"/>
  </r>
  <r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2-07T21:10:26"/>
    <n v="1000"/>
    <n v="1016"/>
    <n v="42.333333333333336"/>
  </r>
  <r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03T11:30:44"/>
    <n v="625.93849999999998"/>
    <n v="943.91525799999988"/>
    <n v="62.927683866666662"/>
  </r>
  <r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2-17T01:35:10"/>
    <n v="4000"/>
    <n v="4457"/>
    <n v="61.902777777777779"/>
  </r>
  <r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3-18T18:50:25"/>
    <n v="2500"/>
    <n v="4890"/>
    <n v="40.75"/>
  </r>
  <r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0-01T17:56:17"/>
    <n v="6000"/>
    <n v="6863"/>
    <n v="55.796747967479675"/>
  </r>
  <r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4-15T19:49:39"/>
    <n v="5"/>
    <n v="10"/>
    <n v="10"/>
  </r>
  <r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1-07T19:00:48"/>
    <n v="600"/>
    <n v="1755.01"/>
    <n v="73.125416666666666"/>
  </r>
  <r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2-19T17:12:52"/>
    <n v="550"/>
    <n v="860"/>
    <n v="26.060606060606062"/>
  </r>
  <r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09T18:02:25"/>
    <n v="300"/>
    <n v="317"/>
    <n v="22.642857142857142"/>
  </r>
  <r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0-22T18:38:33"/>
    <n v="420"/>
    <n v="425"/>
    <n v="47.222222222222221"/>
  </r>
  <r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06T19:29:43"/>
    <n v="2000"/>
    <n v="2456.66"/>
    <n v="32.324473684210524"/>
  </r>
  <r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7-20T17:15:12"/>
    <n v="1000"/>
    <n v="1015"/>
    <n v="53.421052631578945"/>
  </r>
  <r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6-27T01:27:16"/>
    <n v="3500"/>
    <n v="3540"/>
    <n v="51.304347826086953"/>
  </r>
  <r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3-23T16:00:09"/>
    <n v="7500"/>
    <n v="8109"/>
    <n v="37.197247706422019"/>
  </r>
  <r>
    <x v="2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1-12-29T18:54:07"/>
    <n v="500"/>
    <n v="813"/>
    <n v="27.1"/>
  </r>
  <r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5-28T15:22:48"/>
    <n v="14945.755500000001"/>
    <n v="15812.609319000001"/>
    <n v="158.12609319000001"/>
  </r>
  <r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01T16:01:15"/>
    <n v="10000"/>
    <n v="24315"/>
    <n v="82.145270270270274"/>
  </r>
  <r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8-22T19:00:15"/>
    <n v="26289.416999999998"/>
    <n v="248391.18747377"/>
    <n v="206.30497298485881"/>
  </r>
  <r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1-12T19:10:22"/>
    <n v="18000"/>
    <n v="19523.310000000001"/>
    <n v="60.820280373831778"/>
  </r>
  <r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0-14T19:22:35"/>
    <n v="16274.400999999998"/>
    <n v="25612.151542999996"/>
    <n v="85.090204461794002"/>
  </r>
  <r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7-17T06:40:36"/>
    <n v="1126.155"/>
    <n v="13226.577859499999"/>
    <n v="91.851235135416658"/>
  </r>
  <r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7-29T15:56:31"/>
    <n v="8012"/>
    <n v="13704.33"/>
    <n v="25.42547309833024"/>
  </r>
  <r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3-26T21:08:47"/>
    <n v="8500"/>
    <n v="10706"/>
    <n v="21.497991967871485"/>
  </r>
  <r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5-29T21:51:41"/>
    <n v="2500"/>
    <n v="30303.24"/>
    <n v="27.226630727762803"/>
  </r>
  <r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6-16T19:03:28"/>
    <n v="5000"/>
    <n v="24790"/>
    <n v="25.091093117408906"/>
  </r>
  <r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1-23T09:05:39"/>
    <n v="3129.6924999999997"/>
    <n v="10391.830977"/>
    <n v="26.577572831202044"/>
  </r>
  <r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6-12-06T19:47:27"/>
    <n v="100"/>
    <n v="1165"/>
    <n v="41.607142857142854"/>
  </r>
  <r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2-27T00:31:51"/>
    <n v="9963.8370000000014"/>
    <n v="15276.095019"/>
    <n v="103.91901373469388"/>
  </r>
  <r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1-02T14:48:43"/>
    <n v="2800"/>
    <n v="15039"/>
    <n v="22.116176470588236"/>
  </r>
  <r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0-03T00:04:43"/>
    <n v="18000"/>
    <n v="63527"/>
    <n v="64.625635808748726"/>
  </r>
  <r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2-08T14:55:16"/>
    <n v="4504.62"/>
    <n v="6189.3478800000003"/>
    <n v="78.346175696202536"/>
  </r>
  <r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0-25T23:00:14"/>
    <n v="25000"/>
    <n v="32006.67"/>
    <n v="75.133028169014082"/>
  </r>
  <r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3-23T19:49:04"/>
    <n v="5000"/>
    <n v="13534"/>
    <n v="140.97916666666666"/>
  </r>
  <r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1-31T19:51:40"/>
    <n v="1251.877"/>
    <n v="10095.136128"/>
    <n v="61.933350478527608"/>
  </r>
  <r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0-22T13:48:53"/>
    <n v="10000"/>
    <n v="136009.76"/>
    <n v="53.865251485148519"/>
  </r>
  <r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06T18:01:30"/>
    <n v="1"/>
    <n v="9302.5"/>
    <n v="4.5712530712530715"/>
  </r>
  <r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04T19:39:06"/>
    <n v="5000"/>
    <n v="18851"/>
    <n v="65.00344827586207"/>
  </r>
  <r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1-21T17:00:17"/>
    <n v="4000"/>
    <n v="105881"/>
    <n v="53.475252525252522"/>
  </r>
  <r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8-05T19:00:10"/>
    <n v="3129.6924999999997"/>
    <n v="3133.4481309999996"/>
    <n v="54.972774228070172"/>
  </r>
  <r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15T15:59:25"/>
    <n v="18500"/>
    <n v="19324"/>
    <n v="50.852631578947367"/>
  </r>
  <r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1-14T21:01:18"/>
    <n v="8763.1389999999992"/>
    <n v="9395.3368849999988"/>
    <n v="73.401069414062491"/>
  </r>
  <r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3-03T16:52:45"/>
    <n v="3500"/>
    <n v="5907"/>
    <n v="32.81666666666667"/>
  </r>
  <r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1-03T00:07:53"/>
    <n v="25000"/>
    <n v="243778"/>
    <n v="426.93169877408059"/>
  </r>
  <r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7-26T08:17:57"/>
    <n v="8500"/>
    <n v="11428.19"/>
    <n v="23.808729166666669"/>
  </r>
  <r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7-22T07:52:18"/>
    <n v="10135.395"/>
    <n v="27596.428275000002"/>
    <n v="110.82902921686748"/>
  </r>
  <r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0-19T15:09:07"/>
    <n v="8000"/>
    <n v="9015"/>
    <n v="107.32142857142857"/>
  </r>
  <r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17T15:32:48"/>
    <n v="500"/>
    <n v="2299"/>
    <n v="11.67005076142132"/>
  </r>
  <r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4-07T22:50:51"/>
    <n v="3950"/>
    <n v="11323"/>
    <n v="41.782287822878232"/>
  </r>
  <r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08T10:50:46"/>
    <n v="600.90095999999994"/>
    <n v="1338.2565129999998"/>
    <n v="26.765130259999996"/>
  </r>
  <r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5-15T22:28:49"/>
    <n v="3129.6924999999997"/>
    <n v="19909.225869499998"/>
    <n v="117.80607023372779"/>
  </r>
  <r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5-12T18:01:27"/>
    <n v="2200"/>
    <n v="3223"/>
    <n v="15.721951219512196"/>
  </r>
  <r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1-28T19:18:56"/>
    <n v="1251.877"/>
    <n v="23373.795467"/>
    <n v="113.46502653883495"/>
  </r>
  <r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2-25T00:24:10"/>
    <n v="2500"/>
    <n v="8173"/>
    <n v="97.297619047619051"/>
  </r>
  <r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1-24T17:23:40"/>
    <n v="704.09400000000005"/>
    <n v="5488.41273"/>
    <n v="26.135298714285714"/>
  </r>
  <r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0-14T14:02:38"/>
    <n v="3300"/>
    <n v="5087"/>
    <n v="28.104972375690608"/>
  </r>
  <r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10T19:58:33"/>
    <n v="802.10249999999996"/>
    <n v="926.80270199999995"/>
    <n v="15.4467117"/>
  </r>
  <r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06T13:58:34"/>
    <n v="6000"/>
    <n v="10802"/>
    <n v="24.274157303370785"/>
  </r>
  <r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15T20:28:27"/>
    <n v="250.37539999999998"/>
    <n v="747.37056899999993"/>
    <n v="43.962974647058822"/>
  </r>
  <r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09T20:59:52"/>
    <n v="1500"/>
    <n v="4804"/>
    <n v="24.762886597938145"/>
  </r>
  <r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1-25T19:54:57"/>
    <n v="20000"/>
    <n v="76105"/>
    <n v="188.37871287128712"/>
  </r>
  <r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2-10T01:58:35"/>
    <n v="28000"/>
    <n v="28728"/>
    <n v="148.08247422680412"/>
  </r>
  <r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2-10T16:54:23"/>
    <n v="2500"/>
    <n v="45041"/>
    <n v="49.934589800443462"/>
  </r>
  <r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6-12-21T20:51:53"/>
    <n v="25000"/>
    <n v="180062"/>
    <n v="107.82155688622754"/>
  </r>
  <r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1-10T00:00:04"/>
    <n v="20000"/>
    <n v="56618"/>
    <n v="42.63403614457831"/>
  </r>
  <r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1-07T16:47:16"/>
    <n v="1000"/>
    <n v="13566"/>
    <n v="14.370762711864407"/>
  </r>
  <r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2-15T13:10:42"/>
    <n v="1916.1225000000002"/>
    <n v="4222.3675410000005"/>
    <n v="28.723588714285718"/>
  </r>
  <r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1-24T12:00:57"/>
    <n v="2500"/>
    <n v="2990"/>
    <n v="30.202020202020201"/>
  </r>
  <r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1-22T14:47:59"/>
    <n v="813.7200499999999"/>
    <n v="3318.0999884999997"/>
    <n v="42.001265677215187"/>
  </r>
  <r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3-12-06T15:38:09"/>
    <n v="4589"/>
    <n v="4856"/>
    <n v="64.74666666666667"/>
  </r>
  <r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1-28T16:17:03"/>
    <n v="8500"/>
    <n v="11992"/>
    <n v="57.932367149758456"/>
  </r>
  <r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5-11-30T17:01:07"/>
    <n v="2252.31"/>
    <n v="6097.00317"/>
    <n v="59.774540882352937"/>
  </r>
  <r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1-16T19:21:39"/>
    <n v="1000"/>
    <n v="1538"/>
    <n v="48.0625"/>
  </r>
  <r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8-18T14:59:51"/>
    <n v="9800"/>
    <n v="39550.5"/>
    <n v="82.396874999999994"/>
  </r>
  <r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5-24T06:51:37"/>
    <n v="300"/>
    <n v="555"/>
    <n v="50.454545454545453"/>
  </r>
  <r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5-11-15T04:11:26"/>
    <n v="750"/>
    <n v="1390"/>
    <n v="115.83333333333333"/>
  </r>
  <r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3-10T03:00:04"/>
    <n v="3000"/>
    <n v="3025.66"/>
    <n v="63.03458333333333"/>
  </r>
  <r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2-11T19:07:25"/>
    <n v="6000"/>
    <n v="6373.27"/>
    <n v="108.02152542372882"/>
  </r>
  <r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5-30T04:27:23"/>
    <n v="3000"/>
    <n v="3641"/>
    <n v="46.088607594936711"/>
  </r>
  <r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8-08T23:07:34"/>
    <n v="1500"/>
    <n v="1501"/>
    <n v="107.21428571428571"/>
  </r>
  <r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02T16:01:00"/>
    <n v="4500"/>
    <n v="5398.99"/>
    <n v="50.9338679245283"/>
  </r>
  <r>
    <x v="28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07T19:51:29"/>
    <n v="1000"/>
    <n v="1001"/>
    <n v="40.04"/>
  </r>
  <r>
    <x v="15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0-24T23:57:40"/>
    <n v="1500"/>
    <n v="1611"/>
    <n v="64.44"/>
  </r>
  <r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09-14T06:05:30"/>
    <n v="1500"/>
    <n v="1561"/>
    <n v="53.827586206896555"/>
  </r>
  <r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3-19T23:26:58"/>
    <n v="2500"/>
    <n v="4320"/>
    <n v="100.46511627906976"/>
  </r>
  <r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3-19T16:44:36"/>
    <n v="2000"/>
    <n v="2145.0100000000002"/>
    <n v="46.630652173913049"/>
  </r>
  <r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8-30T16:59:59"/>
    <n v="850"/>
    <n v="920"/>
    <n v="34.074074074074076"/>
  </r>
  <r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2-12-21T17:21:20"/>
    <n v="5000"/>
    <n v="7304.04"/>
    <n v="65.214642857142863"/>
  </r>
  <r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2-12-27T22:54:16"/>
    <n v="1200"/>
    <n v="1503"/>
    <n v="44.205882352941174"/>
  </r>
  <r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1-19T17:33:46"/>
    <n v="7000"/>
    <n v="10435"/>
    <n v="71.965517241379317"/>
  </r>
  <r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2-09T01:00:49"/>
    <n v="1000"/>
    <n v="1006"/>
    <n v="52.94736842105263"/>
  </r>
  <r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2-24T20:10:33"/>
    <n v="30000"/>
    <n v="31522"/>
    <n v="109.45138888888889"/>
  </r>
  <r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1-22T00:46:49"/>
    <n v="300"/>
    <n v="1050.5"/>
    <n v="75.035714285714292"/>
  </r>
  <r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14T17:26:56"/>
    <n v="800"/>
    <n v="810"/>
    <n v="115.71428571428571"/>
  </r>
  <r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5-22T03:31:36"/>
    <n v="5000"/>
    <n v="6680.22"/>
    <n v="31.659810426540286"/>
  </r>
  <r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1-27T20:50:34"/>
    <n v="2300"/>
    <n v="3925"/>
    <n v="46.176470588235297"/>
  </r>
  <r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1-03T02:39:56"/>
    <n v="6450"/>
    <n v="7053.61"/>
    <n v="68.481650485436887"/>
  </r>
  <r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1-20T19:34:51"/>
    <n v="6000"/>
    <n v="6042.02"/>
    <n v="53.469203539823013"/>
  </r>
  <r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7-14T16:41:12"/>
    <n v="18000"/>
    <n v="18221"/>
    <n v="109.10778443113773"/>
  </r>
  <r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2-09T04:02:09"/>
    <n v="3500"/>
    <n v="3736.55"/>
    <n v="51.185616438356163"/>
  </r>
  <r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4-05T19:15:33"/>
    <n v="1964.47"/>
    <n v="2095.2600000000002"/>
    <n v="27.936800000000002"/>
  </r>
  <r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7-31T23:06:36"/>
    <n v="50000"/>
    <n v="50653.11"/>
    <n v="82.496921824104234"/>
  </r>
  <r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2-02T23:42:17"/>
    <n v="6000"/>
    <n v="6400.47"/>
    <n v="59.817476635514019"/>
  </r>
  <r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2-19T19:03:35"/>
    <n v="18500"/>
    <n v="79335.360000000001"/>
    <n v="64.816470588235291"/>
  </r>
  <r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4-07T00:06:29"/>
    <n v="9000"/>
    <n v="9370"/>
    <n v="90.09615384615384"/>
  </r>
  <r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3-18T15:11:18"/>
    <n v="3000"/>
    <n v="3236"/>
    <n v="40.962025316455694"/>
  </r>
  <r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4-03T23:00:26"/>
    <n v="5000"/>
    <n v="8792.02"/>
    <n v="56.000127388535034"/>
  </r>
  <r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5-08T13:14:17"/>
    <n v="1200"/>
    <n v="1883.64"/>
    <n v="37.672800000000002"/>
  </r>
  <r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4-05T17:25:43"/>
    <n v="2500"/>
    <n v="2565"/>
    <n v="40.078125"/>
  </r>
  <r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09-23T17:24:10"/>
    <n v="15000"/>
    <n v="15606.4"/>
    <n v="78.031999999999996"/>
  </r>
  <r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1-14T13:00:49"/>
    <n v="400"/>
    <n v="416"/>
    <n v="18.90909090909091"/>
  </r>
  <r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8-25T15:26:54"/>
    <n v="5000"/>
    <n v="6053"/>
    <n v="37.134969325153371"/>
  </r>
  <r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1-15T01:58:05"/>
    <n v="3000"/>
    <n v="3231"/>
    <n v="41.961038961038959"/>
  </r>
  <r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2-26T19:36:40"/>
    <n v="5000"/>
    <n v="5433"/>
    <n v="61.044943820224717"/>
  </r>
  <r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3-05T06:15:01"/>
    <n v="11888.818335"/>
    <n v="4651.0201500000003"/>
    <n v="72.672189843750004"/>
  </r>
  <r>
    <x v="2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3-10T21:29:29"/>
    <n v="2700"/>
    <n v="85"/>
    <n v="21.25"/>
  </r>
  <r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13T18:07:27"/>
    <n v="250"/>
    <n v="120"/>
    <n v="30"/>
  </r>
  <r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2-24T21:14:45"/>
    <n v="9389.0774999999994"/>
    <n v="1946.6687349999997"/>
    <n v="31.912602213114749"/>
  </r>
  <r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2-28T00:32:11"/>
    <n v="1000"/>
    <n v="80"/>
    <n v="11.428571428571429"/>
  </r>
  <r>
    <x v="36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3-10T00:49:08"/>
    <n v="15000"/>
    <n v="108"/>
    <n v="108"/>
  </r>
  <r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7-22T22:00:40"/>
    <n v="35000"/>
    <n v="184133.01"/>
    <n v="54.883162444113267"/>
  </r>
  <r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5-15T18:45:37"/>
    <n v="10000"/>
    <n v="25445"/>
    <n v="47.383612662942269"/>
  </r>
  <r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6-17T14:59:06"/>
    <n v="25000"/>
    <n v="26480"/>
    <n v="211.84"/>
  </r>
  <r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1-24T21:35:43"/>
    <n v="35000"/>
    <n v="35848"/>
    <n v="219.92638036809817"/>
  </r>
  <r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7-19T00:08:10"/>
    <n v="8000"/>
    <n v="11545.1"/>
    <n v="40.795406360424032"/>
  </r>
  <r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1-07T15:04:31"/>
    <n v="25000"/>
    <n v="26577"/>
    <n v="75.502840909090907"/>
  </r>
  <r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08T15:36:30"/>
    <n v="600"/>
    <n v="1273"/>
    <n v="13.542553191489361"/>
  </r>
  <r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0-06T16:04:58"/>
    <n v="4000"/>
    <n v="4078"/>
    <n v="60.865671641791046"/>
  </r>
  <r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5-12T13:44:03"/>
    <n v="25000"/>
    <n v="25568"/>
    <n v="115.69230769230769"/>
  </r>
  <r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1-27T22:11:35"/>
    <n v="20000"/>
    <n v="104146.51"/>
    <n v="48.104623556581984"/>
  </r>
  <r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5-27T15:22:23"/>
    <n v="12000"/>
    <n v="13279"/>
    <n v="74.184357541899445"/>
  </r>
  <r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5-30T21:31:24"/>
    <n v="15000"/>
    <n v="15171.5"/>
    <n v="123.34552845528455"/>
  </r>
  <r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1-18T19:11:49"/>
    <n v="25000"/>
    <n v="73552"/>
    <n v="66.623188405797094"/>
  </r>
  <r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09-30T15:25:38"/>
    <n v="40000"/>
    <n v="42311"/>
    <n v="104.99007444168734"/>
  </r>
  <r>
    <x v="1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6-12T19:31:44"/>
    <n v="5000"/>
    <n v="0"/>
    <n v="0"/>
  </r>
  <r>
    <x v="62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09-15T16:51:10"/>
    <n v="5500"/>
    <n v="0"/>
    <n v="0"/>
  </r>
  <r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5-11-19T19:48:25"/>
    <n v="10000"/>
    <n v="300"/>
    <n v="300"/>
  </r>
  <r>
    <x v="28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5-25T17:27:49"/>
    <n v="766.44900000000007"/>
    <n v="0.76644900000000005"/>
    <n v="0.76644900000000005"/>
  </r>
  <r>
    <x v="9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2-25T00:02:36"/>
    <n v="3000"/>
    <n v="0"/>
    <n v="0"/>
  </r>
  <r>
    <x v="127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09-02T19:10:31"/>
    <n v="60000"/>
    <n v="39"/>
    <n v="13"/>
  </r>
  <r>
    <x v="28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7-26T14:34:36"/>
    <n v="1000"/>
    <n v="15"/>
    <n v="15"/>
  </r>
  <r>
    <x v="54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5-12-22T22:22:18"/>
    <n v="70000"/>
    <n v="270"/>
    <n v="54"/>
  </r>
  <r>
    <x v="34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7-13T18:37:08"/>
    <n v="50789.130299999997"/>
    <n v="0"/>
    <n v="0"/>
  </r>
  <r>
    <x v="63"/>
    <n v="0"/>
    <x v="1"/>
    <x v="17"/>
    <s v="EUR"/>
    <n v="1483474370"/>
    <n v="1480882370"/>
    <b v="0"/>
    <n v="0"/>
    <b v="0"/>
    <s v="technology/web"/>
    <n v="0"/>
    <n v="0"/>
    <x v="2"/>
    <x v="7"/>
    <x v="2350"/>
    <d v="2016-12-04T20:12:50"/>
    <n v="56307.75"/>
    <n v="0"/>
    <n v="0"/>
  </r>
  <r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3-31T02:25:39"/>
    <n v="12702.2742"/>
    <n v="72.584423999999999"/>
    <n v="10.369203428571428"/>
  </r>
  <r>
    <x v="13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4-07T15:12:32"/>
    <n v="2000"/>
    <n v="0"/>
    <n v="0"/>
  </r>
  <r>
    <x v="28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09T16:13:42"/>
    <n v="1000"/>
    <n v="0"/>
    <n v="0"/>
  </r>
  <r>
    <x v="19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4-11-11T17:21:00"/>
    <n v="35000"/>
    <n v="25"/>
    <n v="25"/>
  </r>
  <r>
    <x v="6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4-02T22:02:16"/>
    <n v="5632.7520000000004"/>
    <n v="38.725169999999999"/>
    <n v="19.362584999999999"/>
  </r>
  <r>
    <x v="3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5-06T18:48:24"/>
    <n v="11261.55"/>
    <n v="0"/>
    <n v="0"/>
  </r>
  <r>
    <x v="1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09-17T14:52:58"/>
    <n v="33800.678999999996"/>
    <n v="0"/>
    <n v="0"/>
  </r>
  <r>
    <x v="15"/>
    <n v="0"/>
    <x v="1"/>
    <x v="1"/>
    <s v="GBP"/>
    <n v="1422664740"/>
    <n v="1417818036"/>
    <b v="0"/>
    <n v="0"/>
    <b v="0"/>
    <s v="technology/web"/>
    <n v="0"/>
    <n v="0"/>
    <x v="2"/>
    <x v="7"/>
    <x v="2358"/>
    <d v="2014-12-05T22:20:36"/>
    <n v="1877.8154999999999"/>
    <n v="0"/>
    <n v="0"/>
  </r>
  <r>
    <x v="51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6-04T15:35:24"/>
    <n v="7500"/>
    <n v="1101"/>
    <n v="367"/>
  </r>
  <r>
    <x v="1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1-08T16:58:00"/>
    <n v="3832.2450000000003"/>
    <n v="1.5328980000000001"/>
    <n v="1.5328980000000001"/>
  </r>
  <r>
    <x v="48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06T20:36:48"/>
    <n v="153.28980000000001"/>
    <n v="0"/>
    <n v="0"/>
  </r>
  <r>
    <x v="329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1-11T16:31:10"/>
    <n v="420"/>
    <n v="120"/>
    <n v="60"/>
  </r>
  <r>
    <x v="164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1-14T00:16:40"/>
    <n v="175000"/>
    <n v="0"/>
    <n v="0"/>
  </r>
  <r>
    <x v="342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09-01T22:25:56"/>
    <n v="128"/>
    <n v="0"/>
    <n v="0"/>
  </r>
  <r>
    <x v="28"/>
    <n v="0"/>
    <x v="1"/>
    <x v="13"/>
    <s v="EUR"/>
    <n v="1453071600"/>
    <n v="1449596425"/>
    <b v="0"/>
    <n v="0"/>
    <b v="0"/>
    <s v="technology/web"/>
    <n v="0"/>
    <n v="0"/>
    <x v="2"/>
    <x v="7"/>
    <x v="2365"/>
    <d v="2015-12-08T17:40:25"/>
    <n v="1126.155"/>
    <n v="0"/>
    <n v="0"/>
  </r>
  <r>
    <x v="31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09-21T12:45:33"/>
    <n v="31296.924999999999"/>
    <n v="3292.4365099999995"/>
    <n v="121.94209296296295"/>
  </r>
  <r>
    <x v="63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2-25T23:16:56"/>
    <n v="50000"/>
    <n v="670"/>
    <n v="47.857142857142854"/>
  </r>
  <r>
    <x v="79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2-28T17:19:25"/>
    <n v="40000"/>
    <n v="100"/>
    <n v="50"/>
  </r>
  <r>
    <x v="31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1-11T19:30:11"/>
    <n v="25000"/>
    <n v="0"/>
    <n v="0"/>
  </r>
  <r>
    <x v="31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1-18T04:32:21"/>
    <n v="25000"/>
    <n v="82"/>
    <n v="20.5"/>
  </r>
  <r>
    <x v="13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5-26T18:39:56"/>
    <n v="2000"/>
    <n v="0"/>
    <n v="0"/>
  </r>
  <r>
    <x v="62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3-25T01:39:31"/>
    <n v="3872.5169999999998"/>
    <n v="126.73692"/>
    <n v="21.122820000000001"/>
  </r>
  <r>
    <x v="343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7-30T15:53:44"/>
    <n v="90904.95"/>
    <n v="5.3473499999999996"/>
    <n v="5.3473499999999996"/>
  </r>
  <r>
    <x v="29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1-13T20:14:20"/>
    <n v="22000"/>
    <n v="10"/>
    <n v="10"/>
  </r>
  <r>
    <x v="3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8-10T20:03:57"/>
    <n v="10000"/>
    <n v="0"/>
    <n v="0"/>
  </r>
  <r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1-10T22:12:46"/>
    <n v="3000"/>
    <n v="326.33"/>
    <n v="81.582499999999996"/>
  </r>
  <r>
    <x v="3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0-26T20:53:03"/>
    <n v="1916.1225000000002"/>
    <n v="0"/>
    <n v="0"/>
  </r>
  <r>
    <x v="74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7-28T00:18:50"/>
    <n v="110000"/>
    <n v="0"/>
    <n v="0"/>
  </r>
  <r>
    <x v="11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08-21T00:23:36"/>
    <n v="30000"/>
    <n v="0"/>
    <n v="0"/>
  </r>
  <r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09-01T19:02:22"/>
    <n v="15000"/>
    <n v="55"/>
    <n v="18.333333333333332"/>
  </r>
  <r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3-11T22:27:28"/>
    <n v="86350"/>
    <n v="1571"/>
    <n v="224.42857142857142"/>
  </r>
  <r>
    <x v="9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7-10T04:30:03"/>
    <n v="3000"/>
    <n v="75"/>
    <n v="37.5"/>
  </r>
  <r>
    <x v="3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1-23T01:21:47"/>
    <n v="6720.78"/>
    <n v="292.35392999999999"/>
    <n v="97.451309999999992"/>
  </r>
  <r>
    <x v="28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0-15T01:37:23"/>
    <n v="1000"/>
    <n v="8"/>
    <n v="1"/>
  </r>
  <r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7-06T16:50:32"/>
    <n v="65000"/>
    <n v="788"/>
    <n v="112.57142857142857"/>
  </r>
  <r>
    <x v="11"/>
    <n v="0"/>
    <x v="1"/>
    <x v="5"/>
    <s v="CAD"/>
    <n v="1420920424"/>
    <n v="1415736424"/>
    <b v="0"/>
    <n v="0"/>
    <b v="0"/>
    <s v="technology/web"/>
    <n v="0"/>
    <n v="0"/>
    <x v="2"/>
    <x v="7"/>
    <x v="2386"/>
    <d v="2014-11-11T20:07:04"/>
    <n v="22993.47"/>
    <n v="0"/>
    <n v="0"/>
  </r>
  <r>
    <x v="6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6-07T15:02:20"/>
    <n v="150000"/>
    <n v="1026"/>
    <n v="342"/>
  </r>
  <r>
    <x v="258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4-12-16T20:29:19"/>
    <n v="37000"/>
    <n v="463"/>
    <n v="57.875"/>
  </r>
  <r>
    <x v="194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6-24T15:40:52"/>
    <n v="18018.48"/>
    <n v="33.784649999999999"/>
    <n v="33.784649999999999"/>
  </r>
  <r>
    <x v="345"/>
    <n v="0"/>
    <x v="1"/>
    <x v="2"/>
    <s v="AUD"/>
    <n v="1420352264"/>
    <n v="1416896264"/>
    <b v="0"/>
    <n v="0"/>
    <b v="0"/>
    <s v="technology/web"/>
    <n v="0"/>
    <n v="0"/>
    <x v="2"/>
    <x v="7"/>
    <x v="2390"/>
    <d v="2014-11-25T06:17:44"/>
    <n v="359087.94"/>
    <n v="0"/>
    <n v="0"/>
  </r>
  <r>
    <x v="22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01T19:04:04"/>
    <n v="20000"/>
    <n v="25"/>
    <n v="25"/>
  </r>
  <r>
    <x v="285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09-29T02:53:43"/>
    <n v="4200"/>
    <n v="0"/>
    <n v="0"/>
  </r>
  <r>
    <x v="57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7-09T15:33:37"/>
    <n v="100000"/>
    <n v="50"/>
    <n v="50"/>
  </r>
  <r>
    <x v="1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1-27T08:41:33"/>
    <n v="5630.7749999999996"/>
    <n v="3.3784650000000003"/>
    <n v="1.6892325000000001"/>
  </r>
  <r>
    <x v="287"/>
    <n v="0"/>
    <x v="1"/>
    <x v="0"/>
    <s v="USD"/>
    <n v="1484038620"/>
    <n v="1481597687"/>
    <b v="0"/>
    <n v="0"/>
    <b v="0"/>
    <s v="technology/web"/>
    <n v="0"/>
    <n v="0"/>
    <x v="2"/>
    <x v="7"/>
    <x v="2395"/>
    <d v="2016-12-13T02:54:47"/>
    <n v="33000"/>
    <n v="0"/>
    <n v="0"/>
  </r>
  <r>
    <x v="1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09-15T20:22:38"/>
    <n v="5080.3450000000003"/>
    <n v="10.160690000000001"/>
    <n v="10.160690000000001"/>
  </r>
  <r>
    <x v="346"/>
    <n v="0"/>
    <x v="1"/>
    <x v="0"/>
    <s v="USD"/>
    <n v="1420233256"/>
    <n v="1417641256"/>
    <b v="0"/>
    <n v="0"/>
    <b v="0"/>
    <s v="technology/web"/>
    <n v="0"/>
    <n v="0"/>
    <x v="2"/>
    <x v="7"/>
    <x v="2397"/>
    <d v="2014-12-03T21:14:16"/>
    <n v="124000"/>
    <n v="0"/>
    <n v="0"/>
  </r>
  <r>
    <x v="23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6-02T21:59:44"/>
    <n v="4000"/>
    <n v="0"/>
    <n v="0"/>
  </r>
  <r>
    <x v="93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1-13T20:28:26"/>
    <n v="1390.3109999999999"/>
    <n v="0"/>
    <n v="0"/>
  </r>
  <r>
    <x v="63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3-15T06:26:04"/>
    <n v="35204.699999999997"/>
    <n v="0"/>
    <n v="0"/>
  </r>
  <r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1-05T19:44:56"/>
    <n v="28000"/>
    <n v="201"/>
    <n v="22.333333333333332"/>
  </r>
  <r>
    <x v="14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4-13T16:18:51"/>
    <n v="12000"/>
    <n v="52"/>
    <n v="52"/>
  </r>
  <r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1-30T21:10:58"/>
    <n v="1502.2523999999999"/>
    <n v="252.87915399999997"/>
    <n v="21.073262833333331"/>
  </r>
  <r>
    <x v="36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5-12-04T00:56:47"/>
    <n v="15000"/>
    <n v="0"/>
    <n v="0"/>
  </r>
  <r>
    <x v="1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8-13T14:02:55"/>
    <n v="5000"/>
    <n v="1126"/>
    <n v="56.3"/>
  </r>
  <r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4-12-10T02:39:50"/>
    <n v="3250"/>
    <n v="1345"/>
    <n v="84.0625"/>
  </r>
  <r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3-19T13:48:48"/>
    <n v="22000"/>
    <n v="5557"/>
    <n v="168.39393939393941"/>
  </r>
  <r>
    <x v="36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0-07T03:22:37"/>
    <n v="15000"/>
    <n v="30"/>
    <n v="15"/>
  </r>
  <r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7-19T21:01:15"/>
    <n v="25000"/>
    <n v="460"/>
    <n v="76.666666666666671"/>
  </r>
  <r>
    <x v="36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8-08T09:47:55"/>
    <n v="10561.41"/>
    <n v="0"/>
    <n v="0"/>
  </r>
  <r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7-26T17:34:42"/>
    <n v="25000"/>
    <n v="151"/>
    <n v="50.333333333333336"/>
  </r>
  <r>
    <x v="6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0-12T17:41:13"/>
    <n v="9009.24"/>
    <n v="0"/>
    <n v="0"/>
  </r>
  <r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01T02:38:02"/>
    <n v="3000"/>
    <n v="25"/>
    <n v="8.3333333333333339"/>
  </r>
  <r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7-13T16:41:00"/>
    <n v="15000"/>
    <n v="460"/>
    <n v="35.384615384615387"/>
  </r>
  <r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6-15T20:42:26"/>
    <n v="60000"/>
    <n v="335"/>
    <n v="55.833333333333336"/>
  </r>
  <r>
    <x v="22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1-15T17:42:23"/>
    <n v="20000"/>
    <n v="5"/>
    <n v="5"/>
  </r>
  <r>
    <x v="28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7-11T21:13:07"/>
    <n v="1000"/>
    <n v="0"/>
    <n v="0"/>
  </r>
  <r>
    <x v="31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1-23T20:34:04"/>
    <n v="25000"/>
    <n v="5"/>
    <n v="1"/>
  </r>
  <r>
    <x v="9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4-12-20T17:43:09"/>
    <n v="3000"/>
    <n v="0"/>
    <n v="0"/>
  </r>
  <r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09-11T00:41:35"/>
    <n v="16870"/>
    <n v="2501"/>
    <n v="69.472222222222229"/>
  </r>
  <r>
    <x v="12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1-22T16:29:56"/>
    <n v="6000"/>
    <n v="1"/>
    <n v="1"/>
  </r>
  <r>
    <x v="2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2-09T17:23:56"/>
    <n v="500"/>
    <n v="1"/>
    <n v="1"/>
  </r>
  <r>
    <x v="127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01T16:54:50"/>
    <n v="60000"/>
    <n v="8"/>
    <n v="8"/>
  </r>
  <r>
    <x v="31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09-27T21:25:08"/>
    <n v="25000"/>
    <n v="310"/>
    <n v="34.444444444444443"/>
  </r>
  <r>
    <x v="8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12T21:55:49"/>
    <n v="3500"/>
    <n v="1"/>
    <n v="1"/>
  </r>
  <r>
    <x v="22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6-09T04:04:52"/>
    <n v="20000"/>
    <n v="0"/>
    <n v="0"/>
  </r>
  <r>
    <x v="63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2-12T07:38:53"/>
    <n v="50000"/>
    <n v="1"/>
    <n v="1"/>
  </r>
  <r>
    <x v="19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2-10T18:49:11"/>
    <n v="35000"/>
    <n v="1"/>
    <n v="1"/>
  </r>
  <r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6-12-30T21:06:06"/>
    <n v="16394.84"/>
    <n v="234.79752999999999"/>
    <n v="58.699382499999999"/>
  </r>
  <r>
    <x v="9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1-13T03:08:24"/>
    <n v="3000"/>
    <n v="21"/>
    <n v="10.5"/>
  </r>
  <r>
    <x v="57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4-29T02:23:33"/>
    <n v="100000"/>
    <n v="2"/>
    <n v="1"/>
  </r>
  <r>
    <x v="32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2-06T05:14:57"/>
    <n v="14000"/>
    <n v="2"/>
    <n v="1"/>
  </r>
  <r>
    <x v="3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1-28T21:35:43"/>
    <n v="10000"/>
    <n v="0"/>
    <n v="0"/>
  </r>
  <r>
    <x v="22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6-25T04:27:54"/>
    <n v="20000"/>
    <n v="26"/>
    <n v="13"/>
  </r>
  <r>
    <x v="65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09-05T06:39:46"/>
    <n v="26736.75"/>
    <n v="130.90312800000001"/>
    <n v="32.725782000000002"/>
  </r>
  <r>
    <x v="349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5-11-30T14:46:10"/>
    <n v="89674.53300000001"/>
    <n v="34.490205000000003"/>
    <n v="17.245102500000002"/>
  </r>
  <r>
    <x v="6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1-27T23:09:48"/>
    <n v="8000"/>
    <n v="0"/>
    <n v="0"/>
  </r>
  <r>
    <x v="36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0-08T21:57:42"/>
    <n v="15000"/>
    <n v="50"/>
    <n v="50"/>
  </r>
  <r>
    <x v="3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09-18T19:38:49"/>
    <n v="10000"/>
    <n v="0"/>
    <n v="0"/>
  </r>
  <r>
    <x v="1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1-14T21:35:13"/>
    <n v="5630.7749999999996"/>
    <n v="11.26155"/>
    <n v="5.6307749999999999"/>
  </r>
  <r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02T03:00:54"/>
    <n v="7500"/>
    <n v="8091"/>
    <n v="74.22935779816514"/>
  </r>
  <r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2-17T16:00:28"/>
    <n v="24000"/>
    <n v="30226"/>
    <n v="81.252688172043008"/>
  </r>
  <r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7-16T15:00:22"/>
    <n v="20000"/>
    <n v="40502.99"/>
    <n v="130.23469453376205"/>
  </r>
  <r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4-25T18:06:31"/>
    <n v="3000"/>
    <n v="3258"/>
    <n v="53.409836065573771"/>
  </r>
  <r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8-27T04:33:41"/>
    <n v="5000"/>
    <n v="8640"/>
    <n v="75.130434782608702"/>
  </r>
  <r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0-27T14:27:51"/>
    <n v="5000"/>
    <n v="8399"/>
    <n v="75.666666666666671"/>
  </r>
  <r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0-11T11:16:33"/>
    <n v="2500"/>
    <n v="10680"/>
    <n v="31.691394658753708"/>
  </r>
  <r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25T07:35:13"/>
    <n v="400"/>
    <n v="430"/>
    <n v="47.777777777777779"/>
  </r>
  <r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0-31T03:25:15"/>
    <n v="10000"/>
    <n v="10800"/>
    <n v="90"/>
  </r>
  <r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09-20T01:44:16"/>
    <n v="15000"/>
    <n v="15230.03"/>
    <n v="149.31401960784314"/>
  </r>
  <r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2-13T21:48:10"/>
    <n v="10000"/>
    <n v="11545"/>
    <n v="62.06989247311828"/>
  </r>
  <r>
    <x v="2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1-30T20:15:00"/>
    <n v="600"/>
    <n v="801"/>
    <n v="53.4"/>
  </r>
  <r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1-03T16:36:49"/>
    <n v="3000"/>
    <n v="4641"/>
    <n v="69.268656716417908"/>
  </r>
  <r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2-04T04:50:08"/>
    <n v="35000"/>
    <n v="35296"/>
    <n v="271.50769230769231"/>
  </r>
  <r>
    <x v="43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3-23T18:45:50"/>
    <n v="300"/>
    <n v="546"/>
    <n v="34.125"/>
  </r>
  <r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1-26T23:03:59"/>
    <n v="1500"/>
    <n v="2713"/>
    <n v="40.492537313432834"/>
  </r>
  <r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2-23T14:27:36"/>
    <n v="23000"/>
    <n v="23530"/>
    <n v="189.75806451612902"/>
  </r>
  <r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5-05T20:55:18"/>
    <n v="5000"/>
    <n v="5509"/>
    <n v="68.862499999999997"/>
  </r>
  <r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2-07T15:18:05"/>
    <n v="30000"/>
    <n v="30675"/>
    <n v="108.77659574468085"/>
  </r>
  <r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6-11-30T04:29:27"/>
    <n v="8500"/>
    <n v="8567"/>
    <n v="125.98529411764706"/>
  </r>
  <r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8-29T00:18:17"/>
    <n v="7500"/>
    <n v="7785"/>
    <n v="90.523255813953483"/>
  </r>
  <r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6-29T04:28:16"/>
    <n v="3000"/>
    <n v="3321.25"/>
    <n v="28.880434782608695"/>
  </r>
  <r>
    <x v="13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3-08T02:40:25"/>
    <n v="2000"/>
    <n v="2325"/>
    <n v="31"/>
  </r>
  <r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01T21:36:37"/>
    <n v="1532.8980000000001"/>
    <n v="1703.0496780000001"/>
    <n v="39.605806465116281"/>
  </r>
  <r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8-24T17:15:48"/>
    <n v="700"/>
    <n v="1261"/>
    <n v="26.270833333333332"/>
  </r>
  <r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4-09T02:27:33"/>
    <n v="2500"/>
    <n v="2500"/>
    <n v="48.07692307692308"/>
  </r>
  <r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4-26T20:58:51"/>
    <n v="1000"/>
    <n v="1185"/>
    <n v="27.558139534883722"/>
  </r>
  <r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09-22T03:42:01"/>
    <n v="2000"/>
    <n v="2144.34"/>
    <n v="36.97137931034483"/>
  </r>
  <r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1-14T10:18:49"/>
    <n v="1200"/>
    <n v="1364"/>
    <n v="29.021276595744681"/>
  </r>
  <r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4-24T01:47:35"/>
    <n v="1000"/>
    <n v="1031.6400000000001"/>
    <n v="28.65666666666667"/>
  </r>
  <r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1-12-16T23:49:52"/>
    <n v="500"/>
    <n v="640"/>
    <n v="37.647058823529413"/>
  </r>
  <r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6-25T02:46:20"/>
    <n v="7500"/>
    <n v="10182.02"/>
    <n v="97.904038461538462"/>
  </r>
  <r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0-11T17:57:49"/>
    <n v="2000"/>
    <n v="2000"/>
    <n v="42.553191489361701"/>
  </r>
  <r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08-27T00:16:16"/>
    <n v="5000"/>
    <n v="5000.18"/>
    <n v="131.58368421052631"/>
  </r>
  <r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5-12T06:54:15"/>
    <n v="2500"/>
    <n v="2618"/>
    <n v="32.320987654320987"/>
  </r>
  <r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0-01T07:52:50"/>
    <n v="3200"/>
    <n v="3360.72"/>
    <n v="61.103999999999999"/>
  </r>
  <r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6-28T16:35:45"/>
    <n v="750"/>
    <n v="1285"/>
    <n v="31.341463414634145"/>
  </r>
  <r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2-12-14T22:48:33"/>
    <n v="8000"/>
    <n v="10200"/>
    <n v="129.1139240506329"/>
  </r>
  <r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17T17:26:34"/>
    <n v="300"/>
    <n v="400.33"/>
    <n v="25.020624999999999"/>
  </r>
  <r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08-11T22:28:04"/>
    <n v="2000"/>
    <n v="2000"/>
    <n v="250"/>
  </r>
  <r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3-31T15:30:08"/>
    <n v="4000"/>
    <n v="4516.4399999999996"/>
    <n v="47.541473684210523"/>
  </r>
  <r>
    <x v="28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6-17T18:46:23"/>
    <n v="1000"/>
    <n v="1001"/>
    <n v="40.04"/>
  </r>
  <r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3-02T18:00:03"/>
    <n v="1100"/>
    <n v="1251"/>
    <n v="65.84210526315789"/>
  </r>
  <r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8-16T22:00:03"/>
    <n v="3500"/>
    <n v="4176.1099999999997"/>
    <n v="46.401222222222216"/>
  </r>
  <r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09-07T23:57:59"/>
    <n v="2000"/>
    <n v="2065"/>
    <n v="50.365853658536587"/>
  </r>
  <r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3-23T16:59:36"/>
    <n v="300"/>
    <n v="797"/>
    <n v="26.566666666666666"/>
  </r>
  <r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4-27T01:59:57"/>
    <n v="1500"/>
    <n v="1500.76"/>
    <n v="39.493684210526318"/>
  </r>
  <r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0-17T15:11:48"/>
    <n v="3000"/>
    <n v="3201"/>
    <n v="49.246153846153845"/>
  </r>
  <r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4-09T16:33:59"/>
    <n v="3500"/>
    <n v="4678.5"/>
    <n v="62.38"/>
  </r>
  <r>
    <x v="2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4-24T05:27:56"/>
    <n v="500"/>
    <n v="607"/>
    <n v="37.9375"/>
  </r>
  <r>
    <x v="2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0-12-30T20:08:34"/>
    <n v="500"/>
    <n v="516"/>
    <n v="51.6"/>
  </r>
  <r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4-25T23:39:48"/>
    <n v="600"/>
    <n v="750"/>
    <n v="27.777777777777779"/>
  </r>
  <r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3-15T04:02:20"/>
    <n v="20000"/>
    <n v="25740"/>
    <n v="99.382239382239376"/>
  </r>
  <r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4-23T15:29:04"/>
    <n v="1500"/>
    <n v="1515.08"/>
    <n v="38.848205128205123"/>
  </r>
  <r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5-07T22:42:55"/>
    <n v="1500"/>
    <n v="1913.05"/>
    <n v="45.548809523809524"/>
  </r>
  <r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2-22T23:54:52"/>
    <n v="6000"/>
    <n v="6000"/>
    <n v="600"/>
  </r>
  <r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7-06T21:05:38"/>
    <n v="4000"/>
    <n v="4510.8599999999997"/>
    <n v="80.551071428571419"/>
  </r>
  <r>
    <x v="28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13T23:13:07"/>
    <n v="1000"/>
    <n v="1056"/>
    <n v="52.8"/>
  </r>
  <r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1-13T15:33:57"/>
    <n v="4000"/>
    <n v="8105"/>
    <n v="47.676470588235297"/>
  </r>
  <r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5-24T18:32:55"/>
    <n v="600"/>
    <n v="680"/>
    <n v="23.448275862068964"/>
  </r>
  <r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8-28T18:38:24"/>
    <n v="8430.9390000000003"/>
    <n v="215.37216900000001"/>
    <n v="30.767452714285717"/>
  </r>
  <r>
    <x v="74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8-07T19:48:38"/>
    <n v="110000"/>
    <n v="86"/>
    <n v="17.2"/>
  </r>
  <r>
    <x v="3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5-08T21:35:08"/>
    <n v="10000"/>
    <n v="0"/>
    <n v="0"/>
  </r>
  <r>
    <x v="19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0-16T00:22:14"/>
    <n v="35000"/>
    <n v="0"/>
    <n v="0"/>
  </r>
  <r>
    <x v="39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2-12T01:20:16"/>
    <n v="7000"/>
    <n v="0"/>
    <n v="0"/>
  </r>
  <r>
    <x v="1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09-11T07:07:49"/>
    <n v="6259.3849999999993"/>
    <n v="37.556309999999996"/>
    <n v="18.778154999999998"/>
  </r>
  <r>
    <x v="3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4-11T01:45:04"/>
    <n v="42850"/>
    <n v="0"/>
    <n v="0"/>
  </r>
  <r>
    <x v="22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7-15T22:50:34"/>
    <n v="20000"/>
    <n v="0"/>
    <n v="0"/>
  </r>
  <r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2-23T19:25:49"/>
    <n v="118928.31499999999"/>
    <n v="1251.877"/>
    <n v="44.709892857142854"/>
  </r>
  <r>
    <x v="63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3-15T23:56:12"/>
    <n v="50000"/>
    <n v="75"/>
    <n v="37.5"/>
  </r>
  <r>
    <x v="57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1-02T10:43:33"/>
    <n v="125187.7"/>
    <n v="0"/>
    <n v="0"/>
  </r>
  <r>
    <x v="146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1-28T21:02:41"/>
    <n v="1150"/>
    <n v="0"/>
    <n v="0"/>
  </r>
  <r>
    <x v="237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6-12-28T00:09:49"/>
    <n v="202707.9"/>
    <n v="0"/>
    <n v="0"/>
  </r>
  <r>
    <x v="14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03T09:21:17"/>
    <n v="12000"/>
    <n v="210"/>
    <n v="52.5"/>
  </r>
  <r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1-23T20:09:13"/>
    <n v="5000"/>
    <n v="930"/>
    <n v="77.5"/>
  </r>
  <r>
    <x v="29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0-30T15:40:52"/>
    <n v="22000"/>
    <n v="0"/>
    <n v="0"/>
  </r>
  <r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2-17T19:15:30"/>
    <n v="13796.082"/>
    <n v="1354.3153830000001"/>
    <n v="41.039860090909094"/>
  </r>
  <r>
    <x v="1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0-14T16:20:28"/>
    <n v="5000"/>
    <n v="0"/>
    <n v="0"/>
  </r>
  <r>
    <x v="6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6-19T03:43:24"/>
    <n v="150000"/>
    <n v="65"/>
    <n v="16.25"/>
  </r>
  <r>
    <x v="57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08-30T14:24:45"/>
    <n v="100000"/>
    <n v="0"/>
    <n v="0"/>
  </r>
  <r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09-22T23:13:41"/>
    <n v="12500"/>
    <n v="13685.99"/>
    <n v="103.68174242424243"/>
  </r>
  <r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3-31T13:46:00"/>
    <n v="5000"/>
    <n v="5000"/>
    <n v="185.18518518518519"/>
  </r>
  <r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0-18T23:24:52"/>
    <n v="900"/>
    <n v="1408"/>
    <n v="54.153846153846153"/>
  </r>
  <r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1-18T19:22:37"/>
    <n v="7500"/>
    <n v="7620"/>
    <n v="177.2093023255814"/>
  </r>
  <r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5-29T20:16:11"/>
    <n v="8000"/>
    <n v="8026"/>
    <n v="100.325"/>
  </r>
  <r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1-10T02:11:14"/>
    <n v="4000"/>
    <n v="4518"/>
    <n v="136.90909090909091"/>
  </r>
  <r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09-29T18:01:31"/>
    <n v="4000"/>
    <n v="4085"/>
    <n v="57.535211267605632"/>
  </r>
  <r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01T20:01:43"/>
    <n v="5007.5079999999998"/>
    <n v="5370.539811229999"/>
    <n v="66.302960632469123"/>
  </r>
  <r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2-09T01:56:15"/>
    <n v="6000"/>
    <n v="6257"/>
    <n v="82.328947368421055"/>
  </r>
  <r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3-18T20:45:05"/>
    <n v="6500"/>
    <n v="6500"/>
    <n v="135.41666666666666"/>
  </r>
  <r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7-23T16:19:14"/>
    <n v="4500"/>
    <n v="4518"/>
    <n v="74.06557377049181"/>
  </r>
  <r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7-17T20:22:46"/>
    <n v="4000"/>
    <n v="5045"/>
    <n v="84.083333333333329"/>
  </r>
  <r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1-30T18:01:51"/>
    <n v="7500"/>
    <n v="8300"/>
    <n v="61.029411764705884"/>
  </r>
  <r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09-11-10T16:48:32"/>
    <n v="2000"/>
    <n v="2100"/>
    <n v="150"/>
  </r>
  <r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0-31T18:59:05"/>
    <n v="20000"/>
    <n v="20755"/>
    <n v="266.08974358974359"/>
  </r>
  <r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09T02:32:46"/>
    <n v="25"/>
    <n v="29"/>
    <n v="7.25"/>
  </r>
  <r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6-02T15:34:15"/>
    <n v="1000"/>
    <n v="1100"/>
    <n v="100"/>
  </r>
  <r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1-24T12:14:21"/>
    <n v="18000"/>
    <n v="20343.169999999998"/>
    <n v="109.96308108108107"/>
  </r>
  <r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4-12-04T21:39:12"/>
    <n v="10000"/>
    <n v="10025"/>
    <n v="169.91525423728814"/>
  </r>
  <r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08-30T16:12:01"/>
    <n v="2500"/>
    <n v="2585"/>
    <n v="95.740740740740748"/>
  </r>
  <r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7-28T10:46:58"/>
    <n v="4381.5694999999996"/>
    <n v="4689.531242"/>
    <n v="74.437003841269842"/>
  </r>
  <r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8-23T10:14:17"/>
    <n v="700"/>
    <n v="725"/>
    <n v="55.769230769230766"/>
  </r>
  <r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0-12-02T02:34:58"/>
    <n v="250"/>
    <n v="391"/>
    <n v="30.076923076923077"/>
  </r>
  <r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6-08T12:29:29"/>
    <n v="5000"/>
    <n v="5041"/>
    <n v="88.438596491228068"/>
  </r>
  <r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1-23T03:18:58"/>
    <n v="2000"/>
    <n v="3906"/>
    <n v="64.032786885245898"/>
  </r>
  <r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09-07T20:36:19"/>
    <n v="3500"/>
    <n v="3910"/>
    <n v="60.153846153846153"/>
  </r>
  <r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3-05T18:33:23"/>
    <n v="5500"/>
    <n v="6592"/>
    <n v="49.194029850746269"/>
  </r>
  <r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05T15:00:37"/>
    <n v="6756.93"/>
    <n v="6881.9332050000003"/>
    <n v="185.99819472972973"/>
  </r>
  <r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4-26T18:11:10"/>
    <n v="1965.4468899999999"/>
    <n v="2020.5294779999999"/>
    <n v="54.608904810810806"/>
  </r>
  <r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08-12T15:13:26"/>
    <n v="6500"/>
    <n v="6555"/>
    <n v="43.7"/>
  </r>
  <r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2-22T06:03:05"/>
    <n v="3675"/>
    <n v="3775.5"/>
    <n v="67.419642857142861"/>
  </r>
  <r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2-03T19:26:21"/>
    <n v="3000"/>
    <n v="3195"/>
    <n v="177.5"/>
  </r>
  <r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7-23T04:46:47"/>
    <n v="1500"/>
    <n v="2333"/>
    <n v="38.883333333333333"/>
  </r>
  <r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01T01:52:43"/>
    <n v="3000"/>
    <n v="3684"/>
    <n v="54.985074626865675"/>
  </r>
  <r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4-27T15:43:13"/>
    <n v="2000"/>
    <n v="2147"/>
    <n v="61.342857142857142"/>
  </r>
  <r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1-09T23:47:37"/>
    <n v="745"/>
    <n v="786"/>
    <n v="23.117647058823529"/>
  </r>
  <r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4-15T17:53:06"/>
    <n v="1126.6893"/>
    <n v="1334.5008819999998"/>
    <n v="37.069468944444438"/>
  </r>
  <r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3-30T20:38:26"/>
    <n v="880.11749999999995"/>
    <n v="958.27193399999999"/>
    <n v="53.237329666666668"/>
  </r>
  <r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0-13T20:58:04"/>
    <n v="800"/>
    <n v="890"/>
    <n v="35.6"/>
  </r>
  <r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2-04T22:49:34"/>
    <n v="3755.6309999999999"/>
    <n v="3759.3866309999999"/>
    <n v="179.01841099999999"/>
  </r>
  <r>
    <x v="57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09-13T12:41:29"/>
    <n v="76644.900000000009"/>
    <n v="0"/>
    <n v="0"/>
  </r>
  <r>
    <x v="3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08-12T12:35:39"/>
    <n v="11261.55"/>
    <n v="84.461624999999998"/>
    <n v="28.153874999999999"/>
  </r>
  <r>
    <x v="22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5-31T03:20:51"/>
    <n v="20000"/>
    <n v="0"/>
    <n v="0"/>
  </r>
  <r>
    <x v="79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02T00:58:19"/>
    <n v="30657.960000000003"/>
    <n v="0"/>
    <n v="0"/>
  </r>
  <r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3-11T15:36:29"/>
    <n v="10000"/>
    <n v="100"/>
    <n v="100"/>
  </r>
  <r>
    <x v="19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7-22T23:32:28"/>
    <n v="35000"/>
    <n v="0"/>
    <n v="0"/>
  </r>
  <r>
    <x v="101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3-24T21:05:38"/>
    <n v="45000"/>
    <n v="120"/>
    <n v="60"/>
  </r>
  <r>
    <x v="3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8-02T15:59:54"/>
    <n v="12518.769999999999"/>
    <n v="62.593849999999996"/>
    <n v="62.593849999999996"/>
  </r>
  <r>
    <x v="115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8-18T02:31:52"/>
    <n v="6500"/>
    <n v="145"/>
    <n v="72.5"/>
  </r>
  <r>
    <x v="39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1-09T21:40:35"/>
    <n v="7000"/>
    <n v="59"/>
    <n v="29.5"/>
  </r>
  <r>
    <x v="57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3-20T08:12:01"/>
    <n v="70409.399999999994"/>
    <n v="176.02350000000001"/>
    <n v="44.005875000000003"/>
  </r>
  <r>
    <x v="11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3-14T02:51:57"/>
    <n v="30000"/>
    <n v="0"/>
    <n v="0"/>
  </r>
  <r>
    <x v="6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7-09T14:12:29"/>
    <n v="8000"/>
    <n v="0"/>
    <n v="0"/>
  </r>
  <r>
    <x v="3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4-27T19:49:05"/>
    <n v="10000"/>
    <n v="0"/>
    <n v="0"/>
  </r>
  <r>
    <x v="94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4-12-13T02:36:34"/>
    <n v="85000"/>
    <n v="0"/>
    <n v="0"/>
  </r>
  <r>
    <x v="3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2-25T00:14:07"/>
    <n v="10000"/>
    <n v="0"/>
    <n v="0"/>
  </r>
  <r>
    <x v="36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7-10T19:41:37"/>
    <n v="15000"/>
    <n v="0"/>
    <n v="0"/>
  </r>
  <r>
    <x v="12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08-22T00:32:59"/>
    <n v="6000"/>
    <n v="0"/>
    <n v="0"/>
  </r>
  <r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7-17T19:55:03"/>
    <n v="200000"/>
    <n v="277"/>
    <n v="23.083333333333332"/>
  </r>
  <r>
    <x v="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4-16T07:50:03"/>
    <n v="8500"/>
    <n v="51"/>
    <n v="25.5"/>
  </r>
  <r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0-17T15:04:58"/>
    <n v="5000"/>
    <n v="530"/>
    <n v="48.18181818181818"/>
  </r>
  <r>
    <x v="161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09-29T23:43:54"/>
    <n v="90000"/>
    <n v="1"/>
    <n v="1"/>
  </r>
  <r>
    <x v="28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1-15T18:28:00"/>
    <n v="1000"/>
    <n v="5"/>
    <n v="1"/>
  </r>
  <r>
    <x v="3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5-16T04:09:29"/>
    <n v="10000"/>
    <n v="0"/>
    <n v="0"/>
  </r>
  <r>
    <x v="11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6-05T23:07:12"/>
    <n v="30000"/>
    <n v="50"/>
    <n v="50"/>
  </r>
  <r>
    <x v="9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1-25T07:55:36"/>
    <n v="3755.6309999999999"/>
    <n v="6.259385"/>
    <n v="6.259385"/>
  </r>
  <r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1-30T16:12:33"/>
    <n v="50000"/>
    <n v="1217"/>
    <n v="202.83333333333334"/>
  </r>
  <r>
    <x v="12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2-07T16:13:46"/>
    <n v="6000"/>
    <n v="233"/>
    <n v="29.125"/>
  </r>
  <r>
    <x v="63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2-22T12:52:07"/>
    <n v="7540.9000000000005"/>
    <n v="0.75409000000000004"/>
    <n v="0.75409000000000004"/>
  </r>
  <r>
    <x v="9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19T14:08:17"/>
    <n v="2112.2820000000002"/>
    <n v="0"/>
    <n v="0"/>
  </r>
  <r>
    <x v="15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1-13T21:45:24"/>
    <n v="1500"/>
    <n v="26"/>
    <n v="13"/>
  </r>
  <r>
    <x v="11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09-05T19:13:41"/>
    <n v="30000"/>
    <n v="50"/>
    <n v="50"/>
  </r>
  <r>
    <x v="3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3-26T20:17:06"/>
    <n v="10000"/>
    <n v="0"/>
    <n v="0"/>
  </r>
  <r>
    <x v="58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7-08T23:13:48"/>
    <n v="80000"/>
    <n v="1"/>
    <n v="1"/>
  </r>
  <r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1-25T05:51:40"/>
    <n v="15000"/>
    <n v="1825"/>
    <n v="96.05263157894737"/>
  </r>
  <r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7-08T15:56:49"/>
    <n v="26825.715"/>
    <n v="6327.802944"/>
    <n v="234.36307199999999"/>
  </r>
  <r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5-20T08:11:57"/>
    <n v="1877.8154999999999"/>
    <n v="106.40954499999999"/>
    <n v="15.201363571428571"/>
  </r>
  <r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8-24T20:10:01"/>
    <n v="3000"/>
    <n v="1170"/>
    <n v="83.571428571428569"/>
  </r>
  <r>
    <x v="354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6-19T18:05:47"/>
    <n v="9041"/>
    <n v="90"/>
    <n v="18"/>
  </r>
  <r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1-25T21:36:40"/>
    <n v="50000"/>
    <n v="3466"/>
    <n v="115.53333333333333"/>
  </r>
  <r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8-29T21:39:09"/>
    <n v="500"/>
    <n v="3307"/>
    <n v="21.900662251655628"/>
  </r>
  <r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0-03T17:56:08"/>
    <n v="12000"/>
    <n v="39131"/>
    <n v="80.022494887525568"/>
  </r>
  <r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09T21:54:14"/>
    <n v="1750"/>
    <n v="1776"/>
    <n v="35.520000000000003"/>
  </r>
  <r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3-30T01:13:43"/>
    <n v="20000"/>
    <n v="20843.599999999999"/>
    <n v="64.933333333333323"/>
  </r>
  <r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5-18T12:59:50"/>
    <n v="100000"/>
    <n v="107421.57"/>
    <n v="60.965703745743475"/>
  </r>
  <r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3-28T17:06:22"/>
    <n v="11000"/>
    <n v="12106"/>
    <n v="31.444155844155844"/>
  </r>
  <r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6-29T20:59:32"/>
    <n v="8000"/>
    <n v="32616"/>
    <n v="81.949748743718587"/>
  </r>
  <r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2-01T19:14:28"/>
    <n v="8000"/>
    <n v="17914"/>
    <n v="58.92763157894737"/>
  </r>
  <r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6-15T05:42:31"/>
    <n v="35000"/>
    <n v="106330.39"/>
    <n v="157.29347633136095"/>
  </r>
  <r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7-13T21:08:45"/>
    <n v="22765"/>
    <n v="32172.66"/>
    <n v="55.758509532062391"/>
  </r>
  <r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6-11-30T08:03:34"/>
    <n v="12387.705"/>
    <n v="345695.80035000003"/>
    <n v="94.375047870597882"/>
  </r>
  <r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4-12-09T03:26:10"/>
    <n v="10000"/>
    <n v="17176.13"/>
    <n v="58.422210884353746"/>
  </r>
  <r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8-22T19:38:14"/>
    <n v="7500"/>
    <n v="7576"/>
    <n v="270.57142857142856"/>
  </r>
  <r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01T17:00:12"/>
    <n v="10500"/>
    <n v="10710"/>
    <n v="107.1"/>
  </r>
  <r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3-24T11:56:04"/>
    <n v="2505.0058769999996"/>
    <n v="4252.6261690000001"/>
    <n v="59.064252347222222"/>
  </r>
  <r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7-26T23:52:09"/>
    <n v="25000"/>
    <n v="28633.5"/>
    <n v="120.30882352941177"/>
  </r>
  <r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09-20T20:59:11"/>
    <n v="500"/>
    <n v="4388"/>
    <n v="27.59748427672956"/>
  </r>
  <r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0-02T19:01:01"/>
    <n v="15000"/>
    <n v="15808"/>
    <n v="205.2987012987013"/>
  </r>
  <r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09-26T21:13:24"/>
    <n v="1000"/>
    <n v="1884"/>
    <n v="35.547169811320757"/>
  </r>
  <r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09-04T04:00:42"/>
    <n v="45766.11"/>
    <n v="65744.073155999999"/>
    <n v="52.553215952038371"/>
  </r>
  <r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4-21T17:56:28"/>
    <n v="15000"/>
    <n v="21882"/>
    <n v="47.058064516129029"/>
  </r>
  <r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1-15T17:50:16"/>
    <n v="1689.2325000000001"/>
    <n v="2216.0027627999998"/>
    <n v="29.945983281081077"/>
  </r>
  <r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1-18T06:09:26"/>
    <n v="2000"/>
    <n v="2280"/>
    <n v="36.774193548387096"/>
  </r>
  <r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8-23T10:07:02"/>
    <n v="8000"/>
    <n v="110353.65"/>
    <n v="31.820544982698959"/>
  </r>
  <r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0-15T19:26:48"/>
    <n v="168.92325"/>
    <n v="1614.9062699999999"/>
    <n v="31.055889807692306"/>
  </r>
  <r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5-04T15:04:29"/>
    <n v="2500"/>
    <n v="2800"/>
    <n v="56"/>
  </r>
  <r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0-27T19:54:21"/>
    <n v="150"/>
    <n v="970"/>
    <n v="21.555555555555557"/>
  </r>
  <r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10T23:11:07"/>
    <n v="839"/>
    <n v="926"/>
    <n v="44.095238095238095"/>
  </r>
  <r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4-14T12:55:22"/>
    <n v="6259.3849999999993"/>
    <n v="7995.7383989999998"/>
    <n v="79.957383989999997"/>
  </r>
  <r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03T02:31:52"/>
    <n v="1408.1880000000001"/>
    <n v="2223.5288519999999"/>
    <n v="27.45097348148148"/>
  </r>
  <r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02T04:03:47"/>
    <n v="20000"/>
    <n v="22933.05"/>
    <n v="80.185489510489504"/>
  </r>
  <r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04T01:28:59"/>
    <n v="1070"/>
    <n v="1466"/>
    <n v="34.904761904761905"/>
  </r>
  <r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1-28T19:45:32"/>
    <n v="5000"/>
    <n v="17731"/>
    <n v="89.100502512562812"/>
  </r>
  <r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8-30T15:45:21"/>
    <n v="930"/>
    <n v="986"/>
    <n v="39.44"/>
  </r>
  <r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2-02T22:49:21"/>
    <n v="8814.1635000000006"/>
    <n v="8814.1635000000006"/>
    <n v="104.93051785714286"/>
  </r>
  <r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09-23T14:45:14"/>
    <n v="1000"/>
    <n v="1873"/>
    <n v="37.46"/>
  </r>
  <r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09-26T13:11:15"/>
    <n v="500"/>
    <n v="831"/>
    <n v="31.96153846153846"/>
  </r>
  <r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4-12-16T21:54:55"/>
    <n v="347"/>
    <n v="353"/>
    <n v="25.214285714285715"/>
  </r>
  <r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1-20T20:45:48"/>
    <n v="375.56309999999996"/>
    <n v="615.92348399999992"/>
    <n v="12.569867020408161"/>
  </r>
  <r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4-09T03:51:14"/>
    <n v="3000"/>
    <n v="3170"/>
    <n v="45.94202898550725"/>
  </r>
  <r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8-29T19:51:03"/>
    <n v="1500"/>
    <n v="15"/>
    <n v="15"/>
  </r>
  <r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6-15T05:55:08"/>
    <n v="563077.5"/>
    <n v="0"/>
    <n v="0"/>
  </r>
  <r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1-15T13:58:35"/>
    <n v="1000000"/>
    <n v="335597.31"/>
    <n v="223.58248500999335"/>
  </r>
  <r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2-08T19:00:35"/>
    <n v="100000"/>
    <n v="2053"/>
    <n v="39.480769230769234"/>
  </r>
  <r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0-09T20:13:23"/>
    <n v="14081.88"/>
    <n v="1478.5974000000001"/>
    <n v="64.286843478260877"/>
  </r>
  <r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8-10T07:31:09"/>
    <n v="500000"/>
    <n v="42086.42"/>
    <n v="78.666205607476627"/>
  </r>
  <r>
    <x v="3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7-15T06:16:59"/>
    <n v="1916.1225000000002"/>
    <n v="27.592164"/>
    <n v="9.1973880000000001"/>
  </r>
  <r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2-08T17:09:20"/>
    <n v="12000"/>
    <n v="106"/>
    <n v="17.666666666666668"/>
  </r>
  <r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5-12-03T23:55:41"/>
    <n v="125000"/>
    <n v="124"/>
    <n v="41.333333333333336"/>
  </r>
  <r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1-21T14:59:03"/>
    <n v="60000"/>
    <n v="358"/>
    <n v="71.599999999999994"/>
  </r>
  <r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1-19T19:20:09"/>
    <n v="280000"/>
    <n v="5233"/>
    <n v="307.8235294117647"/>
  </r>
  <r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1-10T03:48:45"/>
    <n v="70409.399999999994"/>
    <n v="623.12319000000002"/>
    <n v="56.647562727272728"/>
  </r>
  <r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5-12T15:38:47"/>
    <n v="51000"/>
    <n v="5876"/>
    <n v="83.942857142857136"/>
  </r>
  <r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2-20T14:25:26"/>
    <n v="100000"/>
    <n v="51"/>
    <n v="8.5"/>
  </r>
  <r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1-12T20:47:27"/>
    <n v="15000"/>
    <n v="3155"/>
    <n v="73.372093023255815"/>
  </r>
  <r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2-01T16:31:28"/>
    <n v="150000"/>
    <n v="17155"/>
    <n v="112.86184210526316"/>
  </r>
  <r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6-30T22:17:33"/>
    <n v="30000"/>
    <n v="5621.38"/>
    <n v="95.277627118644077"/>
  </r>
  <r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6-30T21:13:14"/>
    <n v="98000"/>
    <n v="91"/>
    <n v="22.75"/>
  </r>
  <r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3-19T01:40:10"/>
    <n v="49000"/>
    <n v="1333"/>
    <n v="133.30000000000001"/>
  </r>
  <r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09-25T17:06:58"/>
    <n v="20000"/>
    <n v="19"/>
    <n v="3.8"/>
  </r>
  <r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09-25T23:00:10"/>
    <n v="5000"/>
    <n v="5145"/>
    <n v="85.75"/>
  </r>
  <r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7-22T17:55:13"/>
    <n v="20000"/>
    <n v="21360"/>
    <n v="267"/>
  </r>
  <r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8-06T14:56:47"/>
    <n v="15328.980000000001"/>
    <n v="16033.538243250001"/>
    <n v="286.31318291517857"/>
  </r>
  <r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1-05T00:36:37"/>
    <n v="17500"/>
    <n v="18100"/>
    <n v="174.03846153846155"/>
  </r>
  <r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3-20T21:29:34"/>
    <n v="3500"/>
    <n v="4310"/>
    <n v="93.695652173913047"/>
  </r>
  <r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8-19T18:20:39"/>
    <n v="10000"/>
    <n v="15929.51"/>
    <n v="77.327718446601949"/>
  </r>
  <r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1-11T22:13:36"/>
    <n v="1500"/>
    <n v="1660"/>
    <n v="92.222222222222229"/>
  </r>
  <r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09-28T14:07:45"/>
    <n v="766.44900000000007"/>
    <n v="1308.3284430000001"/>
    <n v="46.726015821428575"/>
  </r>
  <r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5-11-11T00:51:36"/>
    <n v="800"/>
    <n v="1001"/>
    <n v="91"/>
  </r>
  <r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01T00:29:40"/>
    <n v="27380.807472"/>
    <n v="1756.71453"/>
    <n v="29.278575499999999"/>
  </r>
  <r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1-19T17:58:36"/>
    <n v="25000"/>
    <n v="2836"/>
    <n v="33.761904761904759"/>
  </r>
  <r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06T21:13:10"/>
    <n v="10000"/>
    <n v="3319"/>
    <n v="70.61702127659575"/>
  </r>
  <r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09-30T12:59:59"/>
    <n v="40000"/>
    <n v="11032"/>
    <n v="167.15151515151516"/>
  </r>
  <r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6-08T15:11:10"/>
    <n v="35000"/>
    <n v="21994"/>
    <n v="128.61988304093566"/>
  </r>
  <r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0-11T20:34:49"/>
    <n v="25000"/>
    <n v="1897"/>
    <n v="65.41379310344827"/>
  </r>
  <r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4-22T14:59:34"/>
    <n v="1609.5429000000001"/>
    <n v="810.90304200000003"/>
    <n v="90.100338000000008"/>
  </r>
  <r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6-03T00:42:23"/>
    <n v="19500"/>
    <n v="3415"/>
    <n v="126.48148148148148"/>
  </r>
  <r>
    <x v="364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8-25T19:09:25"/>
    <n v="9009240"/>
    <n v="1238.7705000000001"/>
    <n v="619.38525000000004"/>
  </r>
  <r>
    <x v="79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1-29T00:01:34"/>
    <n v="40000"/>
    <n v="132"/>
    <n v="44"/>
  </r>
  <r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3-07T05:04:51"/>
    <n v="36036.959999999999"/>
    <n v="310.81878"/>
    <n v="77.704695000000001"/>
  </r>
  <r>
    <x v="6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6-15T21:29:10"/>
    <n v="8000"/>
    <n v="55"/>
    <n v="27.5"/>
  </r>
  <r>
    <x v="12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0-20T20:55:40"/>
    <n v="6000"/>
    <n v="1698"/>
    <n v="84.9"/>
  </r>
  <r>
    <x v="36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1-30T18:07:20"/>
    <n v="15000"/>
    <n v="36"/>
    <n v="12"/>
  </r>
  <r>
    <x v="54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6-30T21:57:05"/>
    <n v="70000"/>
    <n v="800"/>
    <n v="200"/>
  </r>
  <r>
    <x v="63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2-26T16:42:10"/>
    <n v="50000"/>
    <n v="10"/>
    <n v="10"/>
  </r>
  <r>
    <x v="11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10T23:23:43"/>
    <n v="30000"/>
    <n v="0"/>
    <n v="0"/>
  </r>
  <r>
    <x v="36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5-30T15:21:58"/>
    <n v="15000"/>
    <n v="0"/>
    <n v="0"/>
  </r>
  <r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1-24T02:51:10"/>
    <n v="50000"/>
    <n v="74"/>
    <n v="5.2857142857142856"/>
  </r>
  <r>
    <x v="19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6-30T23:04:50"/>
    <n v="35000"/>
    <n v="1"/>
    <n v="1"/>
  </r>
  <r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4-19T02:31:16"/>
    <n v="80000"/>
    <n v="8586"/>
    <n v="72.762711864406782"/>
  </r>
  <r>
    <x v="99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3-26T17:22:37"/>
    <n v="49819.185000000005"/>
    <n v="26.825715000000002"/>
    <n v="13.412857500000001"/>
  </r>
  <r>
    <x v="8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2-23T08:01:00"/>
    <n v="3500"/>
    <n v="25"/>
    <n v="25"/>
  </r>
  <r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7-14T03:19:26"/>
    <n v="5000"/>
    <n v="40"/>
    <n v="13.333333333333334"/>
  </r>
  <r>
    <x v="11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8-27T03:22:19"/>
    <n v="30000"/>
    <n v="1"/>
    <n v="1"/>
  </r>
  <r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2-13T04:21:58"/>
    <n v="15000"/>
    <n v="71"/>
    <n v="23.666666666666668"/>
  </r>
  <r>
    <x v="127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1-21T20:16:00"/>
    <n v="60000"/>
    <n v="3390"/>
    <n v="89.21052631578948"/>
  </r>
  <r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7-02T22:33:43"/>
    <n v="23000"/>
    <n v="6061"/>
    <n v="116.55769230769231"/>
  </r>
  <r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5-28T21:33:28"/>
    <n v="8000"/>
    <n v="26.01"/>
    <n v="13.005000000000001"/>
  </r>
  <r>
    <x v="365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7-09T21:31:03"/>
    <n v="1.5328980000000001"/>
    <n v="0"/>
    <n v="0"/>
  </r>
  <r>
    <x v="204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8-19T20:59:32"/>
    <n v="9999"/>
    <n v="70"/>
    <n v="17.5"/>
  </r>
  <r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3-07T18:35:34"/>
    <n v="3828.9270000000001"/>
    <n v="1768.0633500000001"/>
    <n v="38.436159782608698"/>
  </r>
  <r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3-06T19:14:37"/>
    <n v="10000"/>
    <n v="3441"/>
    <n v="132.34615384615384"/>
  </r>
  <r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1-21T16:33:50"/>
    <n v="2107.52"/>
    <n v="2186.5520000000001"/>
    <n v="48.590044444444445"/>
  </r>
  <r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2-21T20:41:54"/>
    <n v="19000"/>
    <n v="1145"/>
    <n v="163.57142857142858"/>
  </r>
  <r>
    <x v="281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2-07T21:59:18"/>
    <n v="16500"/>
    <n v="1739"/>
    <n v="217.375"/>
  </r>
  <r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09-17T07:04:43"/>
    <n v="35000"/>
    <n v="39304"/>
    <n v="149.44486692015209"/>
  </r>
  <r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4-27T18:47:23"/>
    <n v="8000"/>
    <n v="28067.57"/>
    <n v="71.237487309644663"/>
  </r>
  <r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5-22T16:45:26"/>
    <n v="25037.539999999997"/>
    <n v="58391.386542389999"/>
    <n v="55.663857523727359"/>
  </r>
  <r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08-30T03:35:41"/>
    <n v="50000"/>
    <n v="50803"/>
    <n v="164.94480519480518"/>
  </r>
  <r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7-08T05:30:28"/>
    <n v="60000"/>
    <n v="92340.21"/>
    <n v="84.871516544117654"/>
  </r>
  <r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5-21T17:53:10"/>
    <n v="4894.83907"/>
    <n v="4929.8916259999996"/>
    <n v="67.532761999999991"/>
  </r>
  <r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6-07T01:29:20"/>
    <n v="5500"/>
    <n v="7226"/>
    <n v="50.531468531468533"/>
  </r>
  <r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1-14T15:41:24"/>
    <n v="150000"/>
    <n v="153362"/>
    <n v="108.00140845070422"/>
  </r>
  <r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09-16T15:43:16"/>
    <n v="25000"/>
    <n v="29089"/>
    <n v="95.373770491803285"/>
  </r>
  <r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1-18T09:33:48"/>
    <n v="12000"/>
    <n v="31754.69"/>
    <n v="57.631016333938291"/>
  </r>
  <r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09-08T07:59:53"/>
    <n v="11261.55"/>
    <n v="13511.618951550001"/>
    <n v="72.254646799732626"/>
  </r>
  <r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0-22T21:57:29"/>
    <n v="25000"/>
    <n v="30026"/>
    <n v="92.387692307692305"/>
  </r>
  <r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4-05T14:19:05"/>
    <n v="18000"/>
    <n v="18645"/>
    <n v="125.97972972972973"/>
  </r>
  <r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2-18T00:44:54"/>
    <n v="6000"/>
    <n v="6530"/>
    <n v="94.637681159420296"/>
  </r>
  <r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0-12T11:10:53"/>
    <n v="25000"/>
    <n v="29531"/>
    <n v="170.69942196531792"/>
  </r>
  <r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8-07T13:03:18"/>
    <n v="938.90774999999996"/>
    <n v="13726.831305"/>
    <n v="51.029112657992563"/>
  </r>
  <r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6-11-30T20:34:13"/>
    <n v="5000"/>
    <n v="12627"/>
    <n v="68.254054054054052"/>
  </r>
  <r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1-01T20:08:08"/>
    <n v="12000"/>
    <n v="16806"/>
    <n v="95.48863636363636"/>
  </r>
  <r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7-14T07:50:59"/>
    <n v="3089.6324359999999"/>
    <n v="9172.3525537599999"/>
    <n v="9.0013273344062803"/>
  </r>
  <r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1-10T17:52:15"/>
    <n v="30657.960000000003"/>
    <n v="44313.781833000001"/>
    <n v="392.15736135398231"/>
  </r>
  <r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3-23T13:55:11"/>
    <n v="100000"/>
    <n v="105745"/>
    <n v="261.74504950495049"/>
  </r>
  <r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7-13T16:14:23"/>
    <n v="10000"/>
    <n v="49321"/>
    <n v="69.760961810466767"/>
  </r>
  <r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1-25T14:23:54"/>
    <n v="15000"/>
    <n v="30274"/>
    <n v="77.229591836734699"/>
  </r>
  <r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4-01T05:46:37"/>
    <n v="7500"/>
    <n v="7833"/>
    <n v="340.56521739130437"/>
  </r>
  <r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3-18T12:59:35"/>
    <n v="27000"/>
    <n v="45979.01"/>
    <n v="67.417903225806455"/>
  </r>
  <r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08-21T12:37:02"/>
    <n v="30000"/>
    <n v="31291"/>
    <n v="845.70270270270271"/>
  </r>
  <r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4-25T19:23:48"/>
    <n v="12000"/>
    <n v="14190"/>
    <n v="97.191780821917803"/>
  </r>
  <r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2-09T06:32:54"/>
    <n v="50000"/>
    <n v="53769"/>
    <n v="451.84033613445376"/>
  </r>
  <r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09-13T16:03:12"/>
    <n v="1"/>
    <n v="22603"/>
    <n v="138.66871165644173"/>
  </r>
  <r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2-11T02:54:10"/>
    <n v="938.90774999999996"/>
    <n v="9183.7821907699999"/>
    <n v="27.090802922625368"/>
  </r>
  <r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3-24T15:59:33"/>
    <n v="6131.5920000000006"/>
    <n v="7535.726568"/>
    <n v="129.92632013793104"/>
  </r>
  <r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3-12-03T22:01:27"/>
    <n v="30000"/>
    <n v="73818.240000000005"/>
    <n v="161.88210526315791"/>
  </r>
  <r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09-07T03:26:44"/>
    <n v="5000"/>
    <n v="7397"/>
    <n v="493.13333333333333"/>
  </r>
  <r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3-21T21:18:37"/>
    <n v="1377.0646999999999"/>
    <n v="5289.1803249999994"/>
    <n v="27.692043586387431"/>
  </r>
  <r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2-10T00:45:52"/>
    <n v="300"/>
    <n v="310"/>
    <n v="18.235294117647058"/>
  </r>
  <r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09-29T15:46:42"/>
    <n v="8000"/>
    <n v="35"/>
    <n v="8.75"/>
  </r>
  <r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01T17:16:27"/>
    <n v="2500"/>
    <n v="731"/>
    <n v="40.611111111111114"/>
  </r>
  <r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09-19T07:53:27"/>
    <n v="5999"/>
    <n v="0"/>
    <n v="0"/>
  </r>
  <r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1-30T01:29:58"/>
    <n v="16000"/>
    <n v="835"/>
    <n v="37.954545454545453"/>
  </r>
  <r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5-15T23:42:48"/>
    <n v="8000"/>
    <n v="1751"/>
    <n v="35.734693877551024"/>
  </r>
  <r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7-30T18:45:11"/>
    <n v="3000"/>
    <n v="801"/>
    <n v="42.157894736842103"/>
  </r>
  <r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5-15T15:33:17"/>
    <n v="500"/>
    <n v="140"/>
    <n v="35"/>
  </r>
  <r>
    <x v="1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8-03T17:03:22"/>
    <n v="5000"/>
    <n v="53"/>
    <n v="13.25"/>
  </r>
  <r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3-05T19:10:37"/>
    <n v="10000"/>
    <n v="110"/>
    <n v="55"/>
  </r>
  <r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18T21:35:45"/>
    <n v="1999"/>
    <n v="0"/>
    <n v="0"/>
  </r>
  <r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4-18T21:17:22"/>
    <n v="3274"/>
    <n v="0"/>
    <n v="0"/>
  </r>
  <r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1-08T18:21:44"/>
    <n v="4800"/>
    <n v="550"/>
    <n v="39.285714285714285"/>
  </r>
  <r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7-27T21:37:03"/>
    <n v="2000"/>
    <n v="380"/>
    <n v="47.5"/>
  </r>
  <r>
    <x v="3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8-12T15:15:51"/>
    <n v="10000"/>
    <n v="0"/>
    <n v="0"/>
  </r>
  <r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3-09T18:58:47"/>
    <n v="563.07749999999999"/>
    <n v="292.80029999999999"/>
    <n v="19.520019999999999"/>
  </r>
  <r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3-12-12T21:36:41"/>
    <n v="10000"/>
    <n v="1048"/>
    <n v="31.757575757575758"/>
  </r>
  <r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7-22T15:45:32"/>
    <n v="1500"/>
    <n v="10"/>
    <n v="5"/>
  </r>
  <r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09-26T10:36:23"/>
    <n v="1408.1880000000001"/>
    <n v="164.75799599999999"/>
    <n v="27.459665999999999"/>
  </r>
  <r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6-03T08:47:46"/>
    <n v="704.09400000000005"/>
    <n v="73.929869999999994"/>
    <n v="36.964934999999997"/>
  </r>
  <r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5-21T11:04:18"/>
    <n v="6259.3849999999993"/>
    <n v="0"/>
    <n v="0"/>
  </r>
  <r>
    <x v="1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2-12-04T01:31:33"/>
    <n v="5000"/>
    <n v="36"/>
    <n v="9"/>
  </r>
  <r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1-19T00:53:15"/>
    <n v="3250"/>
    <n v="25"/>
    <n v="25"/>
  </r>
  <r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4-09T13:54:44"/>
    <n v="39400"/>
    <n v="90"/>
    <n v="30"/>
  </r>
  <r>
    <x v="23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01T07:00:31"/>
    <n v="4000"/>
    <n v="45"/>
    <n v="11.25"/>
  </r>
  <r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12T13:53:48"/>
    <n v="4000"/>
    <n v="0"/>
    <n v="0"/>
  </r>
  <r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7-12T16:01:58"/>
    <n v="5000"/>
    <n v="100"/>
    <n v="25"/>
  </r>
  <r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6-17T23:00:50"/>
    <n v="3065.7960000000003"/>
    <n v="26.059266000000001"/>
    <n v="8.6864220000000003"/>
  </r>
  <r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2-28T14:45:23"/>
    <n v="7000"/>
    <n v="1002"/>
    <n v="29.470588235294116"/>
  </r>
  <r>
    <x v="134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4-16T19:49:50"/>
    <n v="1001.5015999999999"/>
    <n v="2.5037539999999998"/>
    <n v="1.2518769999999999"/>
  </r>
  <r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2-16T16:55:30"/>
    <n v="20000"/>
    <n v="2082.25"/>
    <n v="63.098484848484851"/>
  </r>
  <r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2-12-14T12:45:40"/>
    <n v="19980"/>
    <n v="0"/>
    <n v="0"/>
  </r>
  <r>
    <x v="6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09-20T20:51:34"/>
    <n v="8000"/>
    <n v="0"/>
    <n v="0"/>
  </r>
  <r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14T20:45:21"/>
    <n v="406.21797000000004"/>
    <n v="0.76644900000000005"/>
    <n v="0.76644900000000005"/>
  </r>
  <r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2-06T03:02:08"/>
    <n v="4000"/>
    <n v="570"/>
    <n v="43.846153846153847"/>
  </r>
  <r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1-16T00:19:14"/>
    <n v="5000"/>
    <n v="150"/>
    <n v="75"/>
  </r>
  <r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5-12T07:07:56"/>
    <n v="21000"/>
    <n v="1655"/>
    <n v="45.972222222222221"/>
  </r>
  <r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6-17T16:03:24"/>
    <n v="3000"/>
    <n v="10"/>
    <n v="10"/>
  </r>
  <r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7-26T23:28:26"/>
    <n v="5500"/>
    <n v="1405"/>
    <n v="93.666666666666671"/>
  </r>
  <r>
    <x v="3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0-23T14:03:41"/>
    <n v="2500"/>
    <n v="53"/>
    <n v="53"/>
  </r>
  <r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2-08T10:44:48"/>
    <n v="112615.5"/>
    <n v="0"/>
    <n v="0"/>
  </r>
  <r>
    <x v="21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1-14T22:35:54"/>
    <n v="1250"/>
    <n v="1316"/>
    <n v="47"/>
  </r>
  <r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1-22T22:11:58"/>
    <n v="1000"/>
    <n v="1200"/>
    <n v="66.666666666666671"/>
  </r>
  <r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09T12:50:46"/>
    <n v="1251.877"/>
    <n v="1433.3991649999998"/>
    <n v="23.498346967213113"/>
  </r>
  <r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08T18:54:03"/>
    <n v="6000"/>
    <n v="7140"/>
    <n v="66.111111111111114"/>
  </r>
  <r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7-07T04:32:47"/>
    <n v="5000"/>
    <n v="5234"/>
    <n v="36.859154929577464"/>
  </r>
  <r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6-25T13:39:40"/>
    <n v="3129.6924999999997"/>
    <n v="3688.0296419999995"/>
    <n v="49.838238405405399"/>
  </r>
  <r>
    <x v="28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6-18T04:45:52"/>
    <n v="1000"/>
    <n v="1197"/>
    <n v="31.5"/>
  </r>
  <r>
    <x v="13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6-29T16:50:43"/>
    <n v="2000"/>
    <n v="2050"/>
    <n v="102.5"/>
  </r>
  <r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2-21T00:18:54"/>
    <n v="3000"/>
    <n v="3035"/>
    <n v="126.45833333333333"/>
  </r>
  <r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1-12T22:31:43"/>
    <n v="3000"/>
    <n v="3160"/>
    <n v="47.878787878787875"/>
  </r>
  <r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8-09T21:35:59"/>
    <n v="2000"/>
    <n v="2050"/>
    <n v="73.214285714285708"/>
  </r>
  <r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6-28T05:32:39"/>
    <n v="2000"/>
    <n v="2152"/>
    <n v="89.666666666666671"/>
  </r>
  <r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6-21T10:03:25"/>
    <n v="7040.94"/>
    <n v="7784.9913344999995"/>
    <n v="106.6437169109589"/>
  </r>
  <r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2-16T16:35:59"/>
    <n v="62.593849999999996"/>
    <n v="93.890774999999991"/>
    <n v="31.296924999999998"/>
  </r>
  <r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5-21T12:37:21"/>
    <n v="700"/>
    <n v="730"/>
    <n v="36.5"/>
  </r>
  <r>
    <x v="134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6-05T12:40:28"/>
    <n v="1001.5015999999999"/>
    <n v="1156.734348"/>
    <n v="55.082588000000001"/>
  </r>
  <r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6-08T22:34:00"/>
    <n v="10015.016"/>
    <n v="10279.92569197"/>
    <n v="109.36091161670213"/>
  </r>
  <r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16T16:12:01"/>
    <n v="6259.3849999999993"/>
    <n v="6347.0163899999998"/>
    <n v="45.661988417266187"/>
  </r>
  <r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5-17T06:21:10"/>
    <n v="6259.3849999999993"/>
    <n v="7300.621175979999"/>
    <n v="56.158624430615376"/>
  </r>
  <r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4-11-05T13:16:06"/>
    <n v="1251.877"/>
    <n v="1664.99641"/>
    <n v="53.709561612903222"/>
  </r>
  <r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09-18T05:50:09"/>
    <n v="352.04700000000003"/>
    <n v="468.926604"/>
    <n v="36.071277230769233"/>
  </r>
  <r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7-07T15:31:47"/>
    <n v="3755.6309999999999"/>
    <n v="3824.4842349999999"/>
    <n v="42.494269277777775"/>
  </r>
  <r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6-03T01:34:36"/>
    <n v="10000"/>
    <n v="12795"/>
    <n v="90.744680851063833"/>
  </r>
  <r>
    <x v="28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8-30T10:53:10"/>
    <n v="1251.877"/>
    <n v="1439.6585499999999"/>
    <n v="62.593849999999996"/>
  </r>
  <r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7-28T12:07:53"/>
    <n v="500.75079999999997"/>
    <n v="550.82587999999998"/>
    <n v="30.601437777777775"/>
  </r>
  <r>
    <x v="9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6-30T06:24:50"/>
    <n v="3755.6309999999999"/>
    <n v="4210.0623509999996"/>
    <n v="55.395557249999996"/>
  </r>
  <r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5-30T20:57:18"/>
    <n v="5000"/>
    <n v="6300"/>
    <n v="67.741935483870961"/>
  </r>
  <r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7-23T20:18:55"/>
    <n v="4500"/>
    <n v="4511"/>
    <n v="65.376811594202906"/>
  </r>
  <r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22T11:55:25"/>
    <n v="2500"/>
    <n v="2560"/>
    <n v="121.9047619047619"/>
  </r>
  <r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4-30T03:21:04"/>
    <n v="2500"/>
    <n v="2705"/>
    <n v="47.456140350877192"/>
  </r>
  <r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1-24T11:55:03"/>
    <n v="12518.769999999999"/>
    <n v="12552.570678999999"/>
    <n v="116.22750628703703"/>
  </r>
  <r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2-19T17:51:38"/>
    <n v="3832.2450000000003"/>
    <n v="4341.9335850000007"/>
    <n v="52.312452831325309"/>
  </r>
  <r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1-19T17:49:21"/>
    <n v="2800"/>
    <n v="3572.12"/>
    <n v="37.209583333333335"/>
  </r>
  <r>
    <x v="15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4-09T09:35:15"/>
    <n v="1877.8154999999999"/>
    <n v="2023.0332319999998"/>
    <n v="31.609894249999996"/>
  </r>
  <r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7-08T18:38:29"/>
    <n v="191.61225000000002"/>
    <n v="463.70164500000004"/>
    <n v="33.121546071428575"/>
  </r>
  <r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7-03T11:13:12"/>
    <n v="3755.6309999999999"/>
    <n v="5316.7216189999999"/>
    <n v="31.459891236686389"/>
  </r>
  <r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1-19T15:14:22"/>
    <n v="751.12619999999993"/>
    <n v="976.4640599999999"/>
    <n v="29.589819999999996"/>
  </r>
  <r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03T14:21:26"/>
    <n v="10000"/>
    <n v="10603"/>
    <n v="103.95098039215686"/>
  </r>
  <r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5-15T12:36:49"/>
    <n v="6259.3849999999993"/>
    <n v="6559.8354799999997"/>
    <n v="63.075341153846153"/>
  </r>
  <r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01T14:39:49"/>
    <n v="250.37539999999998"/>
    <n v="340.51054399999998"/>
    <n v="17.025527199999999"/>
  </r>
  <r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8-24T22:08:55"/>
    <n v="1251.877"/>
    <n v="1251.877"/>
    <n v="35.767914285714284"/>
  </r>
  <r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2-25T16:24:52"/>
    <n v="6000"/>
    <n v="6000"/>
    <n v="63.829787234042556"/>
  </r>
  <r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04T00:16:46"/>
    <n v="125.18769999999999"/>
    <n v="155.23274799999999"/>
    <n v="11.088053428571428"/>
  </r>
  <r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5-12T06:29:56"/>
    <n v="650"/>
    <n v="760"/>
    <n v="50.666666666666664"/>
  </r>
  <r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1-04T19:01:26"/>
    <n v="3755.6309999999999"/>
    <n v="3880.8186999999998"/>
    <n v="76.094484313725488"/>
  </r>
  <r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6-16T00:50:12"/>
    <n v="2000"/>
    <n v="2155"/>
    <n v="113.42105263157895"/>
  </r>
  <r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5-04T16:24:26"/>
    <n v="2000"/>
    <n v="2405"/>
    <n v="104.56521739130434"/>
  </r>
  <r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09-07T06:21:09"/>
    <n v="11892.831499999998"/>
    <n v="11937.899071999998"/>
    <n v="123.07112445360823"/>
  </r>
  <r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5-05T10:25:18"/>
    <n v="3129.6924999999997"/>
    <n v="3333.7484509999999"/>
    <n v="43.865111197368421"/>
  </r>
  <r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4-29T20:09:08"/>
    <n v="3000"/>
    <n v="3000"/>
    <n v="272.72727272727275"/>
  </r>
  <r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6-16T19:47:50"/>
    <n v="3000"/>
    <n v="3320"/>
    <n v="63.846153846153847"/>
  </r>
  <r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0-26T17:01:34"/>
    <n v="3129.6924999999997"/>
    <n v="3590.3707172299996"/>
    <n v="37.793375970842099"/>
  </r>
  <r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09-21T03:03:53"/>
    <n v="2700"/>
    <n v="2923"/>
    <n v="83.51428571428572"/>
  </r>
  <r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15T23:02:10"/>
    <n v="1001.5015999999999"/>
    <n v="1702.5527199999999"/>
    <n v="81.073939047619049"/>
  </r>
  <r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1-05T16:53:37"/>
    <n v="1251.877"/>
    <n v="2342.2493482299997"/>
    <n v="25.185476862688169"/>
  </r>
  <r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1-11T06:16:58"/>
    <n v="450"/>
    <n v="485"/>
    <n v="44.090909090909093"/>
  </r>
  <r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0-30T21:48:04"/>
    <n v="651.48165000000006"/>
    <n v="651.48165000000006"/>
    <n v="31.022935714285715"/>
  </r>
  <r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7-22T14:34:56"/>
    <n v="2000"/>
    <n v="2405"/>
    <n v="44.537037037037038"/>
  </r>
  <r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02T05:45:54"/>
    <n v="3500"/>
    <n v="3900"/>
    <n v="125.80645161290323"/>
  </r>
  <r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2-25T00:51:19"/>
    <n v="3129.6924999999997"/>
    <n v="3254.8801999999996"/>
    <n v="24.65818333333333"/>
  </r>
  <r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0-14T17:44:57"/>
    <n v="1251.877"/>
    <n v="12.51877"/>
    <n v="12.51877"/>
  </r>
  <r>
    <x v="15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5-25T22:51:35"/>
    <n v="1877.8154999999999"/>
    <n v="0"/>
    <n v="0"/>
  </r>
  <r>
    <x v="38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5-02T17:42:30"/>
    <n v="1200"/>
    <n v="0"/>
    <n v="0"/>
  </r>
  <r>
    <x v="131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6-12-05T13:06:20"/>
    <n v="619.38525000000004"/>
    <n v="33.784649999999999"/>
    <n v="33.784649999999999"/>
  </r>
  <r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4-09T00:23:53"/>
    <n v="7500"/>
    <n v="2366"/>
    <n v="60.666666666666664"/>
  </r>
  <r>
    <x v="6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4-14T16:36:34"/>
    <n v="8000"/>
    <n v="0"/>
    <n v="0"/>
  </r>
  <r>
    <x v="13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3-24T19:21:05"/>
    <n v="2000"/>
    <n v="0"/>
    <n v="0"/>
  </r>
  <r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4-29T15:34:19"/>
    <n v="35000"/>
    <n v="70"/>
    <n v="23.333333333333332"/>
  </r>
  <r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3-24T10:16:40"/>
    <n v="625.93849999999998"/>
    <n v="6.259385"/>
    <n v="6.259385"/>
  </r>
  <r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8-07T00:10:11"/>
    <n v="8000"/>
    <n v="311"/>
    <n v="23.923076923076923"/>
  </r>
  <r>
    <x v="37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1T00:03:49"/>
    <n v="5067.6975000000002"/>
    <n v="0"/>
    <n v="0"/>
  </r>
  <r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5-22T01:05:03"/>
    <n v="5000"/>
    <n v="95"/>
    <n v="15.833333333333334"/>
  </r>
  <r>
    <x v="196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7-16T04:34:57"/>
    <n v="7281.2655000000004"/>
    <n v="0"/>
    <n v="0"/>
  </r>
  <r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4-17T17:11:59"/>
    <n v="1251.877"/>
    <n v="522.03270899999995"/>
    <n v="37.288050642857137"/>
  </r>
  <r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01T00:11:11"/>
    <n v="600"/>
    <n v="300"/>
    <n v="60"/>
  </r>
  <r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6-10T00:54:07"/>
    <n v="3000"/>
    <n v="146"/>
    <n v="24.333333333333332"/>
  </r>
  <r>
    <x v="114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6-12-22T22:04:55"/>
    <n v="2002.144"/>
    <n v="395.15999999999997"/>
    <n v="26.343999999999998"/>
  </r>
  <r>
    <x v="28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1-11T13:04:55"/>
    <n v="1126.155"/>
    <n v="0"/>
    <n v="0"/>
  </r>
  <r>
    <x v="13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08-17T08:41:44"/>
    <n v="1408.1880000000001"/>
    <n v="24.64329"/>
    <n v="24.64329"/>
  </r>
  <r>
    <x v="23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4-20T19:12:56"/>
    <n v="4000"/>
    <n v="266"/>
    <n v="29.555555555555557"/>
  </r>
  <r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10T14:10:48"/>
    <n v="176.02350000000001"/>
    <n v="56.32752"/>
    <n v="18.775839999999999"/>
  </r>
  <r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5-25T18:57:09"/>
    <n v="12700"/>
    <n v="55"/>
    <n v="18.333333333333332"/>
  </r>
  <r>
    <x v="63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7-11T16:12:03"/>
    <n v="50000"/>
    <n v="20"/>
    <n v="20"/>
  </r>
  <r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6-17T14:43:27"/>
    <n v="3129.6924999999997"/>
    <n v="50.07508"/>
    <n v="16.691693333333333"/>
  </r>
  <r>
    <x v="374"/>
    <n v="0"/>
    <x v="2"/>
    <x v="0"/>
    <s v="USD"/>
    <n v="1420512259"/>
    <n v="1415328259"/>
    <b v="0"/>
    <n v="0"/>
    <b v="0"/>
    <s v="theater/plays"/>
    <n v="0"/>
    <n v="0"/>
    <x v="1"/>
    <x v="6"/>
    <x v="2865"/>
    <d v="2014-11-07T02:44:19"/>
    <n v="2888"/>
    <n v="0"/>
    <n v="0"/>
  </r>
  <r>
    <x v="1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09-14T22:55:21"/>
    <n v="5000"/>
    <n v="45"/>
    <n v="22.5"/>
  </r>
  <r>
    <x v="3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6-10T04:41:12"/>
    <n v="2500"/>
    <n v="504"/>
    <n v="50.4"/>
  </r>
  <r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09-05T19:50:54"/>
    <n v="15000"/>
    <n v="6301.76"/>
    <n v="105.02933333333334"/>
  </r>
  <r>
    <x v="22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6-19T14:14:41"/>
    <n v="20000"/>
    <n v="177"/>
    <n v="35.4"/>
  </r>
  <r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4-17T04:32:45"/>
    <n v="5000"/>
    <n v="750"/>
    <n v="83.333333333333329"/>
  </r>
  <r>
    <x v="3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01T17:43:33"/>
    <n v="10000"/>
    <n v="467"/>
    <n v="35.92307692307692"/>
  </r>
  <r>
    <x v="9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4-21T02:47:18"/>
    <n v="3000"/>
    <n v="0"/>
    <n v="0"/>
  </r>
  <r>
    <x v="3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4-12-29T19:37:11"/>
    <n v="2500"/>
    <n v="953"/>
    <n v="119.125"/>
  </r>
  <r>
    <x v="1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6-12-18T20:16:26"/>
    <n v="5000"/>
    <n v="271"/>
    <n v="90.333333333333329"/>
  </r>
  <r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4-05T03:04:53"/>
    <n v="20000"/>
    <n v="7"/>
    <n v="2.3333333333333335"/>
  </r>
  <r>
    <x v="6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6-16T17:51:19"/>
    <n v="150000"/>
    <n v="0"/>
    <n v="0"/>
  </r>
  <r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0-29T22:55:24"/>
    <n v="6000"/>
    <n v="650"/>
    <n v="108.33333333333333"/>
  </r>
  <r>
    <x v="9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5-04T14:46:35"/>
    <n v="3755.6309999999999"/>
    <n v="78.868251000000001"/>
    <n v="19.71706275"/>
  </r>
  <r>
    <x v="375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5-12-21T17:24:21"/>
    <n v="11200"/>
    <n v="29"/>
    <n v="29"/>
  </r>
  <r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7-07T21:44:12"/>
    <n v="12000"/>
    <n v="2800"/>
    <n v="96.551724137931032"/>
  </r>
  <r>
    <x v="62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0-04T14:20:36"/>
    <n v="5500"/>
    <n v="0"/>
    <n v="0"/>
  </r>
  <r>
    <x v="47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4-01T14:18:38"/>
    <n v="750"/>
    <n v="252"/>
    <n v="63"/>
  </r>
  <r>
    <x v="3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1-01T21:40:37"/>
    <n v="10000"/>
    <n v="1908"/>
    <n v="381.6"/>
  </r>
  <r>
    <x v="101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1-05T17:27:15"/>
    <n v="45000"/>
    <n v="185"/>
    <n v="46.25"/>
  </r>
  <r>
    <x v="44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2-12T01:50:01"/>
    <n v="400"/>
    <n v="130"/>
    <n v="26"/>
  </r>
  <r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4T15:11:24"/>
    <n v="200"/>
    <n v="10"/>
    <n v="10"/>
  </r>
  <r>
    <x v="9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4-12-12T10:15:24"/>
    <n v="3000"/>
    <n v="5"/>
    <n v="5"/>
  </r>
  <r>
    <x v="11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0T12:50:40"/>
    <n v="30000"/>
    <n v="0"/>
    <n v="0"/>
  </r>
  <r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7-30T20:43:05"/>
    <n v="3000"/>
    <n v="1142"/>
    <n v="81.571428571428569"/>
  </r>
  <r>
    <x v="13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7-11T17:49:52"/>
    <n v="2000"/>
    <n v="21"/>
    <n v="7"/>
  </r>
  <r>
    <x v="3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2-15T21:12:08"/>
    <n v="10000"/>
    <n v="273"/>
    <n v="27.3"/>
  </r>
  <r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18T17:08:24"/>
    <n v="5500"/>
    <n v="500"/>
    <n v="29.411764705882351"/>
  </r>
  <r>
    <x v="1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4-11-10T18:33:15"/>
    <n v="5000"/>
    <n v="25"/>
    <n v="12.5"/>
  </r>
  <r>
    <x v="63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2-02T23:40:15"/>
    <n v="50000"/>
    <n v="0"/>
    <n v="0"/>
  </r>
  <r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1T13:19:52"/>
    <n v="500"/>
    <n v="23"/>
    <n v="5.75"/>
  </r>
  <r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1-27T21:48:41"/>
    <n v="3000"/>
    <n v="625"/>
    <n v="52.083333333333336"/>
  </r>
  <r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09-11T15:30:58"/>
    <n v="12000"/>
    <n v="550"/>
    <n v="183.33333333333334"/>
  </r>
  <r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01T15:57:33"/>
    <n v="7500"/>
    <n v="316"/>
    <n v="26.333333333333332"/>
  </r>
  <r>
    <x v="3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5-25T01:52:38"/>
    <n v="10000"/>
    <n v="0"/>
    <n v="0"/>
  </r>
  <r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7-10T05:37:12"/>
    <n v="5500"/>
    <n v="3405"/>
    <n v="486.42857142857144"/>
  </r>
  <r>
    <x v="47"/>
    <n v="6"/>
    <x v="2"/>
    <x v="0"/>
    <s v="USD"/>
    <n v="1423345339"/>
    <n v="1418161339"/>
    <b v="0"/>
    <n v="2"/>
    <b v="0"/>
    <s v="theater/plays"/>
    <n v="0.8"/>
    <n v="3"/>
    <x v="1"/>
    <x v="6"/>
    <x v="2901"/>
    <d v="2014-12-09T21:42:19"/>
    <n v="750"/>
    <n v="6"/>
    <n v="3"/>
  </r>
  <r>
    <x v="6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7-25T10:33:16"/>
    <n v="150000"/>
    <n v="25"/>
    <n v="25"/>
  </r>
  <r>
    <x v="1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7-11T04:00:18"/>
    <n v="5000"/>
    <n v="39"/>
    <n v="9.75"/>
  </r>
  <r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0-28T23:13:51"/>
    <n v="1877.8154999999999"/>
    <n v="93.890774999999991"/>
    <n v="23.472693749999998"/>
  </r>
  <r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8-24T01:21:53"/>
    <n v="3500"/>
    <n v="622"/>
    <n v="36.588235294117645"/>
  </r>
  <r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14T15:34:26"/>
    <n v="6000"/>
    <n v="565"/>
    <n v="80.714285714285708"/>
  </r>
  <r>
    <x v="3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3-15T21:03:57"/>
    <n v="2500"/>
    <n v="2"/>
    <n v="1"/>
  </r>
  <r>
    <x v="376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5-09T17:33:39"/>
    <n v="9600"/>
    <n v="264"/>
    <n v="52.8"/>
  </r>
  <r>
    <x v="237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0-17T06:23:21"/>
    <n v="180000"/>
    <n v="20"/>
    <n v="20"/>
  </r>
  <r>
    <x v="11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4-13T20:11:27"/>
    <n v="37556.31"/>
    <n v="1.2518769999999999"/>
    <n v="1.2518769999999999"/>
  </r>
  <r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5-18T18:27:06"/>
    <n v="1800"/>
    <n v="657"/>
    <n v="46.928571428571431"/>
  </r>
  <r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5-12-16T03:09:34"/>
    <n v="14440"/>
    <n v="2030"/>
    <n v="78.07692307692308"/>
  </r>
  <r>
    <x v="3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7-08T22:08:59"/>
    <n v="10000"/>
    <n v="2"/>
    <n v="1"/>
  </r>
  <r>
    <x v="31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1-13T21:46:34"/>
    <n v="31296.924999999999"/>
    <n v="1.2518769999999999"/>
    <n v="1.2518769999999999"/>
  </r>
  <r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2-15T09:33:10"/>
    <n v="1251.877"/>
    <n v="764.89684699999998"/>
    <n v="254.96561566666665"/>
  </r>
  <r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4-26T11:26:29"/>
    <n v="2315.9724499999998"/>
    <n v="181.52216499999997"/>
    <n v="25.931737857142853"/>
  </r>
  <r>
    <x v="13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8-29T05:37:27"/>
    <n v="2000"/>
    <n v="437"/>
    <n v="48.555555555555557"/>
  </r>
  <r>
    <x v="1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01T15:06:47"/>
    <n v="5000"/>
    <n v="1362"/>
    <n v="68.099999999999994"/>
  </r>
  <r>
    <x v="2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7-06T14:52:09"/>
    <n v="600"/>
    <n v="51"/>
    <n v="8.5"/>
  </r>
  <r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2-23T19:01:10"/>
    <n v="1916.1225000000002"/>
    <n v="514.28727900000001"/>
    <n v="39.560559923076923"/>
  </r>
  <r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8-26T21:16:44"/>
    <n v="100"/>
    <n v="129"/>
    <n v="43"/>
  </r>
  <r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4-03T20:58:47"/>
    <n v="625.93849999999998"/>
    <n v="625.93849999999998"/>
    <n v="104.32308333333333"/>
  </r>
  <r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09T03:39:39"/>
    <n v="300"/>
    <n v="300"/>
    <n v="30"/>
  </r>
  <r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4-09T13:21:50"/>
    <n v="25000"/>
    <n v="25800"/>
    <n v="175.51020408163265"/>
  </r>
  <r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8-12T14:01:08"/>
    <n v="45000"/>
    <n v="46100.69"/>
    <n v="231.66175879396985"/>
  </r>
  <r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09T18:22:59"/>
    <n v="3000"/>
    <n v="3750"/>
    <n v="75"/>
  </r>
  <r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6-16T16:03:49"/>
    <n v="1800"/>
    <n v="2355"/>
    <n v="112.14285714285714"/>
  </r>
  <r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2-03T23:57:26"/>
    <n v="1000"/>
    <n v="1000"/>
    <n v="41.666666666666664"/>
  </r>
  <r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4-25T13:32:38"/>
    <n v="8000"/>
    <n v="8165.55"/>
    <n v="255.17343750000001"/>
  </r>
  <r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4-07T14:01:04"/>
    <n v="12518.769999999999"/>
    <n v="12633.942684"/>
    <n v="203.77326909677419"/>
  </r>
  <r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8-21T06:59:23"/>
    <n v="574.83675000000005"/>
    <n v="609.326955"/>
    <n v="67.702995000000001"/>
  </r>
  <r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1-21T03:57:17"/>
    <n v="2182.6914000000002"/>
    <n v="2293.9382519999999"/>
    <n v="60.366796105263155"/>
  </r>
  <r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5-05T22:57:33"/>
    <n v="2500"/>
    <n v="2569"/>
    <n v="47.574074074074076"/>
  </r>
  <r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5-16T15:16:04"/>
    <n v="1916.1225000000002"/>
    <n v="2069.4123"/>
    <n v="55.930062162162159"/>
  </r>
  <r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7-02T14:00:08"/>
    <n v="3500"/>
    <n v="3531"/>
    <n v="90.538461538461533"/>
  </r>
  <r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09-30T15:37:03"/>
    <n v="1000"/>
    <n v="1280"/>
    <n v="37.647058823529413"/>
  </r>
  <r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6-13T10:58:33"/>
    <n v="1877.8154999999999"/>
    <n v="2503.7539999999999"/>
    <n v="45.522799999999997"/>
  </r>
  <r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4-12-31T16:53:34"/>
    <n v="4000"/>
    <n v="4055"/>
    <n v="126.71875"/>
  </r>
  <r>
    <x v="6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7-25T19:25:12"/>
    <n v="8000"/>
    <n v="8230"/>
    <n v="329.2"/>
  </r>
  <r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4-12-09T18:33:38"/>
    <n v="2500"/>
    <n v="2681"/>
    <n v="81.242424242424249"/>
  </r>
  <r>
    <x v="31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1-30T23:02:35"/>
    <n v="25000"/>
    <n v="1"/>
    <n v="1"/>
  </r>
  <r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1-26T19:17:39"/>
    <n v="153289.80000000002"/>
    <n v="31309.441650000001"/>
    <n v="154.9972358910891"/>
  </r>
  <r>
    <x v="9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3-14T03:06:20"/>
    <n v="3000"/>
    <n v="0"/>
    <n v="0"/>
  </r>
  <r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5-08T21:56:38"/>
    <n v="10000"/>
    <n v="100"/>
    <n v="100"/>
  </r>
  <r>
    <x v="63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4-24T03:21:00"/>
    <n v="50000"/>
    <n v="0"/>
    <n v="0"/>
  </r>
  <r>
    <x v="13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7-16T12:44:52"/>
    <n v="2503.7539999999999"/>
    <n v="2.5037539999999998"/>
    <n v="1.2518769999999999"/>
  </r>
  <r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0-06T13:29:27"/>
    <n v="25000"/>
    <n v="1072"/>
    <n v="82.461538461538467"/>
  </r>
  <r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4-03T15:34:53"/>
    <n v="500000"/>
    <n v="24"/>
    <n v="2.6666666666666665"/>
  </r>
  <r>
    <x v="28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0-20T19:45:17"/>
    <n v="1000"/>
    <n v="25"/>
    <n v="12.5"/>
  </r>
  <r>
    <x v="38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5-12-24T08:45:52"/>
    <n v="5000000"/>
    <n v="0"/>
    <n v="0"/>
  </r>
  <r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08-21T19:16:13"/>
    <n v="50000"/>
    <n v="1096"/>
    <n v="18.896551724137932"/>
  </r>
  <r>
    <x v="22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09-15T16:33:59"/>
    <n v="20000"/>
    <n v="1605"/>
    <n v="200.625"/>
  </r>
  <r>
    <x v="307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09-08T19:00:21"/>
    <n v="400000"/>
    <n v="605"/>
    <n v="201.66666666666666"/>
  </r>
  <r>
    <x v="36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2-24T14:00:03"/>
    <n v="15000"/>
    <n v="0"/>
    <n v="0"/>
  </r>
  <r>
    <x v="38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5-17T17:47:29"/>
    <n v="1200"/>
    <n v="715"/>
    <n v="65"/>
  </r>
  <r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4-04T23:00:50"/>
    <n v="7900"/>
    <n v="1322"/>
    <n v="66.099999999999994"/>
  </r>
  <r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1-27T00:16:12"/>
    <n v="15000"/>
    <n v="280"/>
    <n v="93.333333333333329"/>
  </r>
  <r>
    <x v="58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3-09T18:41:57"/>
    <n v="80000"/>
    <n v="0"/>
    <n v="0"/>
  </r>
  <r>
    <x v="3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5-08T00:12:05"/>
    <n v="12518.769999999999"/>
    <n v="0"/>
    <n v="0"/>
  </r>
  <r>
    <x v="381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8-12T18:10:23"/>
    <n v="30000000"/>
    <n v="0"/>
    <n v="0"/>
  </r>
  <r>
    <x v="1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2-26T05:05:59"/>
    <n v="5000"/>
    <n v="5481"/>
    <n v="50.75"/>
  </r>
  <r>
    <x v="28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2-01T05:51:46"/>
    <n v="1000"/>
    <n v="1218"/>
    <n v="60.9"/>
  </r>
  <r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6-02T11:17:04"/>
    <n v="10000"/>
    <n v="10685"/>
    <n v="109.03061224489795"/>
  </r>
  <r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7-07T21:50:19"/>
    <n v="5000"/>
    <n v="5035.6899999999996"/>
    <n v="25.692295918367346"/>
  </r>
  <r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6-07T17:30:33"/>
    <n v="1500"/>
    <n v="1635"/>
    <n v="41.92307692307692"/>
  </r>
  <r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8-17T17:43:32"/>
    <n v="10000"/>
    <n v="11363"/>
    <n v="88.7734375"/>
  </r>
  <r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2-07T04:44:52"/>
    <n v="5000"/>
    <n v="5696"/>
    <n v="80.225352112676063"/>
  </r>
  <r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03T12:34:20"/>
    <n v="3500"/>
    <n v="3710"/>
    <n v="78.936170212765958"/>
  </r>
  <r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4-03T18:52:33"/>
    <n v="766.44900000000007"/>
    <n v="1245.4796250000002"/>
    <n v="73.26350735294119"/>
  </r>
  <r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6-18T16:04:11"/>
    <n v="6000"/>
    <n v="6360"/>
    <n v="69.890109890109883"/>
  </r>
  <r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01T15:47:58"/>
    <n v="3200"/>
    <n v="3205"/>
    <n v="74.534883720930239"/>
  </r>
  <r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1-20T02:38:40"/>
    <n v="2000"/>
    <n v="2107"/>
    <n v="123.94117647058823"/>
  </r>
  <r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03T19:38:28"/>
    <n v="5000"/>
    <n v="8740"/>
    <n v="264.84848484848487"/>
  </r>
  <r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8-29T01:27:51"/>
    <n v="5000"/>
    <n v="5100"/>
    <n v="58.620689655172413"/>
  </r>
  <r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0-29T16:24:46"/>
    <n v="8000"/>
    <n v="8010"/>
    <n v="70.884955752212392"/>
  </r>
  <r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2-25T17:32:10"/>
    <n v="87.631389999999996"/>
    <n v="150.22523999999999"/>
    <n v="10.730374285714285"/>
  </r>
  <r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1-22T21:08:54"/>
    <n v="3000"/>
    <n v="3407"/>
    <n v="113.56666666666666"/>
  </r>
  <r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10T15:22:27"/>
    <n v="750"/>
    <n v="971"/>
    <n v="60.6875"/>
  </r>
  <r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4-12-20T19:47:03"/>
    <n v="5000"/>
    <n v="5070"/>
    <n v="110.21739130434783"/>
  </r>
  <r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03T21:58:50"/>
    <n v="3000"/>
    <n v="3275"/>
    <n v="136.45833333333334"/>
  </r>
  <r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8-09T13:25:56"/>
    <n v="4504.62"/>
    <n v="5807.5813349999999"/>
    <n v="59.871972525773195"/>
  </r>
  <r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1-12T16:29:03"/>
    <n v="6259.3849999999993"/>
    <n v="6388.3283309999997"/>
    <n v="108.27675137288135"/>
  </r>
  <r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09-12T15:10:36"/>
    <n v="116000"/>
    <n v="169985.91"/>
    <n v="155.23827397260274"/>
  </r>
  <r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7-25T06:41:21"/>
    <n v="25000"/>
    <n v="25088"/>
    <n v="115.08256880733946"/>
  </r>
  <r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11T23:22:08"/>
    <n v="6720.78"/>
    <n v="8175.8288699999994"/>
    <n v="73.656115945945942"/>
  </r>
  <r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3-02T12:00:06"/>
    <n v="3004.5047999999997"/>
    <n v="3169.7525639999999"/>
    <n v="56.602724357142854"/>
  </r>
  <r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09-14T07:22:31"/>
    <n v="25000"/>
    <n v="27600.2"/>
    <n v="104.15169811320754"/>
  </r>
  <r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5-21T08:41:21"/>
    <n v="1251.877"/>
    <n v="1251.877"/>
    <n v="44.709892857142854"/>
  </r>
  <r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1-29T00:29:22"/>
    <n v="20000"/>
    <n v="35307"/>
    <n v="96.997252747252745"/>
  </r>
  <r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5-12-03T13:47:00"/>
    <n v="10000"/>
    <n v="10000"/>
    <n v="370.37037037037038"/>
  </r>
  <r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05T20:05:30"/>
    <n v="8500"/>
    <n v="8780"/>
    <n v="94.408602150537632"/>
  </r>
  <r>
    <x v="9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09-09T18:25:10"/>
    <n v="3000"/>
    <n v="3135"/>
    <n v="48.984375"/>
  </r>
  <r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1-21T20:07:47"/>
    <n v="1000"/>
    <n v="1003"/>
    <n v="45.590909090909093"/>
  </r>
  <r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09-03T11:29:32"/>
    <n v="375.56309999999996"/>
    <n v="1719.1275714799999"/>
    <n v="29.137755448813557"/>
  </r>
  <r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6-12-20T15:57:51"/>
    <n v="15000"/>
    <n v="15744"/>
    <n v="63.2289156626506"/>
  </r>
  <r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3-27T21:54:00"/>
    <n v="35000"/>
    <n v="60180"/>
    <n v="153.5204081632653"/>
  </r>
  <r>
    <x v="3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09T17:36:33"/>
    <n v="10000"/>
    <n v="10373"/>
    <n v="90.2"/>
  </r>
  <r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5-19T04:38:49"/>
    <n v="50000"/>
    <n v="51514.5"/>
    <n v="118.97113163972287"/>
  </r>
  <r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14T17:46:00"/>
    <n v="1350"/>
    <n v="1605"/>
    <n v="80.25"/>
  </r>
  <r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17T19:51:10"/>
    <n v="500"/>
    <n v="500"/>
    <n v="62.5"/>
  </r>
  <r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6-13T21:29:42"/>
    <n v="7214"/>
    <n v="22991.01"/>
    <n v="131.37719999999999"/>
  </r>
  <r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1-26T20:04:12"/>
    <n v="7000"/>
    <n v="7595.43"/>
    <n v="73.032980769230775"/>
  </r>
  <r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1-29T20:22:56"/>
    <n v="3000"/>
    <n v="3035"/>
    <n v="178.52941176470588"/>
  </r>
  <r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0-16T21:08:44"/>
    <n v="40000"/>
    <n v="45126"/>
    <n v="162.90974729241879"/>
  </r>
  <r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09-06T16:11:45"/>
    <n v="10600"/>
    <n v="12772.6"/>
    <n v="108.24237288135593"/>
  </r>
  <r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1-14T18:09:51"/>
    <n v="6131.5920000000006"/>
    <n v="6606.7903800000004"/>
    <n v="68.111241030927843"/>
  </r>
  <r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04T05:11:23"/>
    <n v="600"/>
    <n v="1080"/>
    <n v="54"/>
  </r>
  <r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5-12-22T05:05:19"/>
    <n v="3000"/>
    <n v="3035"/>
    <n v="116.73076923076923"/>
  </r>
  <r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0-27T13:40:40"/>
    <n v="25000"/>
    <n v="29939"/>
    <n v="233.8984375"/>
  </r>
  <r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4-12-23T19:58:39"/>
    <n v="1500"/>
    <n v="2370"/>
    <n v="158"/>
  </r>
  <r>
    <x v="43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1-26T11:15:16"/>
    <n v="337.84649999999999"/>
    <n v="417.80350500000003"/>
    <n v="16.7121402"/>
  </r>
  <r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1-20T16:52:10"/>
    <n v="4000"/>
    <n v="4685"/>
    <n v="85.181818181818187"/>
  </r>
  <r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5-22T20:04:09"/>
    <n v="10000"/>
    <n v="15696"/>
    <n v="146.69158878504672"/>
  </r>
  <r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0-08T02:58:00"/>
    <n v="25000"/>
    <n v="28276"/>
    <n v="50.764811490125673"/>
  </r>
  <r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5-26T17:27:18"/>
    <n v="3400"/>
    <n v="3508"/>
    <n v="87.7"/>
  </r>
  <r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5-19T13:09:12"/>
    <n v="8500"/>
    <n v="8722"/>
    <n v="242.27777777777777"/>
  </r>
  <r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7-21T20:24:03"/>
    <n v="22000"/>
    <n v="23285"/>
    <n v="146.44654088050314"/>
  </r>
  <r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6-08T07:09:36"/>
    <n v="4729.8509999999997"/>
    <n v="4763.6356500000002"/>
    <n v="116.18623536585366"/>
  </r>
  <r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4-29T20:00:20"/>
    <n v="15000"/>
    <n v="18185"/>
    <n v="80.464601769911511"/>
  </r>
  <r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6-15T20:18:53"/>
    <n v="7000"/>
    <n v="7040"/>
    <n v="234.66666666666666"/>
  </r>
  <r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0-17T14:51:09"/>
    <n v="4500"/>
    <n v="5221"/>
    <n v="50.689320388349515"/>
  </r>
  <r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7-13T22:53:29"/>
    <n v="10000"/>
    <n v="10088"/>
    <n v="162.70967741935485"/>
  </r>
  <r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4-27T16:13:06"/>
    <n v="876.31389999999999"/>
    <n v="902.60331699999995"/>
    <n v="150.43388616666667"/>
  </r>
  <r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09-06T23:51:15"/>
    <n v="5000"/>
    <n v="12321"/>
    <n v="67.697802197802204"/>
  </r>
  <r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02T12:13:33"/>
    <n v="3129.6924999999997"/>
    <n v="9457.9307349999999"/>
    <n v="65.227108517241376"/>
  </r>
  <r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2-17T11:01:32"/>
    <n v="1126.6893"/>
    <n v="1614.9213299999999"/>
    <n v="64.596853199999998"/>
  </r>
  <r>
    <x v="79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2-18T16:54:11"/>
    <n v="40000"/>
    <n v="52576"/>
    <n v="164.3"/>
  </r>
  <r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7-16T06:20:25"/>
    <n v="5000"/>
    <n v="8401"/>
    <n v="84.858585858585855"/>
  </r>
  <r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0-20T17:00:47"/>
    <n v="30000"/>
    <n v="32903"/>
    <n v="94.548850574712645"/>
  </r>
  <r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8-17T17:56:11"/>
    <n v="1750"/>
    <n v="1867"/>
    <n v="45.536585365853661"/>
  </r>
  <r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08-15T21:10:47"/>
    <n v="1500"/>
    <n v="1500"/>
    <n v="51.724137931034484"/>
  </r>
  <r>
    <x v="28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8-12T01:04:19"/>
    <n v="1000"/>
    <n v="1272"/>
    <n v="50.88"/>
  </r>
  <r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7-19T02:38:45"/>
    <n v="3000"/>
    <n v="4396"/>
    <n v="191.13043478260869"/>
  </r>
  <r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01T12:50:55"/>
    <n v="100000"/>
    <n v="112536"/>
    <n v="89.314285714285717"/>
  </r>
  <r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4-04T13:26:49"/>
    <n v="25000"/>
    <n v="27196.71"/>
    <n v="88.588631921824103"/>
  </r>
  <r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7-11T18:50:44"/>
    <n v="25000"/>
    <n v="31683"/>
    <n v="96.300911854103347"/>
  </r>
  <r>
    <x v="2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07-19T21:26:13"/>
    <n v="500"/>
    <n v="1066"/>
    <n v="33.3125"/>
  </r>
  <r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1-04T06:03:17"/>
    <n v="1000"/>
    <n v="1005"/>
    <n v="37.222222222222221"/>
  </r>
  <r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02T19:03:58"/>
    <n v="20000"/>
    <n v="21742.78"/>
    <n v="92.130423728813554"/>
  </r>
  <r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2T19:00:21"/>
    <n v="3000"/>
    <n v="3225"/>
    <n v="76.785714285714292"/>
  </r>
  <r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5-12-21T20:50:48"/>
    <n v="8300"/>
    <n v="9170"/>
    <n v="96.526315789473685"/>
  </r>
  <r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09-06T16:30:47"/>
    <n v="1877.8154999999999"/>
    <n v="2403.6038399999998"/>
    <n v="64.962265945945944"/>
  </r>
  <r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3-20T01:41:39"/>
    <n v="11496.735000000001"/>
    <n v="12647.174949"/>
    <n v="98.806054289062502"/>
  </r>
  <r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1-18T17:26:38"/>
    <n v="12000"/>
    <n v="13121"/>
    <n v="84.108974358974365"/>
  </r>
  <r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7-23T03:44:15"/>
    <n v="4000"/>
    <n v="5308.26"/>
    <n v="82.941562500000003"/>
  </r>
  <r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8-11T19:16:26"/>
    <n v="7900"/>
    <n v="15077"/>
    <n v="259.94827586206895"/>
  </r>
  <r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3-14T23:44:14"/>
    <n v="500"/>
    <n v="745"/>
    <n v="37.25"/>
  </r>
  <r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02T21:37:42"/>
    <n v="5000"/>
    <n v="8320"/>
    <n v="177.02127659574469"/>
  </r>
  <r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5-15T00:20:55"/>
    <n v="3750"/>
    <n v="4000"/>
    <n v="74.074074074074076"/>
  </r>
  <r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4-05T04:02:40"/>
    <n v="600"/>
    <n v="636"/>
    <n v="70.666666666666671"/>
  </r>
  <r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1-09T09:59:05"/>
    <n v="4381.5694999999996"/>
    <n v="1035.302279"/>
    <n v="29.580065114285713"/>
  </r>
  <r>
    <x v="63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4-28T16:04:54"/>
    <n v="50000"/>
    <n v="75"/>
    <n v="37.5"/>
  </r>
  <r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08-11T18:16:53"/>
    <n v="10000"/>
    <n v="40"/>
    <n v="13.333333333333334"/>
  </r>
  <r>
    <x v="43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1-23T19:59:14"/>
    <n v="300"/>
    <n v="0"/>
    <n v="0"/>
  </r>
  <r>
    <x v="22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4-11-10T22:59:50"/>
    <n v="20000"/>
    <n v="1"/>
    <n v="1"/>
  </r>
  <r>
    <x v="31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7-31T15:16:24"/>
    <n v="25000"/>
    <n v="0"/>
    <n v="0"/>
  </r>
  <r>
    <x v="63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3-04T15:36:51"/>
    <n v="62593.85"/>
    <n v="0"/>
    <n v="0"/>
  </r>
  <r>
    <x v="102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3-31T08:59:00"/>
    <n v="20270.79"/>
    <n v="3.3784650000000003"/>
    <n v="1.126155"/>
  </r>
  <r>
    <x v="36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7-09T22:27:26"/>
    <n v="15000"/>
    <n v="451"/>
    <n v="41"/>
  </r>
  <r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8-29T06:35:34"/>
    <n v="220000"/>
    <n v="335"/>
    <n v="55.833333333333336"/>
  </r>
  <r>
    <x v="8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7-14T18:49:08"/>
    <n v="1000000"/>
    <n v="0"/>
    <n v="0"/>
  </r>
  <r>
    <x v="3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01T12:51:32"/>
    <n v="10000"/>
    <n v="6684"/>
    <n v="99.761194029850742"/>
  </r>
  <r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09-17T22:08:58"/>
    <n v="3000"/>
    <n v="587"/>
    <n v="25.521739130434781"/>
  </r>
  <r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0-22T03:07:26"/>
    <n v="75000"/>
    <n v="8471"/>
    <n v="117.65277777777777"/>
  </r>
  <r>
    <x v="31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05T01:19:32"/>
    <n v="25000"/>
    <n v="10"/>
    <n v="5"/>
  </r>
  <r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6-10T05:28:57"/>
    <n v="246432.9"/>
    <n v="29536.743299999998"/>
    <n v="1969.1162199999999"/>
  </r>
  <r>
    <x v="6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8-10T22:31:19"/>
    <n v="5376.6239999999998"/>
    <n v="134.41559999999998"/>
    <n v="134.41559999999998"/>
  </r>
  <r>
    <x v="65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09-16T16:35:52"/>
    <n v="250000"/>
    <n v="175"/>
    <n v="87.5"/>
  </r>
  <r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1-14T20:00:34"/>
    <n v="1000"/>
    <n v="141"/>
    <n v="20.142857142857142"/>
  </r>
  <r>
    <x v="3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1-16T17:36:09"/>
    <n v="12518.769999999999"/>
    <n v="418.12691799999999"/>
    <n v="26.132932374999999"/>
  </r>
  <r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03T17:34:41"/>
    <n v="12000"/>
    <n v="7173"/>
    <n v="61.307692307692307"/>
  </r>
  <r>
    <x v="14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15T16:34:22"/>
    <n v="12000"/>
    <n v="2"/>
    <n v="1"/>
  </r>
  <r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4-17T16:25:00"/>
    <n v="2800000"/>
    <n v="645"/>
    <n v="92.142857142857139"/>
  </r>
  <r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2-09T13:42:39"/>
    <n v="28153.875"/>
    <n v="24.775410000000001"/>
    <n v="8.2584700000000009"/>
  </r>
  <r>
    <x v="36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6-30T02:27:20"/>
    <n v="15000"/>
    <n v="1296"/>
    <n v="64.8"/>
  </r>
  <r>
    <x v="3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08-10T15:38:43"/>
    <n v="10000"/>
    <n v="1506"/>
    <n v="30.12"/>
  </r>
  <r>
    <x v="29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1-31T22:57:58"/>
    <n v="16861.878000000001"/>
    <n v="80.477145000000007"/>
    <n v="40.238572500000004"/>
  </r>
  <r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1-27T03:19:55"/>
    <n v="60000"/>
    <n v="71"/>
    <n v="23.666666666666668"/>
  </r>
  <r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2-20T17:07:15"/>
    <n v="1333666"/>
    <n v="11226"/>
    <n v="415.77777777777777"/>
  </r>
  <r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0-28T00:40:44"/>
    <n v="2000000"/>
    <n v="376"/>
    <n v="53.714285714285715"/>
  </r>
  <r>
    <x v="8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8-21T04:21:31"/>
    <n v="1000000"/>
    <n v="2103"/>
    <n v="420.6"/>
  </r>
  <r>
    <x v="7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0-16T22:09:06"/>
    <n v="9000"/>
    <n v="0"/>
    <n v="0"/>
  </r>
  <r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8-02T13:31:18"/>
    <n v="20000"/>
    <n v="56"/>
    <n v="18.666666666666668"/>
  </r>
  <r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4-06T17:22:11"/>
    <n v="4059"/>
    <n v="470"/>
    <n v="78.333333333333329"/>
  </r>
  <r>
    <x v="31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8-30T21:12:39"/>
    <n v="25000"/>
    <n v="610"/>
    <n v="67.777777777777771"/>
  </r>
  <r>
    <x v="22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6-18T16:05:59"/>
    <n v="22523.1"/>
    <n v="56.307749999999999"/>
    <n v="18.76925"/>
  </r>
  <r>
    <x v="22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0-22T03:36:30"/>
    <n v="20000"/>
    <n v="125"/>
    <n v="62.5"/>
  </r>
  <r>
    <x v="99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4-12-08T13:44:07"/>
    <n v="65000"/>
    <n v="126"/>
    <n v="42"/>
  </r>
  <r>
    <x v="31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6-07T13:01:23"/>
    <n v="25000"/>
    <n v="5854"/>
    <n v="130.0888888888889"/>
  </r>
  <r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3-02T19:39:05"/>
    <n v="225000"/>
    <n v="11432"/>
    <n v="1270.2222222222222"/>
  </r>
  <r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7-15T22:45:43"/>
    <n v="5000"/>
    <n v="796"/>
    <n v="88.444444444444443"/>
  </r>
  <r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09-08T14:51:52"/>
    <n v="100000"/>
    <n v="1183.19"/>
    <n v="56.342380952380957"/>
  </r>
  <r>
    <x v="23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01T21:49:01"/>
    <n v="3065.7960000000003"/>
    <n v="697.46859000000006"/>
    <n v="41.02756411764706"/>
  </r>
  <r>
    <x v="57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7-22T19:05:56"/>
    <n v="100000"/>
    <n v="25"/>
    <n v="25"/>
  </r>
  <r>
    <x v="391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6-02T00:36:20"/>
    <n v="14920"/>
    <n v="50"/>
    <n v="50"/>
  </r>
  <r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4-20T19:48:46"/>
    <n v="20000"/>
    <n v="795"/>
    <n v="56.785714285714285"/>
  </r>
  <r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09-16T12:05:01"/>
    <n v="12518.769999999999"/>
    <n v="2146.969055"/>
    <n v="51.118310833333332"/>
  </r>
  <r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5-12-21T19:00:49"/>
    <n v="48725"/>
    <n v="1758"/>
    <n v="65.111111111111114"/>
  </r>
  <r>
    <x v="13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1-13T04:33:11"/>
    <n v="2000"/>
    <n v="278"/>
    <n v="55.6"/>
  </r>
  <r>
    <x v="14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09-20T14:56:15"/>
    <n v="12000"/>
    <n v="1827"/>
    <n v="140.53846153846155"/>
  </r>
  <r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6-16T09:12:17"/>
    <n v="2815.3874999999998"/>
    <n v="337.84649999999999"/>
    <n v="28.153874999999999"/>
  </r>
  <r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7-04T08:10:18"/>
    <n v="20030.031999999999"/>
    <n v="7834.2462659999992"/>
    <n v="87.04718073333332"/>
  </r>
  <r>
    <x v="393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4-13T03:45:06"/>
    <n v="4100"/>
    <n v="11"/>
    <n v="5.5"/>
  </r>
  <r>
    <x v="23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1-02T21:48:31"/>
    <n v="2816.3760000000002"/>
    <n v="834.35139000000004"/>
    <n v="166.87027800000001"/>
  </r>
  <r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08-25T17:15:16"/>
    <n v="5845"/>
    <n v="2476"/>
    <n v="79.870967741935488"/>
  </r>
  <r>
    <x v="28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8-25T10:17:56"/>
    <n v="1251.877"/>
    <n v="51.326956999999993"/>
    <n v="12.831739249999998"/>
  </r>
  <r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04T19:32:31"/>
    <n v="40000"/>
    <n v="7905"/>
    <n v="272.58620689655174"/>
  </r>
  <r>
    <x v="63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2-27T16:19:54"/>
    <n v="50000"/>
    <n v="26"/>
    <n v="13"/>
  </r>
  <r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7-24T03:00:10"/>
    <n v="26500"/>
    <n v="6633"/>
    <n v="58.184210526315788"/>
  </r>
  <r>
    <x v="31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1-10T00:45:19"/>
    <n v="25000"/>
    <n v="10"/>
    <n v="10"/>
  </r>
  <r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09-03T14:17:00"/>
    <n v="20000"/>
    <n v="5328"/>
    <n v="70.10526315789474"/>
  </r>
  <r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09-02T02:55:34"/>
    <n v="11000"/>
    <n v="521"/>
    <n v="57.888888888888886"/>
  </r>
  <r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3-18T17:33:02"/>
    <n v="109225"/>
    <n v="4635"/>
    <n v="125.27027027027027"/>
  </r>
  <r>
    <x v="96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7-23T15:10:50"/>
    <n v="75000"/>
    <n v="0"/>
    <n v="0"/>
  </r>
  <r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5-06T10:43:47"/>
    <n v="1069.47"/>
    <n v="32.084099999999999"/>
    <n v="32.084099999999999"/>
  </r>
  <r>
    <x v="47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3-18T12:22:05"/>
    <n v="750"/>
    <n v="430"/>
    <n v="43"/>
  </r>
  <r>
    <x v="28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19T08:59:20"/>
    <n v="1251.877"/>
    <n v="1.2518769999999999"/>
    <n v="1.2518769999999999"/>
  </r>
  <r>
    <x v="69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6-13T15:35:23"/>
    <n v="53473.5"/>
    <n v="165.76785000000001"/>
    <n v="82.883925000000005"/>
  </r>
  <r>
    <x v="3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2-25T01:05:32"/>
    <n v="10000"/>
    <n v="5"/>
    <n v="5"/>
  </r>
  <r>
    <x v="396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3-06T22:36:36"/>
    <n v="1464001.5"/>
    <n v="144.14784"/>
    <n v="14.414784000000001"/>
  </r>
  <r>
    <x v="15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7-28T16:18:55"/>
    <n v="1149.6735000000001"/>
    <n v="7.6644900000000007"/>
    <n v="7.6644900000000007"/>
  </r>
  <r>
    <x v="212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4T22:22:12"/>
    <n v="199"/>
    <n v="116"/>
    <n v="58"/>
  </r>
  <r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6-09T23:49:58"/>
    <n v="125000"/>
    <n v="85192"/>
    <n v="244.80459770114942"/>
  </r>
  <r>
    <x v="397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4-12-04T18:43:21"/>
    <n v="800000"/>
    <n v="26"/>
    <n v="6.5"/>
  </r>
  <r>
    <x v="86"/>
    <n v="0"/>
    <x v="1"/>
    <x v="0"/>
    <s v="USD"/>
    <n v="1452142672"/>
    <n v="1449550672"/>
    <b v="0"/>
    <n v="0"/>
    <b v="0"/>
    <s v="theater/spaces"/>
    <n v="0"/>
    <n v="0"/>
    <x v="1"/>
    <x v="38"/>
    <x v="3125"/>
    <d v="2015-12-08T04:57:52"/>
    <n v="1500000"/>
    <n v="0"/>
    <n v="0"/>
  </r>
  <r>
    <x v="31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2-27T00:26:02"/>
    <n v="25000"/>
    <n v="1040"/>
    <n v="61.176470588235297"/>
  </r>
  <r>
    <x v="57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1-30T20:33:49"/>
    <n v="100000"/>
    <n v="0"/>
    <n v="0"/>
  </r>
  <r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2-14T19:49:01"/>
    <n v="15000"/>
    <n v="16291"/>
    <n v="139.23931623931625"/>
  </r>
  <r>
    <x v="21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3-09T20:13:39"/>
    <n v="1250"/>
    <n v="10"/>
    <n v="10"/>
  </r>
  <r>
    <x v="3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3-14T15:21:56"/>
    <n v="10000"/>
    <n v="375"/>
    <n v="93.75"/>
  </r>
  <r>
    <x v="393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3-09T13:54:05"/>
    <n v="4100"/>
    <n v="645"/>
    <n v="53.75"/>
  </r>
  <r>
    <x v="11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2-20T08:24:20"/>
    <n v="30000"/>
    <n v="10"/>
    <n v="10"/>
  </r>
  <r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2-22T13:33:54"/>
    <n v="625.93849999999998"/>
    <n v="676.01357999999993"/>
    <n v="42.250848749999996"/>
  </r>
  <r>
    <x v="28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06T17:16:59"/>
    <n v="1251.877"/>
    <n v="281.672325"/>
    <n v="23.472693750000001"/>
  </r>
  <r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3-13T03:38:41"/>
    <n v="777"/>
    <n v="162"/>
    <n v="23.142857142857142"/>
  </r>
  <r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2-23T11:05:54"/>
    <n v="625.93849999999998"/>
    <n v="799.94940299999996"/>
    <n v="36.3613365"/>
  </r>
  <r>
    <x v="15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3-13T21:14:29"/>
    <n v="1500"/>
    <n v="50"/>
    <n v="50"/>
  </r>
  <r>
    <x v="48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3-15T15:30:07"/>
    <n v="250.37539999999998"/>
    <n v="0"/>
    <n v="0"/>
  </r>
  <r>
    <x v="63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2-19T06:29:20"/>
    <n v="2634.4"/>
    <n v="142.2576"/>
    <n v="23.709599999999998"/>
  </r>
  <r>
    <x v="3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3-08T17:15:03"/>
    <n v="11261.55"/>
    <n v="108.11088000000001"/>
    <n v="27.027720000000002"/>
  </r>
  <r>
    <x v="2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3-06T18:04:48"/>
    <n v="563.07749999999999"/>
    <n v="290.54799000000003"/>
    <n v="36.318498750000003"/>
  </r>
  <r>
    <x v="181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2-17T12:18:59"/>
    <n v="3442.6617499999998"/>
    <n v="56.334464999999994"/>
    <n v="18.778154999999998"/>
  </r>
  <r>
    <x v="176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3-14T08:35:56"/>
    <n v="876.31389999999999"/>
    <n v="0"/>
    <n v="0"/>
  </r>
  <r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02T12:55:07"/>
    <n v="10000"/>
    <n v="7540"/>
    <n v="251.33333333333334"/>
  </r>
  <r>
    <x v="31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1-27T00:58:54"/>
    <n v="25000"/>
    <n v="0"/>
    <n v="0"/>
  </r>
  <r>
    <x v="63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3-02T16:22:46"/>
    <n v="2634.4"/>
    <n v="276.61199999999997"/>
    <n v="23.050999999999998"/>
  </r>
  <r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09-27T23:15:55"/>
    <n v="20000"/>
    <n v="23505"/>
    <n v="110.35211267605634"/>
  </r>
  <r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09T15:58:04"/>
    <n v="1800"/>
    <n v="2361"/>
    <n v="41.421052631578945"/>
  </r>
  <r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1-13T00:25:00"/>
    <n v="1250"/>
    <n v="1300"/>
    <n v="52"/>
  </r>
  <r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0-10-27T06:20:03"/>
    <n v="3500"/>
    <n v="3535"/>
    <n v="33.990384615384613"/>
  </r>
  <r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8-11T20:09:34"/>
    <n v="3500"/>
    <n v="3514"/>
    <n v="103.35294117647059"/>
  </r>
  <r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0-03T20:49:27"/>
    <n v="2754.1293999999998"/>
    <n v="2918.1252869999998"/>
    <n v="43.55410876119403"/>
  </r>
  <r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3-31T03:42:17"/>
    <n v="3000"/>
    <n v="10067.5"/>
    <n v="41.773858921161825"/>
  </r>
  <r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3-02T21:00:58"/>
    <n v="7000"/>
    <n v="7905"/>
    <n v="64.268292682926827"/>
  </r>
  <r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1-20T11:58:45"/>
    <n v="6259.3849999999993"/>
    <n v="11799.228656709998"/>
    <n v="39.070293565264897"/>
  </r>
  <r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4-27T22:52:24"/>
    <n v="5500"/>
    <n v="5600"/>
    <n v="62.921348314606739"/>
  </r>
  <r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09T18:55:05"/>
    <n v="4000"/>
    <n v="4040"/>
    <n v="98.536585365853654"/>
  </r>
  <r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6-22T20:09:12"/>
    <n v="5000"/>
    <n v="5700"/>
    <n v="82.608695652173907"/>
  </r>
  <r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1-12-07T01:36:01"/>
    <n v="1500"/>
    <n v="2002.22"/>
    <n v="38.504230769230773"/>
  </r>
  <r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7-21T06:21:27"/>
    <n v="4500"/>
    <n v="4569"/>
    <n v="80.15789473684211"/>
  </r>
  <r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09-15T12:52:02"/>
    <n v="2503.7539999999999"/>
    <n v="2631.4454539999997"/>
    <n v="35.560073702702695"/>
  </r>
  <r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6-09T16:27:42"/>
    <n v="4000"/>
    <n v="5086"/>
    <n v="80.730158730158735"/>
  </r>
  <r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5-16T18:05:25"/>
    <n v="13000"/>
    <n v="14450"/>
    <n v="200.69444444444446"/>
  </r>
  <r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5-07T19:20:15"/>
    <n v="2500"/>
    <n v="2669"/>
    <n v="37.591549295774648"/>
  </r>
  <r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4-11T03:49:20"/>
    <n v="750"/>
    <n v="1220"/>
    <n v="58.095238095238095"/>
  </r>
  <r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0-28T16:35:53"/>
    <n v="35000"/>
    <n v="56079.83"/>
    <n v="60.300892473118282"/>
  </r>
  <r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7-19T04:13:01"/>
    <n v="3000"/>
    <n v="3485"/>
    <n v="63.363636363636367"/>
  </r>
  <r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5-13T02:32:33"/>
    <n v="2500"/>
    <n v="3105"/>
    <n v="50.901639344262293"/>
  </r>
  <r>
    <x v="6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1-13T17:42:41"/>
    <n v="8000"/>
    <n v="8241"/>
    <n v="100.5"/>
  </r>
  <r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5-30T01:55:44"/>
    <n v="2000"/>
    <n v="2245"/>
    <n v="31.619718309859156"/>
  </r>
  <r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4-06T14:35:58"/>
    <n v="8763.1389999999992"/>
    <n v="9535.5471089999992"/>
    <n v="81.50040264102563"/>
  </r>
  <r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1-15T17:31:08"/>
    <n v="2000"/>
    <n v="2300"/>
    <n v="79.310344827586206"/>
  </r>
  <r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8-27T21:04:52"/>
    <n v="10000"/>
    <n v="10300"/>
    <n v="139.18918918918919"/>
  </r>
  <r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11T20:45:08"/>
    <n v="3000"/>
    <n v="3034"/>
    <n v="131.91304347826087"/>
  </r>
  <r>
    <x v="1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0-12-19T21:17:07"/>
    <n v="5000"/>
    <n v="5478"/>
    <n v="91.3"/>
  </r>
  <r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7-22T22:20:31"/>
    <n v="1900"/>
    <n v="2182"/>
    <n v="39.672727272727272"/>
  </r>
  <r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5-22T16:00:09"/>
    <n v="2500"/>
    <n v="2935"/>
    <n v="57.549019607843135"/>
  </r>
  <r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6-16T14:31:15"/>
    <n v="1877.8154999999999"/>
    <n v="3224.8351519999997"/>
    <n v="41.344040410256405"/>
  </r>
  <r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4-11T16:51:11"/>
    <n v="4200"/>
    <n v="4794.82"/>
    <n v="77.335806451612896"/>
  </r>
  <r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5-21T09:54:09"/>
    <n v="1502.2523999999999"/>
    <n v="1798.9472489999998"/>
    <n v="39.976605533333327"/>
  </r>
  <r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5-20T07:26:27"/>
    <n v="625.93849999999998"/>
    <n v="682.272965"/>
    <n v="45.484864333333334"/>
  </r>
  <r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1-12-06T22:47:01"/>
    <n v="7000"/>
    <n v="7062"/>
    <n v="46.768211920529801"/>
  </r>
  <r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05T19:04:29"/>
    <n v="2500"/>
    <n v="2725"/>
    <n v="40.073529411764703"/>
  </r>
  <r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6-01T23:50:31"/>
    <n v="4300"/>
    <n v="4610"/>
    <n v="100.21739130434783"/>
  </r>
  <r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09T23:27:21"/>
    <n v="1251.877"/>
    <n v="1251.877"/>
    <n v="52.161541666666665"/>
  </r>
  <r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8-17T22:10:38"/>
    <n v="4006.0063999999998"/>
    <n v="4093.6377899999998"/>
    <n v="58.480539857142851"/>
  </r>
  <r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7-15T15:59:33"/>
    <n v="15000"/>
    <n v="17444"/>
    <n v="71.491803278688522"/>
  </r>
  <r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5-20T09:58:22"/>
    <n v="250.37539999999998"/>
    <n v="162.74400999999997"/>
    <n v="18.082667777777775"/>
  </r>
  <r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4-24T08:18:52"/>
    <n v="5882.085"/>
    <n v="725.10065999999995"/>
    <n v="38.163192631578944"/>
  </r>
  <r>
    <x v="23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1-09T03:37:55"/>
    <n v="3065.7960000000003"/>
    <n v="0"/>
    <n v="0"/>
  </r>
  <r>
    <x v="192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6-17T18:07:49"/>
    <n v="3750"/>
    <n v="151"/>
    <n v="37.75"/>
  </r>
  <r>
    <x v="3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1-14T22:34:19"/>
    <n v="12518.769999999999"/>
    <n v="127.69145399999999"/>
    <n v="15.961431749999999"/>
  </r>
  <r>
    <x v="1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1-06T23:14:16"/>
    <n v="6259.3849999999993"/>
    <n v="734.85179899999991"/>
    <n v="30.618824958333331"/>
  </r>
  <r>
    <x v="34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6-27T01:29:58"/>
    <n v="11000"/>
    <n v="0"/>
    <n v="0"/>
  </r>
  <r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1-13T14:15:42"/>
    <n v="3500"/>
    <n v="2070"/>
    <n v="53.07692307692308"/>
  </r>
  <r>
    <x v="399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6-02T14:21:15"/>
    <n v="3000000"/>
    <n v="1800"/>
    <n v="300"/>
  </r>
  <r>
    <x v="3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1-05T11:50:18"/>
    <n v="1171.06"/>
    <n v="134.08636999999999"/>
    <n v="33.521592499999997"/>
  </r>
  <r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1-09T10:11:17"/>
    <n v="4524.54"/>
    <n v="16.589980000000001"/>
    <n v="5.5299933333333335"/>
  </r>
  <r>
    <x v="1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8-07T18:16:58"/>
    <n v="5000"/>
    <n v="2608"/>
    <n v="49.20754716981132"/>
  </r>
  <r>
    <x v="63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3-31T07:41:41"/>
    <n v="50000"/>
    <n v="1"/>
    <n v="1"/>
  </r>
  <r>
    <x v="13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10T18:24:37"/>
    <n v="2503.7539999999999"/>
    <n v="31.296924999999998"/>
    <n v="15.648462499999999"/>
  </r>
  <r>
    <x v="1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0-16T20:29:06"/>
    <n v="5000"/>
    <n v="2726"/>
    <n v="109.04"/>
  </r>
  <r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8-26T23:43:42"/>
    <n v="1000"/>
    <n v="250"/>
    <n v="41.666666666666664"/>
  </r>
  <r>
    <x v="2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6-17T16:27:59"/>
    <n v="500"/>
    <n v="0"/>
    <n v="0"/>
  </r>
  <r>
    <x v="6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4-01T08:59:32"/>
    <n v="10015.016"/>
    <n v="341.76242099999996"/>
    <n v="28.480201749999996"/>
  </r>
  <r>
    <x v="1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8-20T06:37:31"/>
    <n v="5000"/>
    <n v="0"/>
    <n v="0"/>
  </r>
  <r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2-22T06:40:07"/>
    <n v="5500"/>
    <n v="2550"/>
    <n v="70.833333333333329"/>
  </r>
  <r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07T14:31:17"/>
    <n v="5000"/>
    <n v="5175"/>
    <n v="63.109756097560975"/>
  </r>
  <r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5-19T15:17:38"/>
    <n v="9500"/>
    <n v="11335.7"/>
    <n v="50.157964601769912"/>
  </r>
  <r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4-14T22:28:39"/>
    <n v="3000"/>
    <n v="3773"/>
    <n v="62.883333333333333"/>
  </r>
  <r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7-14T14:04:40"/>
    <n v="23000"/>
    <n v="27541"/>
    <n v="85.531055900621112"/>
  </r>
  <r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7-09T19:05:51"/>
    <n v="4000"/>
    <n v="5050"/>
    <n v="53.723404255319146"/>
  </r>
  <r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6-16T18:19:19"/>
    <n v="7511.2619999999997"/>
    <n v="7520.0251389999994"/>
    <n v="160.00053487234041"/>
  </r>
  <r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5-11-29T19:01:13"/>
    <n v="15022.523999999999"/>
    <n v="15343.004512"/>
    <n v="133.41743053913044"/>
  </r>
  <r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8-03T15:57:51"/>
    <n v="35000"/>
    <n v="35123"/>
    <n v="262.11194029850748"/>
  </r>
  <r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6-10T11:06:11"/>
    <n v="2503.7539999999999"/>
    <n v="2505.0058769999996"/>
    <n v="71.571596485714281"/>
  </r>
  <r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0-05T13:06:24"/>
    <n v="4500"/>
    <n v="5221"/>
    <n v="50.20192307692308"/>
  </r>
  <r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1-28T00:03:06"/>
    <n v="15022.523999999999"/>
    <n v="15337.997003999999"/>
    <n v="83.358679369565209"/>
  </r>
  <r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2-15T23:35:47"/>
    <n v="20000"/>
    <n v="20022"/>
    <n v="168.25210084033614"/>
  </r>
  <r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2-06T20:00:04"/>
    <n v="15000"/>
    <n v="15126"/>
    <n v="256.37288135593218"/>
  </r>
  <r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5-31T16:43:23"/>
    <n v="5007.5079999999998"/>
    <n v="5179.0151489999998"/>
    <n v="45.831992469026545"/>
  </r>
  <r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09-23T13:58:17"/>
    <n v="2500"/>
    <n v="3120"/>
    <n v="37.142857142857146"/>
  </r>
  <r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7-21T20:02:56"/>
    <n v="3100"/>
    <n v="3395"/>
    <n v="45.878378378378379"/>
  </r>
  <r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6-11-23T20:25:13"/>
    <n v="30000"/>
    <n v="30610"/>
    <n v="141.71296296296296"/>
  </r>
  <r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5-13T13:25:38"/>
    <n v="2000"/>
    <n v="2047"/>
    <n v="52.487179487179489"/>
  </r>
  <r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09-30T14:00:12"/>
    <n v="1502.2523999999999"/>
    <n v="1564.8462499999998"/>
    <n v="74.516488095238088"/>
  </r>
  <r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6-12-18T21:10:36"/>
    <n v="1502.2523999999999"/>
    <n v="1877.8154999999999"/>
    <n v="62.593849999999996"/>
  </r>
  <r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1-15T17:01:24"/>
    <n v="7000"/>
    <n v="7164"/>
    <n v="193.62162162162161"/>
  </r>
  <r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0-21T06:59:58"/>
    <n v="20000"/>
    <n v="21573"/>
    <n v="106.79702970297029"/>
  </r>
  <r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16T04:02:06"/>
    <n v="2600"/>
    <n v="2857"/>
    <n v="77.21621621621621"/>
  </r>
  <r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3-17T22:39:07"/>
    <n v="1000"/>
    <n v="1610"/>
    <n v="57.5"/>
  </r>
  <r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4-03T19:31:57"/>
    <n v="1000"/>
    <n v="1312"/>
    <n v="50.46153846153846"/>
  </r>
  <r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1-31T19:19:15"/>
    <n v="5000"/>
    <n v="5940"/>
    <n v="97.377049180327873"/>
  </r>
  <r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6-12-30T18:56:48"/>
    <n v="5007.5079999999998"/>
    <n v="5027.1749876699996"/>
    <n v="43.714565110173908"/>
  </r>
  <r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6-01T08:20:51"/>
    <n v="15000"/>
    <n v="15481"/>
    <n v="85.530386740331494"/>
  </r>
  <r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1-28T22:00:33"/>
    <n v="20000"/>
    <n v="20120"/>
    <n v="182.90909090909091"/>
  </r>
  <r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05T11:23:04"/>
    <n v="35000"/>
    <n v="35275.64"/>
    <n v="131.13620817843866"/>
  </r>
  <r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6-01T12:14:58"/>
    <n v="3505.2556"/>
    <n v="3937.1531649999997"/>
    <n v="49.837381835443033"/>
  </r>
  <r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01T02:08:13"/>
    <n v="7338.5029739999991"/>
    <n v="7772.8792554599986"/>
    <n v="74.739223610192298"/>
  </r>
  <r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1-19T16:39:08"/>
    <n v="3755.6309999999999"/>
    <n v="3776.9129089999997"/>
    <n v="111.08567379411764"/>
  </r>
  <r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09-11T07:47:50"/>
    <n v="8500"/>
    <n v="9801"/>
    <n v="58.688622754491021"/>
  </r>
  <r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8-20T18:08:12"/>
    <n v="10000"/>
    <n v="12730.42"/>
    <n v="69.56513661202186"/>
  </r>
  <r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09-15T02:19:22"/>
    <n v="8000"/>
    <n v="8227"/>
    <n v="115.87323943661971"/>
  </r>
  <r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1-01T16:39:42"/>
    <n v="2003.0031999999999"/>
    <n v="2061.8414189999999"/>
    <n v="29.881759695652171"/>
  </r>
  <r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5-11T14:24:18"/>
    <n v="21000"/>
    <n v="21904"/>
    <n v="81.125925925925927"/>
  </r>
  <r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8-14T11:20:00"/>
    <n v="10000"/>
    <n v="11122"/>
    <n v="57.626943005181346"/>
  </r>
  <r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6-12T10:25:12"/>
    <n v="3129.6924999999997"/>
    <n v="3313.0924805"/>
    <n v="58.124429482456136"/>
  </r>
  <r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3-05T21:19:17"/>
    <n v="12000"/>
    <n v="12095"/>
    <n v="60.475000000000001"/>
  </r>
  <r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5-21T17:55:14"/>
    <n v="5500"/>
    <n v="5771"/>
    <n v="65.579545454545453"/>
  </r>
  <r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0-06T17:48:44"/>
    <n v="25000"/>
    <n v="25388"/>
    <n v="119.1924882629108"/>
  </r>
  <r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5-22T17:32:46"/>
    <n v="1500"/>
    <n v="1661"/>
    <n v="83.05"/>
  </r>
  <r>
    <x v="268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8-08T11:20:40"/>
    <n v="2816.72325"/>
    <n v="3600.398252"/>
    <n v="72.007965040000002"/>
  </r>
  <r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8-20T13:50:28"/>
    <n v="20000"/>
    <n v="20365"/>
    <n v="177.08695652173913"/>
  </r>
  <r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2-24T02:03:29"/>
    <n v="16274.400999999998"/>
    <n v="16479.082889499998"/>
    <n v="88.597219836021495"/>
  </r>
  <r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09-07T18:26:15"/>
    <n v="375.56309999999996"/>
    <n v="657.23542499999996"/>
    <n v="36.513079166666664"/>
  </r>
  <r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5-20T13:46:17"/>
    <n v="10000"/>
    <n v="12806"/>
    <n v="72.76136363636364"/>
  </r>
  <r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1-23T13:25:52"/>
    <n v="2503.7539999999999"/>
    <n v="2661.4779832299996"/>
    <n v="64.914097151951211"/>
  </r>
  <r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4-12-09T21:17:41"/>
    <n v="7000"/>
    <n v="7365"/>
    <n v="98.2"/>
  </r>
  <r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01T18:15:45"/>
    <n v="23000"/>
    <n v="24418.6"/>
    <n v="251.7381443298969"/>
  </r>
  <r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0-26T16:08:38"/>
    <n v="5000"/>
    <n v="5462"/>
    <n v="74.821917808219183"/>
  </r>
  <r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6-16T17:24:36"/>
    <n v="3300"/>
    <n v="3315"/>
    <n v="67.65306122448979"/>
  </r>
  <r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1-21T07:34:22"/>
    <n v="12200"/>
    <n v="12571"/>
    <n v="93.81343283582089"/>
  </r>
  <r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07T12:23:08"/>
    <n v="2500"/>
    <n v="2804.16"/>
    <n v="41.237647058823526"/>
  </r>
  <r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12T19:12:18"/>
    <n v="2500"/>
    <n v="2575"/>
    <n v="52.551020408163268"/>
  </r>
  <r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1-03T17:05:15"/>
    <n v="3040.6185"/>
    <n v="4986.6143400000001"/>
    <n v="79.152608571428573"/>
  </r>
  <r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5-12T12:52:02"/>
    <n v="6000"/>
    <n v="7877"/>
    <n v="48.325153374233132"/>
  </r>
  <r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6-17T18:11:00"/>
    <n v="15000"/>
    <n v="15315"/>
    <n v="53.177083333333336"/>
  </r>
  <r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08T21:42:08"/>
    <n v="2000"/>
    <n v="2560"/>
    <n v="60.952380952380949"/>
  </r>
  <r>
    <x v="6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5-13T09:29:57"/>
    <n v="10015.016"/>
    <n v="10165.241239999999"/>
    <n v="145.21773199999998"/>
  </r>
  <r>
    <x v="4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6-12T12:47:45"/>
    <n v="2253.3786"/>
    <n v="2290.9349099999999"/>
    <n v="76.364497"/>
  </r>
  <r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0-03T10:29:35"/>
    <n v="1877.8154999999999"/>
    <n v="2441.1601499999997"/>
    <n v="47.865885294117639"/>
  </r>
  <r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0-07T12:00:09"/>
    <n v="10000"/>
    <n v="15443"/>
    <n v="106.50344827586207"/>
  </r>
  <r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8-29T19:14:02"/>
    <n v="4000"/>
    <n v="4296"/>
    <n v="204.57142857142858"/>
  </r>
  <r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1-31T16:54:32"/>
    <n v="15500"/>
    <n v="15705"/>
    <n v="54.912587412587413"/>
  </r>
  <r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1-13T21:07:51"/>
    <n v="1800"/>
    <n v="1805"/>
    <n v="150.41666666666666"/>
  </r>
  <r>
    <x v="37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2-26T22:47:59"/>
    <n v="3449.0205000000001"/>
    <n v="4029.9888420000002"/>
    <n v="40.299888420000002"/>
  </r>
  <r>
    <x v="1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0-19T16:23:26"/>
    <n v="6259.3849999999993"/>
    <n v="6797.692109999999"/>
    <n v="67.976921099999984"/>
  </r>
  <r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4-30T20:21:43"/>
    <n v="3129.6924999999997"/>
    <n v="3236.1020449999996"/>
    <n v="95.179471911764693"/>
  </r>
  <r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02T02:27:39"/>
    <n v="5800"/>
    <n v="6628"/>
    <n v="105.2063492063492"/>
  </r>
  <r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4-27T18:09:58"/>
    <n v="2000"/>
    <n v="2060"/>
    <n v="68.666666666666671"/>
  </r>
  <r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8-03T00:28:25"/>
    <n v="5000"/>
    <n v="6080"/>
    <n v="129.36170212765958"/>
  </r>
  <r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3-16T04:39:48"/>
    <n v="31000"/>
    <n v="31820.5"/>
    <n v="134.26371308016877"/>
  </r>
  <r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1-10T17:51:38"/>
    <n v="1001.5015999999999"/>
    <n v="1049.0729259999998"/>
    <n v="22.320700553191486"/>
  </r>
  <r>
    <x v="9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11T21:14:13"/>
    <n v="3000"/>
    <n v="3048"/>
    <n v="203.2"/>
  </r>
  <r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1-27T22:37:06"/>
    <n v="4999"/>
    <n v="5604"/>
    <n v="69.18518518518519"/>
  </r>
  <r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7-16T20:09:42"/>
    <n v="15000"/>
    <n v="15265"/>
    <n v="125.12295081967213"/>
  </r>
  <r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03T18:00:28"/>
    <n v="1916.1225000000002"/>
    <n v="1916.1225000000002"/>
    <n v="56.356544117647061"/>
  </r>
  <r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5-15T18:35:15"/>
    <n v="12518.769999999999"/>
    <n v="12551.93222173"/>
    <n v="60.63735372816425"/>
  </r>
  <r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1-23T08:50:02"/>
    <n v="625.93849999999998"/>
    <n v="832.76109916999997"/>
    <n v="33.310443966800001"/>
  </r>
  <r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2-09T12:21:31"/>
    <n v="2503.7539999999999"/>
    <n v="3034.5498479999997"/>
    <n v="42.146525666666662"/>
  </r>
  <r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8-16T16:51:40"/>
    <n v="500"/>
    <n v="570"/>
    <n v="40.714285714285715"/>
  </r>
  <r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0-05T18:29:08"/>
    <n v="126.43957699999999"/>
    <n v="361.79245299999997"/>
    <n v="24.119496866666665"/>
  </r>
  <r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2-02T10:12:32"/>
    <n v="3024.3509999999997"/>
    <n v="5154.8382599999995"/>
    <n v="56.64657428571428"/>
  </r>
  <r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5-17T12:59:14"/>
    <n v="751.12619999999993"/>
    <n v="888.83266999999989"/>
    <n v="37.034694583333327"/>
  </r>
  <r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8-27T10:37:09"/>
    <n v="876.31389999999999"/>
    <n v="901.36395876999995"/>
    <n v="33.383850324814816"/>
  </r>
  <r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01T18:09:32"/>
    <n v="1877.8154999999999"/>
    <n v="2705.3061969999999"/>
    <n v="57.559706319148937"/>
  </r>
  <r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08T18:30:56"/>
    <n v="6885.3234999999995"/>
    <n v="6890.3310079999992"/>
    <n v="156.59843199999997"/>
  </r>
  <r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8-23T22:59:28"/>
    <n v="10000"/>
    <n v="10173"/>
    <n v="141.29166666666666"/>
  </r>
  <r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09-14T22:01:03"/>
    <n v="3000"/>
    <n v="3486"/>
    <n v="55.333333333333336"/>
  </r>
  <r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08T17:51:02"/>
    <n v="3000"/>
    <n v="4085"/>
    <n v="46.420454545454547"/>
  </r>
  <r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6-17T17:39:36"/>
    <n v="3000"/>
    <n v="4004"/>
    <n v="57.2"/>
  </r>
  <r>
    <x v="33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1-07T08:26:16"/>
    <n v="9459.7019999999993"/>
    <n v="9780.6561750000001"/>
    <n v="195.6131235"/>
  </r>
  <r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2-21T15:38:04"/>
    <n v="1800"/>
    <n v="2086"/>
    <n v="59.6"/>
  </r>
  <r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1-22T14:59:12"/>
    <n v="15000"/>
    <n v="15677.5"/>
    <n v="89.585714285714289"/>
  </r>
  <r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01T20:32:28"/>
    <n v="4000"/>
    <n v="4081"/>
    <n v="204.05"/>
  </r>
  <r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5-03T05:15:42"/>
    <n v="1500"/>
    <n v="2630"/>
    <n v="48.703703703703702"/>
  </r>
  <r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4-15T01:22:19"/>
    <n v="1000"/>
    <n v="1066.8"/>
    <n v="53.339999999999996"/>
  </r>
  <r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3-23T21:02:45"/>
    <n v="3500"/>
    <n v="4280"/>
    <n v="75.087719298245617"/>
  </r>
  <r>
    <x v="18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09-15T15:36:18"/>
    <n v="438.15694999999999"/>
    <n v="698.5473659999999"/>
    <n v="22.533785999999996"/>
  </r>
  <r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09-06T22:17:05"/>
    <n v="6500"/>
    <n v="6505"/>
    <n v="209.83870967741936"/>
  </r>
  <r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09-17T07:00:10"/>
    <n v="2500"/>
    <n v="2746"/>
    <n v="61.022222222222226"/>
  </r>
  <r>
    <x v="3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0-21T19:25:46"/>
    <n v="2500"/>
    <n v="2501"/>
    <n v="61"/>
  </r>
  <r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13T05:51:57"/>
    <n v="2000"/>
    <n v="2321"/>
    <n v="80.034482758620683"/>
  </r>
  <r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4-11T06:25:11"/>
    <n v="1001.5015999999999"/>
    <n v="2110.6646219999998"/>
    <n v="36.390769344827582"/>
  </r>
  <r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4-06T07:17:21"/>
    <n v="5007.5079999999998"/>
    <n v="5508.2587999999996"/>
    <n v="61.89054831460674"/>
  </r>
  <r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7-06T20:54:35"/>
    <n v="11737"/>
    <n v="11747.18"/>
    <n v="93.977440000000001"/>
  </r>
  <r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5-09T00:57:04"/>
    <n v="1050"/>
    <n v="1115"/>
    <n v="61.944444444444443"/>
  </r>
  <r>
    <x v="13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3-02T07:14:53"/>
    <n v="1532.8980000000001"/>
    <n v="1925.3198880000002"/>
    <n v="60.166246500000007"/>
  </r>
  <r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4-12-17T14:03:06"/>
    <n v="625.93849999999998"/>
    <n v="676.01357999999993"/>
    <n v="42.250848749999996"/>
  </r>
  <r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5-23T01:05:57"/>
    <n v="2500"/>
    <n v="2525"/>
    <n v="66.44736842105263"/>
  </r>
  <r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02T02:24:25"/>
    <n v="500"/>
    <n v="537"/>
    <n v="35.799999999999997"/>
  </r>
  <r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5-31T00:14:56"/>
    <n v="3300"/>
    <n v="3350"/>
    <n v="145.65217391304347"/>
  </r>
  <r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8-26T08:46:48"/>
    <n v="1251.877"/>
    <n v="1576.1131429999998"/>
    <n v="32.165574346938769"/>
  </r>
  <r>
    <x v="15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5-22T13:59:50"/>
    <n v="1689.2325000000001"/>
    <n v="1717.386375"/>
    <n v="171.73863750000001"/>
  </r>
  <r>
    <x v="44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3-01T18:51:17"/>
    <n v="500.75079999999997"/>
    <n v="563.34465"/>
    <n v="37.556310000000003"/>
  </r>
  <r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2-06T17:08:25"/>
    <n v="8000"/>
    <n v="8110"/>
    <n v="142.28070175438597"/>
  </r>
  <r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4-08T08:59:26"/>
    <n v="1001.5015999999999"/>
    <n v="1014.02037"/>
    <n v="30.727889999999999"/>
  </r>
  <r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2T13:48:03"/>
    <n v="1800"/>
    <n v="2635"/>
    <n v="292.77777777777777"/>
  </r>
  <r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17T07:45:08"/>
    <n v="1251.877"/>
    <n v="1462.1923359999998"/>
    <n v="56.238166769230766"/>
  </r>
  <r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3-02T21:17:48"/>
    <n v="1877.8154999999999"/>
    <n v="1995.4919379999999"/>
    <n v="28.920173014492754"/>
  </r>
  <r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09-01T16:44:46"/>
    <n v="5000"/>
    <n v="5226"/>
    <n v="80.400000000000006"/>
  </r>
  <r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6-19T20:38:50"/>
    <n v="6000"/>
    <n v="6000"/>
    <n v="72.289156626506028"/>
  </r>
  <r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5-24T16:14:40"/>
    <n v="3500"/>
    <n v="3660"/>
    <n v="32.972972972972975"/>
  </r>
  <r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6-30T12:30:22"/>
    <n v="3871"/>
    <n v="5366"/>
    <n v="116.65217391304348"/>
  </r>
  <r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7-07T16:10:46"/>
    <n v="6259.3849999999993"/>
    <n v="6279.4150319999999"/>
    <n v="99.673254476190479"/>
  </r>
  <r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3-08T09:34:06"/>
    <n v="312.96924999999999"/>
    <n v="312.96924999999999"/>
    <n v="34.774361111111112"/>
  </r>
  <r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09-19T06:46:07"/>
    <n v="3129.6924999999997"/>
    <n v="3448.9211349999996"/>
    <n v="101.43885691176469"/>
  </r>
  <r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03T13:48:00"/>
    <n v="15000"/>
    <n v="15327"/>
    <n v="136.84821428571428"/>
  </r>
  <r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6-28T15:58:38"/>
    <n v="8000"/>
    <n v="8348"/>
    <n v="177.61702127659575"/>
  </r>
  <r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1-11T23:22:34"/>
    <n v="3000"/>
    <n v="4145"/>
    <n v="109.07894736842105"/>
  </r>
  <r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5-20T19:10:21"/>
    <n v="4193.7879499999999"/>
    <n v="4193.7879499999999"/>
    <n v="149.77814107142856"/>
  </r>
  <r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2-27T07:06:50"/>
    <n v="6000"/>
    <n v="6100"/>
    <n v="78.205128205128204"/>
  </r>
  <r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3-23T21:59:44"/>
    <n v="876.31389999999999"/>
    <n v="1502.2523999999999"/>
    <n v="65.315321739130425"/>
  </r>
  <r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7-31T04:48:13"/>
    <n v="4500"/>
    <n v="4565"/>
    <n v="114.125"/>
  </r>
  <r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2-18T02:32:48"/>
    <n v="500"/>
    <n v="650"/>
    <n v="50"/>
  </r>
  <r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19T00:35:10"/>
    <n v="1500"/>
    <n v="1650"/>
    <n v="91.666666666666671"/>
  </r>
  <r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4-24T13:14:14"/>
    <n v="2503.7539999999999"/>
    <n v="2990.7341529999999"/>
    <n v="135.94246150000001"/>
  </r>
  <r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06T13:24:40"/>
    <n v="5500"/>
    <n v="5516"/>
    <n v="69.822784810126578"/>
  </r>
  <r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5-23T02:39:32"/>
    <n v="1000"/>
    <n v="1534"/>
    <n v="109.57142857142857"/>
  </r>
  <r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0-25T16:50:11"/>
    <n v="3941.5425"/>
    <n v="4116.0965249999999"/>
    <n v="80.707774999999998"/>
  </r>
  <r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6-16T09:29:25"/>
    <n v="6259.3849999999993"/>
    <n v="6328.2382349999998"/>
    <n v="117.18959694444445"/>
  </r>
  <r>
    <x v="1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5-05T23:49:38"/>
    <n v="6259.3849999999993"/>
    <n v="6730.0907519999992"/>
    <n v="96.144153599999981"/>
  </r>
  <r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4-19T10:22:30"/>
    <n v="625.93849999999998"/>
    <n v="1971.7062749999998"/>
    <n v="44.811506249999994"/>
  </r>
  <r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09-23T17:26:46"/>
    <n v="3000"/>
    <n v="3058"/>
    <n v="55.6"/>
  </r>
  <r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4-29T14:52:07"/>
    <n v="2190.7847499999998"/>
    <n v="2766.6481699999999"/>
    <n v="184.44321133333332"/>
  </r>
  <r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6-15T19:34:32"/>
    <n v="1877.8154999999999"/>
    <n v="1904.1049169999999"/>
    <n v="70.522404333333327"/>
  </r>
  <r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7-02T10:01:50"/>
    <n v="2503.7539999999999"/>
    <n v="2528.7915399999997"/>
    <n v="120.41864476190474"/>
  </r>
  <r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0-20T07:27:59"/>
    <n v="10000"/>
    <n v="10299"/>
    <n v="63.574074074074076"/>
  </r>
  <r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1-11T01:22:14"/>
    <n v="4000"/>
    <n v="4250"/>
    <n v="184.78260869565219"/>
  </r>
  <r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1-23T01:59:03"/>
    <n v="6637.1939999999995"/>
    <n v="6728.639784"/>
    <n v="93.453330333333327"/>
  </r>
  <r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8-15T00:36:30"/>
    <n v="5000"/>
    <n v="5673"/>
    <n v="83.42647058823529"/>
  </r>
  <r>
    <x v="2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2-21T02:11:57"/>
    <n v="500"/>
    <n v="1090"/>
    <n v="54.5"/>
  </r>
  <r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7-31T18:30:45"/>
    <n v="7750"/>
    <n v="7860"/>
    <n v="302.30769230769232"/>
  </r>
  <r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2-22T23:27:29"/>
    <n v="3755.6309999999999"/>
    <n v="3978.4651059999997"/>
    <n v="55.256459805555551"/>
  </r>
  <r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1-13T02:26:32"/>
    <n v="2500"/>
    <n v="2600"/>
    <n v="866.66666666666663"/>
  </r>
  <r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4-13T01:37:17"/>
    <n v="500"/>
    <n v="1105"/>
    <n v="61.388888888888886"/>
  </r>
  <r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7-07T22:24:54"/>
    <n v="938.90774999999996"/>
    <n v="1114.1705299999999"/>
    <n v="37.13901766666666"/>
  </r>
  <r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4-11-26T04:47:39"/>
    <n v="1000"/>
    <n v="1046"/>
    <n v="45.478260869565219"/>
  </r>
  <r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6-11-16T00:59:40"/>
    <n v="5630.7749999999996"/>
    <n v="5850.3752249999998"/>
    <n v="108.34028194444444"/>
  </r>
  <r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1-16T08:01:25"/>
    <n v="1500"/>
    <n v="1766"/>
    <n v="67.92307692307692"/>
  </r>
  <r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1-04T20:59:25"/>
    <n v="200"/>
    <n v="277"/>
    <n v="30.777777777777779"/>
  </r>
  <r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04T13:09:16"/>
    <n v="1000"/>
    <n v="1035"/>
    <n v="38.333333333333336"/>
  </r>
  <r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6-24T20:30:40"/>
    <n v="2503.7539999999999"/>
    <n v="2510.0133849999997"/>
    <n v="83.66711283333332"/>
  </r>
  <r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09-28T17:33:36"/>
    <n v="2682.5715"/>
    <n v="2858.8547700000004"/>
    <n v="54.977976346153852"/>
  </r>
  <r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06T14:39:33"/>
    <n v="3755.6309999999999"/>
    <n v="3755.6309999999999"/>
    <n v="220.9194705882353"/>
  </r>
  <r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2-24T16:49:54"/>
    <n v="8000"/>
    <n v="8001"/>
    <n v="421.10526315789474"/>
  </r>
  <r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2-18T17:34:59"/>
    <n v="10015.016"/>
    <n v="10120.173667999999"/>
    <n v="131.43082685714285"/>
  </r>
  <r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07T08:31:46"/>
    <n v="688.53234999999995"/>
    <n v="741.11118399999998"/>
    <n v="35.291008761904763"/>
  </r>
  <r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09T12:20:00"/>
    <n v="2503.7539999999999"/>
    <n v="2595.1410209999999"/>
    <n v="68.293184763157896"/>
  </r>
  <r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0-25T22:52:58"/>
    <n v="3000"/>
    <n v="3133"/>
    <n v="111.89285714285714"/>
  </r>
  <r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2-09T04:26:23"/>
    <n v="4000"/>
    <n v="4090"/>
    <n v="85.208333333333329"/>
  </r>
  <r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7-08T10:20:56"/>
    <n v="4381.5694999999996"/>
    <n v="4414.1183019999999"/>
    <n v="95.959093521739121"/>
  </r>
  <r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03T18:47:00"/>
    <n v="1750"/>
    <n v="1955"/>
    <n v="65.166666666666671"/>
  </r>
  <r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0-15T02:06:08"/>
    <n v="6000"/>
    <n v="6000.66"/>
    <n v="93.760312499999998"/>
  </r>
  <r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1-10T20:49:12"/>
    <n v="2000"/>
    <n v="2000"/>
    <n v="133.33333333333334"/>
  </r>
  <r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1-03T15:28:26"/>
    <n v="2000"/>
    <n v="2100"/>
    <n v="51.219512195121951"/>
  </r>
  <r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1-04T18:18:08"/>
    <n v="3000"/>
    <n v="3506"/>
    <n v="100.17142857142858"/>
  </r>
  <r>
    <x v="15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5-19T11:04:01"/>
    <n v="1877.8154999999999"/>
    <n v="1949.1724889999998"/>
    <n v="43.314944199999999"/>
  </r>
  <r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5-04T13:31:22"/>
    <n v="10000"/>
    <n v="11450"/>
    <n v="184.67741935483872"/>
  </r>
  <r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6-25T18:35:45"/>
    <n v="1500"/>
    <n v="1536"/>
    <n v="69.818181818181813"/>
  </r>
  <r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7-10T13:05:48"/>
    <n v="500"/>
    <n v="1115"/>
    <n v="61.944444444444443"/>
  </r>
  <r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3-17T20:17:35"/>
    <n v="625.93849999999998"/>
    <n v="625.93849999999998"/>
    <n v="52.161541666666665"/>
  </r>
  <r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0-11T22:07:10"/>
    <n v="1500"/>
    <n v="1587"/>
    <n v="36.06818181818182"/>
  </r>
  <r>
    <x v="131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6-27T14:17:25"/>
    <n v="688.53234999999995"/>
    <n v="980.2196909999999"/>
    <n v="36.304432999999996"/>
  </r>
  <r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16T17:05:44"/>
    <n v="625.93849999999998"/>
    <n v="1151.7268399999998"/>
    <n v="30.308601052631573"/>
  </r>
  <r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05T10:43:09"/>
    <n v="1500"/>
    <n v="1565"/>
    <n v="55.892857142857146"/>
  </r>
  <r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1-09T11:28:49"/>
    <n v="312.96924999999999"/>
    <n v="350.52555999999998"/>
    <n v="14.605231666666667"/>
  </r>
  <r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0-29T18:02:56"/>
    <n v="4000"/>
    <n v="4443"/>
    <n v="68.353846153846149"/>
  </r>
  <r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1-22T22:05:25"/>
    <n v="1502.2523999999999"/>
    <n v="1558.586865"/>
    <n v="33.88232315217391"/>
  </r>
  <r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7-14T22:53:34"/>
    <n v="10000"/>
    <n v="10041"/>
    <n v="118.12941176470588"/>
  </r>
  <r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7-08T17:22:26"/>
    <n v="3630.4432999999999"/>
    <n v="3698.0446579999998"/>
    <n v="56.030979666666667"/>
  </r>
  <r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0-13T14:50:43"/>
    <n v="15000"/>
    <n v="16465"/>
    <n v="99.787878787878782"/>
  </r>
  <r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5-26T11:05:24"/>
    <n v="2503.7539999999999"/>
    <n v="2503.7539999999999"/>
    <n v="147.27964705882351"/>
  </r>
  <r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5-28T12:05:02"/>
    <n v="500"/>
    <n v="610"/>
    <n v="203.33333333333334"/>
  </r>
  <r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2-10T00:24:46"/>
    <n v="438.15694999999999"/>
    <n v="602.77877549999994"/>
    <n v="35.457575029411764"/>
  </r>
  <r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6-01T11:49:36"/>
    <n v="10000"/>
    <n v="10031"/>
    <n v="110.23076923076923"/>
  </r>
  <r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6-06T10:08:09"/>
    <n v="2503.7539999999999"/>
    <n v="2681.5205339999998"/>
    <n v="40.022694537313427"/>
  </r>
  <r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6-18T23:48:24"/>
    <n v="500"/>
    <n v="1055"/>
    <n v="58.611111111111114"/>
  </r>
  <r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6-23T19:32:38"/>
    <n v="625.93849999999998"/>
    <n v="773.65998599999989"/>
    <n v="36.840951714285708"/>
  </r>
  <r>
    <x v="9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5-10T00:59:50"/>
    <n v="3000"/>
    <n v="3255"/>
    <n v="81.375"/>
  </r>
  <r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09-18T00:32:52"/>
    <n v="15000"/>
    <n v="15535"/>
    <n v="199.16666666666666"/>
  </r>
  <r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8-28T23:01:02"/>
    <n v="3755.6309999999999"/>
    <n v="3755.6309999999999"/>
    <n v="144.44734615384615"/>
  </r>
  <r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18T17:35:38"/>
    <n v="500"/>
    <n v="650"/>
    <n v="46.428571428571431"/>
  </r>
  <r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1-01T19:58:45"/>
    <n v="3000"/>
    <n v="3105"/>
    <n v="70.568181818181813"/>
  </r>
  <r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07T03:27:36"/>
    <n v="200"/>
    <n v="200"/>
    <n v="22.222222222222221"/>
  </r>
  <r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3-26T09:54:05"/>
    <n v="5007.5079999999998"/>
    <n v="5988.9795679999997"/>
    <n v="199.63265226666667"/>
  </r>
  <r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09-12T21:55:48"/>
    <n v="1700"/>
    <n v="1700.01"/>
    <n v="37.777999999999999"/>
  </r>
  <r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4-23T20:01:47"/>
    <n v="4000"/>
    <n v="4035"/>
    <n v="72.053571428571431"/>
  </r>
  <r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3-19T19:43:05"/>
    <n v="3096.92625"/>
    <n v="3299.6341499999999"/>
    <n v="71.731177173913039"/>
  </r>
  <r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05T02:10:02"/>
    <n v="876.31389999999999"/>
    <n v="1209.3131819999999"/>
    <n v="35.568034764705878"/>
  </r>
  <r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2-02T18:59:23"/>
    <n v="10000"/>
    <n v="10115"/>
    <n v="103.21428571428571"/>
  </r>
  <r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1-15T13:29:36"/>
    <n v="3755.6309999999999"/>
    <n v="4097.3934209999998"/>
    <n v="89.073770021739122"/>
  </r>
  <r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3-25T21:52:21"/>
    <n v="250"/>
    <n v="350"/>
    <n v="35"/>
  </r>
  <r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1-14T16:14:44"/>
    <n v="6000"/>
    <n v="6215"/>
    <n v="81.776315789473685"/>
  </r>
  <r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09-02T14:48:56"/>
    <n v="30000"/>
    <n v="30891.1"/>
    <n v="297.02980769230766"/>
  </r>
  <r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02T01:21:43"/>
    <n v="3750"/>
    <n v="4055"/>
    <n v="46.609195402298852"/>
  </r>
  <r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6-02T15:29:12"/>
    <n v="1877.8154999999999"/>
    <n v="1877.8154999999999"/>
    <n v="64.752258620689659"/>
  </r>
  <r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03T17:17:27"/>
    <n v="2503.7539999999999"/>
    <n v="2572.6072349999999"/>
    <n v="50.443279117647059"/>
  </r>
  <r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0-19T00:31:01"/>
    <n v="187.78154999999998"/>
    <n v="244.11601499999998"/>
    <n v="20.343001249999997"/>
  </r>
  <r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6-30T22:41:41"/>
    <n v="2503.7539999999999"/>
    <n v="2717.8124482299995"/>
    <n v="37.747395114305547"/>
  </r>
  <r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7-19T17:32:33"/>
    <n v="2000"/>
    <n v="2000"/>
    <n v="95.238095238095241"/>
  </r>
  <r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1-11T13:56:54"/>
    <n v="2000"/>
    <n v="2193"/>
    <n v="52.214285714285715"/>
  </r>
  <r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5-17T01:30:55"/>
    <n v="9500"/>
    <n v="9525"/>
    <n v="134.1549295774648"/>
  </r>
  <r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6-10T09:07:49"/>
    <n v="10000"/>
    <n v="10555"/>
    <n v="62.827380952380949"/>
  </r>
  <r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7-21T14:48:13"/>
    <n v="1000"/>
    <n v="1120"/>
    <n v="58.94736842105263"/>
  </r>
  <r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7-31T12:59:53"/>
    <n v="5000"/>
    <n v="5295"/>
    <n v="143.1081081081081"/>
  </r>
  <r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7-20T17:03:40"/>
    <n v="3000"/>
    <n v="3030"/>
    <n v="84.166666666666671"/>
  </r>
  <r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4-06T22:16:07"/>
    <n v="3129.6924999999997"/>
    <n v="3261.1395849999999"/>
    <n v="232.93854178571428"/>
  </r>
  <r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05T21:52:10"/>
    <n v="1200"/>
    <n v="1616.14"/>
    <n v="89.785555555555561"/>
  </r>
  <r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6-19T02:57:08"/>
    <n v="5000"/>
    <n v="5260.92"/>
    <n v="64.157560975609755"/>
  </r>
  <r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0-17T10:18:41"/>
    <n v="2500"/>
    <n v="2565"/>
    <n v="59.651162790697676"/>
  </r>
  <r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4-30T20:11:12"/>
    <n v="250"/>
    <n v="250"/>
    <n v="31.25"/>
  </r>
  <r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8-10T12:35:46"/>
    <n v="1000"/>
    <n v="1855"/>
    <n v="41.222222222222221"/>
  </r>
  <r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5-31T06:59:46"/>
    <n v="211.22819999999999"/>
    <n v="610.44949799999995"/>
    <n v="30.522474899999999"/>
  </r>
  <r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09-25T12:43:56"/>
    <n v="2503.7539999999999"/>
    <n v="2503.7539999999999"/>
    <n v="80.766258064516123"/>
  </r>
  <r>
    <x v="28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1-12T19:58:45"/>
    <n v="1251.877"/>
    <n v="1354.5309139999999"/>
    <n v="54.181236559999995"/>
  </r>
  <r>
    <x v="28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2-02T21:20:12"/>
    <n v="1000"/>
    <n v="1078"/>
    <n v="77"/>
  </r>
  <r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1-17T02:51:29"/>
    <n v="2100"/>
    <n v="2305"/>
    <n v="51.222222222222221"/>
  </r>
  <r>
    <x v="134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6-11T01:15:38"/>
    <n v="800"/>
    <n v="1365"/>
    <n v="68.25"/>
  </r>
  <r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2-01T16:54:31"/>
    <n v="625.93849999999998"/>
    <n v="951.42651999999998"/>
    <n v="24.395551794871796"/>
  </r>
  <r>
    <x v="81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3-25T17:22:07"/>
    <n v="650"/>
    <n v="658"/>
    <n v="41.125"/>
  </r>
  <r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6-30T15:20:26"/>
    <n v="1000"/>
    <n v="1532"/>
    <n v="41.405405405405403"/>
  </r>
  <r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6-14T23:29:16"/>
    <n v="375.56309999999996"/>
    <n v="481.97264499999994"/>
    <n v="34.426617499999999"/>
  </r>
  <r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01T16:45:59"/>
    <n v="876.31389999999999"/>
    <n v="882.57328499999994"/>
    <n v="42.027299285714285"/>
  </r>
  <r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09-13T18:00:27"/>
    <n v="10000"/>
    <n v="10065"/>
    <n v="145.86956521739131"/>
  </r>
  <r>
    <x v="9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7-01T04:56:07"/>
    <n v="3000"/>
    <n v="5739"/>
    <n v="358.6875"/>
  </r>
  <r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1-12T16:57:37"/>
    <n v="2000"/>
    <n v="2804"/>
    <n v="50.981818181818184"/>
  </r>
  <r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1-07T04:51:43"/>
    <n v="978"/>
    <n v="1216"/>
    <n v="45.037037037037038"/>
  </r>
  <r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4-20T11:31:00"/>
    <n v="625.93849999999998"/>
    <n v="789.9343869999999"/>
    <n v="21.942621861111107"/>
  </r>
  <r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01T12:39:12"/>
    <n v="625.93849999999998"/>
    <n v="1189.28315"/>
    <n v="62.593849999999996"/>
  </r>
  <r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09-30T15:11:19"/>
    <n v="500"/>
    <n v="695"/>
    <n v="57.916666666666664"/>
  </r>
  <r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6-24T21:33:48"/>
    <n v="250"/>
    <n v="505"/>
    <n v="29.705882352941178"/>
  </r>
  <r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08-30T22:03:05"/>
    <n v="7664.4900000000007"/>
    <n v="7923.5497620000006"/>
    <n v="69.504822473684214"/>
  </r>
  <r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7-24T03:07:17"/>
    <n v="5000"/>
    <n v="5116.18"/>
    <n v="55.012688172043013"/>
  </r>
  <r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7-15T15:01:12"/>
    <n v="2503.7539999999999"/>
    <n v="2578.8666199999998"/>
    <n v="71.635183888888889"/>
  </r>
  <r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2-20T00:27:30"/>
    <n v="3500"/>
    <n v="4450"/>
    <n v="72.950819672131146"/>
  </r>
  <r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2-18T16:07:12"/>
    <n v="3000"/>
    <n v="3030"/>
    <n v="64.468085106382972"/>
  </r>
  <r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8-23T18:22:09"/>
    <n v="10000"/>
    <n v="12178"/>
    <n v="716.35294117647061"/>
  </r>
  <r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3-29T15:24:05"/>
    <n v="2800"/>
    <n v="3175"/>
    <n v="50.396825396825399"/>
  </r>
  <r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6-08T00:31:42"/>
    <n v="250"/>
    <n v="375"/>
    <n v="41.666666666666664"/>
  </r>
  <r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7-21T19:41:30"/>
    <n v="625.93849999999998"/>
    <n v="1343.264021"/>
    <n v="44.775467366666668"/>
  </r>
  <r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0-16T04:05:31"/>
    <n v="2000"/>
    <n v="2041"/>
    <n v="88.739130434782609"/>
  </r>
  <r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2-27T20:01:36"/>
    <n v="4900"/>
    <n v="4900"/>
    <n v="148.4848484848485"/>
  </r>
  <r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6-20T12:02:11"/>
    <n v="2503.7539999999999"/>
    <n v="2528.7915399999997"/>
    <n v="64.840808717948704"/>
  </r>
  <r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0-06T21:08:24"/>
    <n v="375.56309999999996"/>
    <n v="425.63817999999998"/>
    <n v="25.03754"/>
  </r>
  <r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09T06:43:10"/>
    <n v="300"/>
    <n v="312"/>
    <n v="52"/>
  </r>
  <r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04T17:40:43"/>
    <n v="1800"/>
    <n v="2076"/>
    <n v="53.230769230769234"/>
  </r>
  <r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2-18T22:00:22"/>
    <n v="2000"/>
    <n v="2257"/>
    <n v="39.596491228070178"/>
  </r>
  <r>
    <x v="15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5-22T20:31:20"/>
    <n v="1877.8154999999999"/>
    <n v="2401.1000859999999"/>
    <n v="42.87678725"/>
  </r>
  <r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6-16T07:37:07"/>
    <n v="1500"/>
    <n v="2140"/>
    <n v="164.61538461538461"/>
  </r>
  <r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4-12-16T05:56:28"/>
    <n v="7040.94"/>
    <n v="8364.6367200000004"/>
    <n v="88.048807578947375"/>
  </r>
  <r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6-06T18:31:06"/>
    <n v="3755.6309999999999"/>
    <n v="5195.2895499999995"/>
    <n v="64.941119375"/>
  </r>
  <r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6-03T16:03:01"/>
    <n v="3350"/>
    <n v="5358"/>
    <n v="40.285714285714285"/>
  </r>
  <r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5-16T18:14:59"/>
    <n v="2500"/>
    <n v="2856"/>
    <n v="64.909090909090907"/>
  </r>
  <r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1-03T16:38:00"/>
    <n v="1650"/>
    <n v="1660"/>
    <n v="55.333333333333336"/>
  </r>
  <r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5-02T21:00:01"/>
    <n v="3000"/>
    <n v="4656"/>
    <n v="83.142857142857139"/>
  </r>
  <r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5-25T22:34:12"/>
    <n v="2503.7539999999999"/>
    <n v="3198.5457349999997"/>
    <n v="48.462814166666661"/>
  </r>
  <r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3-24T18:26:00"/>
    <n v="3000"/>
    <n v="3636"/>
    <n v="125.37931034482759"/>
  </r>
  <r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4-24T15:15:31"/>
    <n v="6259.3849999999993"/>
    <n v="7054.3268949999992"/>
    <n v="97.976762430555539"/>
  </r>
  <r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3-14T19:15:24"/>
    <n v="1000"/>
    <n v="1275"/>
    <n v="47.222222222222221"/>
  </r>
  <r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4-27T05:59:44"/>
    <n v="500"/>
    <n v="791"/>
    <n v="79.099999999999994"/>
  </r>
  <r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09-21T00:13:17"/>
    <n v="3800"/>
    <n v="4000.22"/>
    <n v="114.29199999999999"/>
  </r>
  <r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7-28T20:47:16"/>
    <n v="1500"/>
    <n v="1500"/>
    <n v="51.724137931034484"/>
  </r>
  <r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15T05:09:35"/>
    <n v="400"/>
    <n v="400"/>
    <n v="30.76923076923077"/>
  </r>
  <r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0-03T18:18:29"/>
    <n v="3832.2450000000003"/>
    <n v="4095.1370070000003"/>
    <n v="56.876902875000006"/>
  </r>
  <r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8-02T20:19:26"/>
    <n v="3000"/>
    <n v="3732"/>
    <n v="47.846153846153847"/>
  </r>
  <r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5-21T17:48:24"/>
    <n v="1551"/>
    <n v="1686"/>
    <n v="34.408163265306122"/>
  </r>
  <r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3-30T03:48:24"/>
    <n v="1264.64085"/>
    <n v="1295.29881"/>
    <n v="30.840447857142856"/>
  </r>
  <r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5-08T00:52:05"/>
    <n v="2000"/>
    <n v="2110"/>
    <n v="60.285714285714285"/>
  </r>
  <r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2-19T22:03:58"/>
    <n v="1000"/>
    <n v="1063"/>
    <n v="25.30952380952381"/>
  </r>
  <r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8-17T18:19:55"/>
    <n v="1877.8154999999999"/>
    <n v="1890.3342699999998"/>
    <n v="45.007958809523807"/>
  </r>
  <r>
    <x v="23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01T20:08:44"/>
    <n v="4000"/>
    <n v="4216"/>
    <n v="136"/>
  </r>
  <r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6-24T11:28:48"/>
    <n v="3129.6924999999997"/>
    <n v="3366.2972529999997"/>
    <n v="88.586769815789467"/>
  </r>
  <r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0-20T17:58:11"/>
    <n v="1000"/>
    <n v="1000"/>
    <n v="125"/>
  </r>
  <r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01T22:27:25"/>
    <n v="2500"/>
    <n v="2594"/>
    <n v="66.512820512820511"/>
  </r>
  <r>
    <x v="9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7-09T17:37:20"/>
    <n v="3000"/>
    <n v="3045"/>
    <n v="105"/>
  </r>
  <r>
    <x v="3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01T22:08:57"/>
    <n v="10000"/>
    <n v="10440"/>
    <n v="145"/>
  </r>
  <r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4-17T17:30:53"/>
    <n v="125.18769999999999"/>
    <n v="225.33785999999998"/>
    <n v="15.022523999999999"/>
  </r>
  <r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07T20:37:46"/>
    <n v="3000"/>
    <n v="3190"/>
    <n v="96.666666666666671"/>
  </r>
  <r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6-12T14:54:06"/>
    <n v="900"/>
    <n v="905"/>
    <n v="60.333333333333336"/>
  </r>
  <r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0-15T20:58:15"/>
    <n v="1877.8154999999999"/>
    <n v="1900.3492859999999"/>
    <n v="100.01838347368421"/>
  </r>
  <r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2-22T12:53:12"/>
    <n v="1251.877"/>
    <n v="1251.877"/>
    <n v="73.639823529411757"/>
  </r>
  <r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5-22T02:18:32"/>
    <n v="2800"/>
    <n v="3315"/>
    <n v="75.340909090909093"/>
  </r>
  <r>
    <x v="2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1-16T20:19:12"/>
    <n v="500"/>
    <n v="550"/>
    <n v="55"/>
  </r>
  <r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01T18:32:51"/>
    <n v="3000"/>
    <n v="3080"/>
    <n v="66.956521739130437"/>
  </r>
  <r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8-05T00:14:30"/>
    <n v="2500"/>
    <n v="2500"/>
    <n v="227.27272727272728"/>
  </r>
  <r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6-04T19:37:14"/>
    <n v="5007.5079999999998"/>
    <n v="5007.5079999999998"/>
    <n v="385.19292307692308"/>
  </r>
  <r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09-11T18:48:19"/>
    <n v="1500"/>
    <n v="1650.69"/>
    <n v="50.020909090909093"/>
  </r>
  <r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2-02T14:22:30"/>
    <n v="2503.7539999999999"/>
    <n v="2537.5546789999999"/>
    <n v="90.62695282142856"/>
  </r>
  <r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8-11T19:46:52"/>
    <n v="2503.7539999999999"/>
    <n v="2522.5321549999999"/>
    <n v="120.12057880952381"/>
  </r>
  <r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8-30T08:40:20"/>
    <n v="350"/>
    <n v="593"/>
    <n v="45.615384615384613"/>
  </r>
  <r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8-18T18:57:26"/>
    <n v="1746.3684149999999"/>
    <n v="1746.3684149999999"/>
    <n v="51.363776911764703"/>
  </r>
  <r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7-30T09:32:28"/>
    <n v="5007.5079999999998"/>
    <n v="5691.0328419999996"/>
    <n v="71.137910524999995"/>
  </r>
  <r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8-29T18:19:33"/>
    <n v="10000"/>
    <n v="10156"/>
    <n v="137.24324324324326"/>
  </r>
  <r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7-29T16:41:46"/>
    <n v="500"/>
    <n v="530"/>
    <n v="75.714285714285708"/>
  </r>
  <r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3-31T08:02:51"/>
    <n v="3300"/>
    <n v="3366"/>
    <n v="99"/>
  </r>
  <r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6-12T00:33:25"/>
    <n v="6000"/>
    <n v="7015"/>
    <n v="81.569767441860463"/>
  </r>
  <r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6-12-29T12:01:58"/>
    <n v="2065.5970499999999"/>
    <n v="2089.382713"/>
    <n v="56.469803054054054"/>
  </r>
  <r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6-22T18:16:58"/>
    <n v="500"/>
    <n v="660"/>
    <n v="36.666666666666664"/>
  </r>
  <r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3-13T14:57:37"/>
    <n v="3442.6617499999998"/>
    <n v="3442.6617499999998"/>
    <n v="156.48462499999999"/>
  </r>
  <r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5-31T15:42:14"/>
    <n v="1000"/>
    <n v="1280"/>
    <n v="49.230769230769234"/>
  </r>
  <r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02T14:23:47"/>
    <n v="960"/>
    <n v="1142"/>
    <n v="42.296296296296298"/>
  </r>
  <r>
    <x v="2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0-12T18:16:07"/>
    <n v="500"/>
    <n v="631"/>
    <n v="78.875"/>
  </r>
  <r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08-27T15:00:23"/>
    <n v="5000"/>
    <n v="7810"/>
    <n v="38.284313725490193"/>
  </r>
  <r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09-01T15:21:50"/>
    <n v="2503.7539999999999"/>
    <n v="2582.6222509999998"/>
    <n v="56.143961978260862"/>
  </r>
  <r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1-20T17:27:05"/>
    <n v="187.78154999999998"/>
    <n v="287.93170999999995"/>
    <n v="16.937159411764704"/>
  </r>
  <r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0-11T08:30:16"/>
    <n v="517.35307499999999"/>
    <n v="933.53488200000004"/>
    <n v="33.340531500000004"/>
  </r>
  <r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7-20T10:05:40"/>
    <n v="2503.7539999999999"/>
    <n v="3216.072013"/>
    <n v="38.747855578313249"/>
  </r>
  <r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8-18T18:08:42"/>
    <n v="600"/>
    <n v="718"/>
    <n v="55.230769230769234"/>
  </r>
  <r>
    <x v="43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5-27T00:04:51"/>
    <n v="375.56309999999996"/>
    <n v="461.94261299999994"/>
    <n v="57.742826624999992"/>
  </r>
  <r>
    <x v="38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06T17:31:15"/>
    <n v="1502.2523999999999"/>
    <n v="1577.36502"/>
    <n v="49.292656874999999"/>
  </r>
  <r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7-09T14:23:42"/>
    <n v="5500"/>
    <n v="5623"/>
    <n v="66.152941176470591"/>
  </r>
  <r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5-26T18:07:39"/>
    <n v="1689.2325000000001"/>
    <n v="1768.0633500000001"/>
    <n v="60.967701724137939"/>
  </r>
  <r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2-05T19:57:37"/>
    <n v="2500"/>
    <n v="2500"/>
    <n v="104.16666666666667"/>
  </r>
  <r>
    <x v="49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3-12T19:22:39"/>
    <n v="250"/>
    <n v="251"/>
    <n v="31.375"/>
  </r>
  <r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10T15:51:24"/>
    <n v="1100"/>
    <n v="1125"/>
    <n v="59.210526315789473"/>
  </r>
  <r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4-20T01:53:21"/>
    <n v="35000"/>
    <n v="40043.25"/>
    <n v="119.17633928571429"/>
  </r>
  <r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2-11T22:36:54"/>
    <n v="2100"/>
    <n v="2140"/>
    <n v="164.61538461538461"/>
  </r>
  <r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8-07T09:27:53"/>
    <n v="1251.877"/>
    <n v="1276.91454"/>
    <n v="30.402727142857142"/>
  </r>
  <r>
    <x v="3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4-02T21:26:38"/>
    <n v="3129.6924999999997"/>
    <n v="3279.9177399999999"/>
    <n v="51.248714687499998"/>
  </r>
  <r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4-24T12:22:50"/>
    <n v="1500"/>
    <n v="1527.5"/>
    <n v="61.1"/>
  </r>
  <r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5-29T14:05:24"/>
    <n v="967.70092099999988"/>
    <n v="967.70092099999988"/>
    <n v="48.385046049999993"/>
  </r>
  <r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7-11T00:41:20"/>
    <n v="5500"/>
    <n v="5845"/>
    <n v="56.20192307692308"/>
  </r>
  <r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1-12T01:12:39"/>
    <n v="5000"/>
    <n v="5671.11"/>
    <n v="107.00207547169811"/>
  </r>
  <r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0-18T10:36:34"/>
    <n v="2702.7719999999999"/>
    <n v="2702.7719999999999"/>
    <n v="193.05514285714284"/>
  </r>
  <r>
    <x v="41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6-18T15:35:24"/>
    <n v="2754.1293999999998"/>
    <n v="2766.6481699999999"/>
    <n v="138.33240849999999"/>
  </r>
  <r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4-01T06:38:31"/>
    <n v="100000"/>
    <n v="100036"/>
    <n v="179.27598566308242"/>
  </r>
  <r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5-15T19:36:15"/>
    <n v="438.15694999999999"/>
    <n v="630.94600800000001"/>
    <n v="28.679364"/>
  </r>
  <r>
    <x v="28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09T02:18:28"/>
    <n v="704.09400000000005"/>
    <n v="728.73729000000003"/>
    <n v="30.36405375"/>
  </r>
  <r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4-21T21:21:06"/>
    <n v="2452.6368000000002"/>
    <n v="2659.5780300000001"/>
    <n v="35.940243648648654"/>
  </r>
  <r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7-18T16:19:38"/>
    <n v="2500"/>
    <n v="2560"/>
    <n v="47.407407407407405"/>
  </r>
  <r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04T18:17:07"/>
    <n v="394.34125499999999"/>
    <n v="587.130313"/>
    <n v="18.939687516129034"/>
  </r>
  <r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7-04T16:07:36"/>
    <n v="625.93849999999998"/>
    <n v="660.30252365000001"/>
    <n v="26.412100945999999"/>
  </r>
  <r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08-20T14:57:29"/>
    <n v="1251.877"/>
    <n v="1258.136385"/>
    <n v="74.008022647058823"/>
  </r>
  <r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01T17:50:08"/>
    <n v="900"/>
    <n v="1175"/>
    <n v="97.916666666666671"/>
  </r>
  <r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4-12-24T12:11:23"/>
    <n v="2503.7539999999999"/>
    <n v="2622.682315"/>
    <n v="69.017955657894731"/>
  </r>
  <r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5-11T19:27:24"/>
    <n v="1251.877"/>
    <n v="1362.0421759999999"/>
    <n v="33.22054087804878"/>
  </r>
  <r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8-18T17:46:34"/>
    <n v="1000"/>
    <n v="1110"/>
    <n v="58.421052631578945"/>
  </r>
  <r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4-12-09T16:31:36"/>
    <n v="5000"/>
    <n v="5024"/>
    <n v="122.53658536585365"/>
  </r>
  <r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03T07:58:03"/>
    <n v="2000"/>
    <n v="2287"/>
    <n v="87.961538461538467"/>
  </r>
  <r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09-30T20:36:53"/>
    <n v="1877.8154999999999"/>
    <n v="2292.1867869999996"/>
    <n v="91.687471479999985"/>
  </r>
  <r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5-22T13:41:22"/>
    <n v="625.93849999999998"/>
    <n v="625.93849999999998"/>
    <n v="69.548722222222224"/>
  </r>
  <r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0-09T09:00:46"/>
    <n v="3755.6309999999999"/>
    <n v="3860.7886679999997"/>
    <n v="49.497290615384614"/>
  </r>
  <r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0-14T22:37:28"/>
    <n v="5800"/>
    <n v="6155"/>
    <n v="136.77777777777777"/>
  </r>
  <r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7-10T18:48:47"/>
    <n v="10000"/>
    <n v="10133"/>
    <n v="99.343137254901961"/>
  </r>
  <r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0-06T13:10:54"/>
    <n v="100"/>
    <n v="100"/>
    <n v="20"/>
  </r>
  <r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3-30T18:53:03"/>
    <n v="600"/>
    <n v="780"/>
    <n v="28.888888888888889"/>
  </r>
  <r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3-31T17:36:17"/>
    <n v="1877.8154999999999"/>
    <n v="1878.0658753999999"/>
    <n v="50.758537172972972"/>
  </r>
  <r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01T18:17:36"/>
    <n v="625.93849999999998"/>
    <n v="625.93849999999998"/>
    <n v="44.709892857142854"/>
  </r>
  <r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1-22T04:13:42"/>
    <n v="900"/>
    <n v="1025"/>
    <n v="37.962962962962962"/>
  </r>
  <r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16T11:18:30"/>
    <n v="1877.8154999999999"/>
    <n v="1877.8154999999999"/>
    <n v="41.729233333333333"/>
  </r>
  <r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3-22T02:18:02"/>
    <n v="1000"/>
    <n v="2870"/>
    <n v="58.571428571428569"/>
  </r>
  <r>
    <x v="9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2-18T10:13:25"/>
    <n v="3000"/>
    <n v="3255"/>
    <n v="135.625"/>
  </r>
  <r>
    <x v="9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6-13T07:35:44"/>
    <n v="3755.6309999999999"/>
    <n v="4337.7538049999994"/>
    <n v="38.729944687499994"/>
  </r>
  <r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1-21T17:11:30"/>
    <n v="3400"/>
    <n v="4050"/>
    <n v="176.08695652173913"/>
  </r>
  <r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7-25T16:44:30"/>
    <n v="7500"/>
    <n v="8207"/>
    <n v="151.9814814814815"/>
  </r>
  <r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5-13T12:57:34"/>
    <n v="625.93849999999998"/>
    <n v="792.43814099999997"/>
    <n v="28.301362178571427"/>
  </r>
  <r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07T19:53:30"/>
    <n v="250.37539999999998"/>
    <n v="251.62727699999999"/>
    <n v="22.875207"/>
  </r>
  <r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01T15:32:27"/>
    <n v="4000"/>
    <n v="5100"/>
    <n v="82.258064516129039"/>
  </r>
  <r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09-20T08:00:34"/>
    <n v="6259.3849999999993"/>
    <n v="6263.1406309999993"/>
    <n v="85.796446999999986"/>
  </r>
  <r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4-12-30T22:45:44"/>
    <n v="700"/>
    <n v="1225"/>
    <n v="68.055555555555557"/>
  </r>
  <r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4-12-15T19:55:07"/>
    <n v="2000"/>
    <n v="2545"/>
    <n v="72.714285714285708"/>
  </r>
  <r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4-12-01T21:33:59"/>
    <n v="3000"/>
    <n v="3319"/>
    <n v="77.186046511627907"/>
  </r>
  <r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8-10T01:36:22"/>
    <n v="1600"/>
    <n v="2015"/>
    <n v="55.972222222222221"/>
  </r>
  <r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2-15T00:12:03"/>
    <n v="2600"/>
    <n v="3081"/>
    <n v="49.693548387096776"/>
  </r>
  <r>
    <x v="184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05T17:09:42"/>
    <n v="843.09390000000008"/>
    <n v="908.24206500000003"/>
    <n v="60.549471000000004"/>
  </r>
  <r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2-17T14:03:10"/>
    <n v="2500"/>
    <n v="2565"/>
    <n v="77.727272727272734"/>
  </r>
  <r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8-15T19:10:22"/>
    <n v="1000"/>
    <n v="1101"/>
    <n v="40.777777777777779"/>
  </r>
  <r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04T19:04:37"/>
    <n v="500"/>
    <n v="1010"/>
    <n v="59.411764705882355"/>
  </r>
  <r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09-15T20:22:44"/>
    <n v="10"/>
    <n v="13"/>
    <n v="3.25"/>
  </r>
  <r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4-12-17T23:58:02"/>
    <n v="2503.7539999999999"/>
    <n v="2612.6672989999997"/>
    <n v="49.295609415094333"/>
  </r>
  <r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3-18T21:27:59"/>
    <n v="4000"/>
    <n v="4002"/>
    <n v="81.673469387755105"/>
  </r>
  <r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0-06T20:44:40"/>
    <n v="1500"/>
    <n v="2560"/>
    <n v="44.912280701754383"/>
  </r>
  <r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3T00:22:36"/>
    <n v="3000"/>
    <n v="3385"/>
    <n v="49.05797101449275"/>
  </r>
  <r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1-14T19:02:06"/>
    <n v="312.96924999999999"/>
    <n v="575.86341999999991"/>
    <n v="38.390894666666661"/>
  </r>
  <r>
    <x v="9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7-15T14:30:57"/>
    <n v="3755.6309999999999"/>
    <n v="4892.3353159999997"/>
    <n v="76.442739312499995"/>
  </r>
  <r>
    <x v="131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1-30T23:08:02"/>
    <n v="688.53234999999995"/>
    <n v="726.08865999999989"/>
    <n v="36.304432999999996"/>
  </r>
  <r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5-16T17:01:30"/>
    <n v="1001.5015999999999"/>
    <n v="1001.5015999999999"/>
    <n v="37.092651851851848"/>
  </r>
  <r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2-29T23:48:05"/>
    <n v="2453.6789199999998"/>
    <n v="3761.8903849999997"/>
    <n v="179.13763738095236"/>
  </r>
  <r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7-18T10:22:16"/>
    <n v="1251.877"/>
    <n v="2031.7963709999999"/>
    <n v="65.54181841935484"/>
  </r>
  <r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3-09T08:53:21"/>
    <n v="3129.6924999999997"/>
    <n v="4256.3818000000001"/>
    <n v="83.458466666666666"/>
  </r>
  <r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5-30T17:26:51"/>
    <n v="3832.2450000000003"/>
    <n v="5533.7617800000007"/>
    <n v="97.083540000000013"/>
  </r>
  <r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5-29T14:09:34"/>
    <n v="1250"/>
    <n v="1250"/>
    <n v="62.5"/>
  </r>
  <r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5-20T01:00:16"/>
    <n v="2500"/>
    <n v="2520"/>
    <n v="35.492957746478872"/>
  </r>
  <r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1-10T14:14:56"/>
    <n v="3129.6924999999997"/>
    <n v="3342.5115899999996"/>
    <n v="46.423772083333326"/>
  </r>
  <r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2-17T22:47:44"/>
    <n v="3129.6924999999997"/>
    <n v="3905.8562399999996"/>
    <n v="86.796805333333324"/>
  </r>
  <r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13T14:38:49"/>
    <n v="926.38897999999995"/>
    <n v="1101.65176"/>
    <n v="21.601014901960784"/>
  </r>
  <r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5-04T15:04:10"/>
    <n v="2503.7539999999999"/>
    <n v="2528.7915399999997"/>
    <n v="45.156991785714283"/>
  </r>
  <r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0-18T03:10:26"/>
    <n v="1000"/>
    <n v="1130"/>
    <n v="66.470588235294116"/>
  </r>
  <r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2-02T22:31:01"/>
    <n v="10500"/>
    <n v="11045"/>
    <n v="56.065989847715734"/>
  </r>
  <r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06T22:27:24"/>
    <n v="3000"/>
    <n v="3292"/>
    <n v="47.028571428571432"/>
  </r>
  <r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8-26T05:19:31"/>
    <n v="1000"/>
    <n v="1000.99"/>
    <n v="47.666190476190479"/>
  </r>
  <r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08T17:41:10"/>
    <n v="2500"/>
    <n v="3000"/>
    <n v="88.235294117647058"/>
  </r>
  <r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6-24T18:34:50"/>
    <n v="3000"/>
    <n v="3148"/>
    <n v="80.717948717948715"/>
  </r>
  <r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6-02T15:39:37"/>
    <n v="3755.6309999999999"/>
    <n v="3855.7811599999995"/>
    <n v="49.433091794871793"/>
  </r>
  <r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7-26T16:00:57"/>
    <n v="5007.5079999999998"/>
    <n v="5098.8950209999994"/>
    <n v="106.22697960416666"/>
  </r>
  <r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3-31T17:48:07"/>
    <n v="2000"/>
    <n v="2000"/>
    <n v="68.965517241379317"/>
  </r>
  <r>
    <x v="57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0-14T19:59:56"/>
    <n v="100000"/>
    <n v="0"/>
    <n v="0"/>
  </r>
  <r>
    <x v="8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3-08T02:16:04"/>
    <n v="1000000"/>
    <n v="2"/>
    <n v="1"/>
  </r>
  <r>
    <x v="9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0-30T20:19:50"/>
    <n v="3755.6309999999999"/>
    <n v="1.2518769999999999"/>
    <n v="1.2518769999999999"/>
  </r>
  <r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8-29T18:04:57"/>
    <n v="17100"/>
    <n v="8725"/>
    <n v="147.88135593220338"/>
  </r>
  <r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03T22:29:09"/>
    <n v="625.93849999999998"/>
    <n v="125.18769999999999"/>
    <n v="125.18769999999999"/>
  </r>
  <r>
    <x v="1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0-06T14:57:47"/>
    <n v="5000"/>
    <n v="1762"/>
    <n v="56.838709677419352"/>
  </r>
  <r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6-11-27T03:59:34"/>
    <n v="57483.675000000003"/>
    <n v="2441.140065"/>
    <n v="135.61889250000002"/>
  </r>
  <r>
    <x v="8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3-21T21:11:16"/>
    <n v="3500"/>
    <n v="1276"/>
    <n v="127.6"/>
  </r>
  <r>
    <x v="6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8-10T16:40:29"/>
    <n v="150000"/>
    <n v="0"/>
    <n v="0"/>
  </r>
  <r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4-12-02T16:48:55"/>
    <n v="3000"/>
    <n v="926"/>
    <n v="66.142857142857139"/>
  </r>
  <r>
    <x v="126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2-18T16:08:52"/>
    <n v="2529.2817"/>
    <n v="165.55298400000001"/>
    <n v="82.776492000000005"/>
  </r>
  <r>
    <x v="31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08-08T16:15:06"/>
    <n v="25000"/>
    <n v="1"/>
    <n v="1"/>
  </r>
  <r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4-10T18:45:30"/>
    <n v="1000"/>
    <n v="55"/>
    <n v="18.333333333333332"/>
  </r>
  <r>
    <x v="9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09-17T15:02:59"/>
    <n v="3000"/>
    <n v="0"/>
    <n v="0"/>
  </r>
  <r>
    <x v="176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0-20T19:35:27"/>
    <n v="788.30849999999998"/>
    <n v="16.892325"/>
    <n v="8.4461624999999998"/>
  </r>
  <r>
    <x v="31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0-08T03:27:19"/>
    <n v="25000"/>
    <n v="0"/>
    <n v="0"/>
  </r>
  <r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2-09T05:48:07"/>
    <n v="5000"/>
    <n v="821"/>
    <n v="68.416666666666671"/>
  </r>
  <r>
    <x v="28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0-22T23:17:18"/>
    <n v="766.44900000000007"/>
    <n v="0.76644900000000005"/>
    <n v="0.76644900000000005"/>
  </r>
  <r>
    <x v="3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5-16T10:06:42"/>
    <n v="10000"/>
    <n v="481"/>
    <n v="60.125"/>
  </r>
  <r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8-16T17:58:47"/>
    <n v="625.93849999999998"/>
    <n v="37.556309999999996"/>
    <n v="18.778154999999998"/>
  </r>
  <r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09-05T07:00:45"/>
    <n v="40000"/>
    <n v="40153"/>
    <n v="550.04109589041093"/>
  </r>
  <r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5-21T17:06:34"/>
    <n v="574.83675000000005"/>
    <n v="597.83022000000005"/>
    <n v="74.728777500000007"/>
  </r>
  <r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1-12T11:29:44"/>
    <n v="625.93849999999998"/>
    <n v="625.93849999999998"/>
    <n v="36.819911764705878"/>
  </r>
  <r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7-08T15:30:42"/>
    <n v="500"/>
    <n v="520"/>
    <n v="57.777777777777779"/>
  </r>
  <r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14T15:28:22"/>
    <n v="229.93470000000002"/>
    <n v="576.36964799999998"/>
    <n v="33.904096941176469"/>
  </r>
  <r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7-06T08:43:27"/>
    <n v="2503.7539999999999"/>
    <n v="2516.27277"/>
    <n v="76.250690000000006"/>
  </r>
  <r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3-11T09:59:46"/>
    <n v="1877.8154999999999"/>
    <n v="3274.9102319999997"/>
    <n v="86.181848210526312"/>
  </r>
  <r>
    <x v="1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6-18T19:16:38"/>
    <n v="5000"/>
    <n v="5813"/>
    <n v="73.582278481012665"/>
  </r>
  <r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1-02T21:50:36"/>
    <n v="5080.3450000000003"/>
    <n v="5376.021079000001"/>
    <n v="116.87002345652176"/>
  </r>
  <r>
    <x v="13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5-09T15:06:59"/>
    <n v="301.63600000000002"/>
    <n v="334.06187"/>
    <n v="16.703093500000001"/>
  </r>
  <r>
    <x v="15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5-16T20:36:20"/>
    <n v="1500"/>
    <n v="1510"/>
    <n v="75.5"/>
  </r>
  <r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2-20T06:39:10"/>
    <n v="3000"/>
    <n v="3061"/>
    <n v="235.46153846153845"/>
  </r>
  <r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1-28T21:08:45"/>
    <n v="312.96924999999999"/>
    <n v="312.96924999999999"/>
    <n v="14.225875"/>
  </r>
  <r>
    <x v="9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3-18T21:31:12"/>
    <n v="3000"/>
    <n v="3330"/>
    <n v="92.5"/>
  </r>
  <r>
    <x v="6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01T05:16:54"/>
    <n v="6131.5920000000006"/>
    <n v="6218.9671860000008"/>
    <n v="155.47417965000002"/>
  </r>
  <r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0-22T10:50:30"/>
    <n v="281.672325"/>
    <n v="292.93921799999998"/>
    <n v="32.548801999999995"/>
  </r>
  <r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02T05:58:09"/>
    <n v="800"/>
    <n v="875"/>
    <n v="46.05263157894737"/>
  </r>
  <r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17T19:23:42"/>
    <n v="698.21609999999998"/>
    <n v="804.07466999999997"/>
    <n v="57.433904999999996"/>
  </r>
  <r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02T21:43:02"/>
    <n v="1200"/>
    <n v="1200"/>
    <n v="31.578947368421051"/>
  </r>
  <r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6-18T23:16:59"/>
    <n v="3755.6309999999999"/>
    <n v="3874.69702147"/>
    <n v="66.805121059827584"/>
  </r>
  <r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6-30T13:20:52"/>
    <n v="1000"/>
    <n v="1035"/>
    <n v="36.964285714285715"/>
  </r>
  <r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5-12T16:12:17"/>
    <n v="1251.877"/>
    <n v="1730.0940139999998"/>
    <n v="101.77023611764704"/>
  </r>
  <r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18T12:20:11"/>
    <n v="275.41293999999999"/>
    <n v="301.70235699999995"/>
    <n v="25.14186308333333"/>
  </r>
  <r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6-30T15:04:27"/>
    <n v="3500"/>
    <n v="3530"/>
    <n v="88.25"/>
  </r>
  <r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8-27T22:43:04"/>
    <n v="3755.6309999999999"/>
    <n v="3813.2173419999999"/>
    <n v="66.898549859649123"/>
  </r>
  <r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0-02T07:04:57"/>
    <n v="5007.5079999999998"/>
    <n v="5689.7809649999999"/>
    <n v="49.910359342105259"/>
  </r>
  <r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7-05T20:57:09"/>
    <n v="5067.6975000000002"/>
    <n v="5067.6975000000002"/>
    <n v="163.4741129032258"/>
  </r>
  <r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03T14:19:42"/>
    <n v="62.593849999999996"/>
    <n v="87.631389999999996"/>
    <n v="29.210463333333333"/>
  </r>
  <r>
    <x v="134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8-25T19:34:44"/>
    <n v="800"/>
    <n v="1030"/>
    <n v="64.375"/>
  </r>
  <r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6-12T13:46:58"/>
    <n v="12000"/>
    <n v="12348.5"/>
    <n v="62.052763819095475"/>
  </r>
  <r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4-26T12:44:58"/>
    <n v="2503.7539999999999"/>
    <n v="2566.3478499999997"/>
    <n v="82.785414516129023"/>
  </r>
  <r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5-27T18:16:21"/>
    <n v="2000"/>
    <n v="2202"/>
    <n v="73.400000000000006"/>
  </r>
  <r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09-14T10:53:54"/>
    <n v="3000"/>
    <n v="3383"/>
    <n v="99.5"/>
  </r>
  <r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05T15:38:10"/>
    <n v="1000"/>
    <n v="1119"/>
    <n v="62.166666666666664"/>
  </r>
  <r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5-13T16:26:58"/>
    <n v="3000"/>
    <n v="4176"/>
    <n v="62.328358208955223"/>
  </r>
  <r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09-20T02:48:16"/>
    <n v="3500"/>
    <n v="3880"/>
    <n v="58.787878787878789"/>
  </r>
  <r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8-03T04:19:46"/>
    <n v="750"/>
    <n v="1043"/>
    <n v="45.347826086956523"/>
  </r>
  <r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4-24T14:14:19"/>
    <n v="5000"/>
    <n v="5285"/>
    <n v="41.944444444444443"/>
  </r>
  <r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14T15:54:20"/>
    <n v="350"/>
    <n v="355"/>
    <n v="59.166666666666664"/>
  </r>
  <r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5-28T05:14:15"/>
    <n v="5000"/>
    <n v="5012.25"/>
    <n v="200.49"/>
  </r>
  <r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7-09T18:53:24"/>
    <n v="3755.6309999999999"/>
    <n v="4099.8971750000001"/>
    <n v="105.12556858974359"/>
  </r>
  <r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5-23T19:50:39"/>
    <n v="3000"/>
    <n v="3550"/>
    <n v="57.258064516129032"/>
  </r>
  <r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0-28T14:21:23"/>
    <n v="1500"/>
    <n v="1800"/>
    <n v="58.064516129032256"/>
  </r>
  <r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1-16T16:48:49"/>
    <n v="40000"/>
    <n v="51184"/>
    <n v="186.80291970802921"/>
  </r>
  <r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09T23:09:39"/>
    <n v="1000"/>
    <n v="1260"/>
    <n v="74.117647058823536"/>
  </r>
  <r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01T04:35:29"/>
    <n v="416.87504099999995"/>
    <n v="538.30710999999997"/>
    <n v="38.450507857142853"/>
  </r>
  <r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4-30T03:12:47"/>
    <n v="3500"/>
    <n v="3760"/>
    <n v="62.666666666666664"/>
  </r>
  <r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4-12-22T20:53:30"/>
    <n v="4000"/>
    <n v="4005"/>
    <n v="121.36363636363636"/>
  </r>
  <r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4-12-15T14:48:36"/>
    <n v="2503.7539999999999"/>
    <n v="3880.8186999999998"/>
    <n v="49.754085897435893"/>
  </r>
  <r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4-19T11:10:48"/>
    <n v="2503.7539999999999"/>
    <n v="2704.0543199999997"/>
    <n v="90.135143999999997"/>
  </r>
  <r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2-01T19:21:27"/>
    <n v="5000"/>
    <n v="5526"/>
    <n v="40.632352941176471"/>
  </r>
  <r>
    <x v="3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09-15T14:26:56"/>
    <n v="2500"/>
    <n v="2520"/>
    <n v="63"/>
  </r>
  <r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8-31T14:03:20"/>
    <n v="500"/>
    <n v="606"/>
    <n v="33.666666666666664"/>
  </r>
  <r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5-05T12:59:53"/>
    <n v="1877.8154999999999"/>
    <n v="1884.0748849999998"/>
    <n v="48.309612435897428"/>
  </r>
  <r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6-03T12:54:44"/>
    <n v="3755.6309999999999"/>
    <n v="4099.8971750000001"/>
    <n v="195.2331988095238"/>
  </r>
  <r>
    <x v="405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7-05T12:06:28"/>
    <n v="1050"/>
    <n v="1296"/>
    <n v="43.2"/>
  </r>
  <r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4-01T16:33:14"/>
    <n v="375.56309999999996"/>
    <n v="512.03021176999994"/>
    <n v="18.964081917407405"/>
  </r>
  <r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02T13:01:54"/>
    <n v="2827"/>
    <n v="2925"/>
    <n v="83.571428571428569"/>
  </r>
  <r>
    <x v="15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8-28T21:55:49"/>
    <n v="1500"/>
    <n v="1820"/>
    <n v="140"/>
  </r>
  <r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01T01:09:38"/>
    <n v="1000"/>
    <n v="1860"/>
    <n v="80.869565217391298"/>
  </r>
  <r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6-20T03:24:46"/>
    <n v="700"/>
    <n v="2100"/>
    <n v="53.846153846153847"/>
  </r>
  <r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5-26T16:59:06"/>
    <n v="1251.877"/>
    <n v="1355.1568524999998"/>
    <n v="38.718767214285705"/>
  </r>
  <r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3-09T13:49:48"/>
    <n v="1300"/>
    <n v="1835"/>
    <n v="67.962962962962962"/>
  </r>
  <r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5-20T17:22:53"/>
    <n v="500"/>
    <n v="570"/>
    <n v="27.142857142857142"/>
  </r>
  <r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10T04:07:47"/>
    <n v="7500"/>
    <n v="11530"/>
    <n v="110.86538461538461"/>
  </r>
  <r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5-15T17:42:46"/>
    <n v="2000"/>
    <n v="2030"/>
    <n v="106.84210526315789"/>
  </r>
  <r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4-24T13:21:07"/>
    <n v="10000"/>
    <n v="10235"/>
    <n v="105.51546391752578"/>
  </r>
  <r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2-01T23:53:39"/>
    <n v="4381.5694999999996"/>
    <n v="4494.2384299999994"/>
    <n v="166.45327518518516"/>
  </r>
  <r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5-12-22T21:18:29"/>
    <n v="800"/>
    <n v="1246"/>
    <n v="51.916666666666664"/>
  </r>
  <r>
    <x v="23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4-08T20:47:29"/>
    <n v="5007.5079999999998"/>
    <n v="5045.0643099999998"/>
    <n v="388.08186999999998"/>
  </r>
  <r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1-28T17:11:15"/>
    <n v="625.93849999999998"/>
    <n v="1498.4967689999999"/>
    <n v="32.576016717391305"/>
  </r>
  <r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5-23T17:31:06"/>
    <n v="250.37539999999998"/>
    <n v="525.78833999999995"/>
    <n v="131.44708499999999"/>
  </r>
  <r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6-10T23:50:06"/>
    <n v="3300"/>
    <n v="3449"/>
    <n v="86.224999999999994"/>
  </r>
  <r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0-15T22:28:04"/>
    <n v="5000"/>
    <n v="5040"/>
    <n v="114.54545454545455"/>
  </r>
  <r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1-12T16:07:27"/>
    <n v="1149.6735000000001"/>
    <n v="1278.4369320000001"/>
    <n v="36.52676948571429"/>
  </r>
  <r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0-31T18:04:22"/>
    <n v="5633.4465"/>
    <n v="5748.6191839999992"/>
    <n v="91.247923555555545"/>
  </r>
  <r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4-05T11:47:40"/>
    <n v="5383.0710999999992"/>
    <n v="5520.2142253499997"/>
    <n v="62.024878936516849"/>
  </r>
  <r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01T22:41:07"/>
    <n v="375.56309999999996"/>
    <n v="476.96513699999997"/>
    <n v="31.797675799999997"/>
  </r>
  <r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02T03:22:51"/>
    <n v="850"/>
    <n v="2879"/>
    <n v="62.586956521739133"/>
  </r>
  <r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09-19T08:21:34"/>
    <n v="2000"/>
    <n v="2015"/>
    <n v="61.060606060606062"/>
  </r>
  <r>
    <x v="22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7-20T04:06:16"/>
    <n v="20000"/>
    <n v="1862"/>
    <n v="60.064516129032256"/>
  </r>
  <r>
    <x v="1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2-06T04:55:12"/>
    <n v="5000"/>
    <n v="362"/>
    <n v="72.400000000000006"/>
  </r>
  <r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7-18T16:15:59"/>
    <n v="1000"/>
    <n v="100"/>
    <n v="100"/>
  </r>
  <r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4-12-10T18:04:06"/>
    <n v="5500"/>
    <n v="620"/>
    <n v="51.666666666666664"/>
  </r>
  <r>
    <x v="16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4-11-25T16:15:33"/>
    <n v="957.23175000000003"/>
    <n v="147.52630500000001"/>
    <n v="36.881576250000002"/>
  </r>
  <r>
    <x v="15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09T00:35:08"/>
    <n v="1500"/>
    <n v="0"/>
    <n v="0"/>
  </r>
  <r>
    <x v="15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3-26T21:38:16"/>
    <n v="1500"/>
    <n v="427"/>
    <n v="61"/>
  </r>
  <r>
    <x v="325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4-28T16:38:09"/>
    <n v="187.78154999999998"/>
    <n v="25.03754"/>
    <n v="12.51877"/>
  </r>
  <r>
    <x v="15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2-13T17:04:53"/>
    <n v="1877.8154999999999"/>
    <n v="12.51877"/>
    <n v="12.51877"/>
  </r>
  <r>
    <x v="176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0-20T16:35:03"/>
    <n v="700"/>
    <n v="150"/>
    <n v="37.5"/>
  </r>
  <r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6-23T22:31:45"/>
    <n v="1877.8154999999999"/>
    <n v="338.00678999999997"/>
    <n v="56.334464999999994"/>
  </r>
  <r>
    <x v="23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6-27T10:47:48"/>
    <n v="5007.5079999999998"/>
    <n v="1007.7609849999999"/>
    <n v="125.97012312499999"/>
  </r>
  <r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7-13T02:09:15"/>
    <n v="2000"/>
    <n v="358"/>
    <n v="25.571428571428573"/>
  </r>
  <r>
    <x v="22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1-17T22:05:50"/>
    <n v="20000"/>
    <n v="0"/>
    <n v="0"/>
  </r>
  <r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8-07T05:09:04"/>
    <n v="5000"/>
    <n v="100"/>
    <n v="25"/>
  </r>
  <r>
    <x v="41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6-03T17:02:44"/>
    <n v="2200"/>
    <n v="0"/>
    <n v="0"/>
  </r>
  <r>
    <x v="38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6-03T19:32:32"/>
    <n v="1200"/>
    <n v="0"/>
    <n v="0"/>
  </r>
  <r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7-11T16:45:02"/>
    <n v="100"/>
    <n v="10"/>
    <n v="10"/>
  </r>
  <r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09-08T09:20:39"/>
    <n v="8500"/>
    <n v="202"/>
    <n v="202"/>
  </r>
  <r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6-09T07:11:36"/>
    <n v="3129.6924999999997"/>
    <n v="31.296924999999998"/>
    <n v="31.296924999999998"/>
  </r>
  <r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1-26T16:57:16"/>
    <n v="5000"/>
    <n v="5176"/>
    <n v="99.538461538461533"/>
  </r>
  <r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3-29T03:03:08"/>
    <n v="500"/>
    <n v="525"/>
    <n v="75"/>
  </r>
  <r>
    <x v="12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1-12T23:33:28"/>
    <n v="6000"/>
    <n v="6027"/>
    <n v="215.25"/>
  </r>
  <r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2-03T00:51:13"/>
    <n v="1000"/>
    <n v="1326"/>
    <n v="120.54545454545455"/>
  </r>
  <r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09-06T19:15:35"/>
    <n v="625.93849999999998"/>
    <n v="707.31050499999992"/>
    <n v="47.154033666666663"/>
  </r>
  <r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5-04T19:46:40"/>
    <n v="5000"/>
    <n v="5167"/>
    <n v="172.23333333333332"/>
  </r>
  <r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6-18T21:08:57"/>
    <n v="2500"/>
    <n v="3000"/>
    <n v="111.11111111111111"/>
  </r>
  <r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3-16T20:48:27"/>
    <n v="688.53234999999995"/>
    <n v="892.58830099999989"/>
    <n v="31.878153607142853"/>
  </r>
  <r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5-12T19:33:18"/>
    <n v="4500"/>
    <n v="4550"/>
    <n v="267.64705882352939"/>
  </r>
  <r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1-11T20:25:15"/>
    <n v="3500"/>
    <n v="3798"/>
    <n v="75.959999999999994"/>
  </r>
  <r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4-18T11:18:58"/>
    <n v="1500"/>
    <n v="1535"/>
    <n v="59.03846153846154"/>
  </r>
  <r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6-27T02:35:53"/>
    <n v="4000"/>
    <n v="4409.7700000000004"/>
    <n v="50.111022727272733"/>
  </r>
  <r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4-10T12:36:26"/>
    <n v="5000"/>
    <n v="5050.7700000000004"/>
    <n v="55.502967032967035"/>
  </r>
  <r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6-18T11:12:17"/>
    <n v="625.93849999999998"/>
    <n v="625.93849999999998"/>
    <n v="208.64616666666666"/>
  </r>
  <r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7-08T19:31:29"/>
    <n v="1564.8462499999998"/>
    <n v="1662.4926559999999"/>
    <n v="59.374737714285708"/>
  </r>
  <r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3-02T18:00:26"/>
    <n v="5000"/>
    <n v="5000"/>
    <n v="64.935064935064929"/>
  </r>
  <r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09T20:13:52"/>
    <n v="1500"/>
    <n v="1500"/>
    <n v="55.555555555555557"/>
  </r>
  <r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6-30T18:38:02"/>
    <n v="7000"/>
    <n v="7942"/>
    <n v="74.224299065420567"/>
  </r>
  <r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5-29T04:00:45"/>
    <n v="10000"/>
    <n v="10265.01"/>
    <n v="106.9271875"/>
  </r>
  <r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15T00:28:17"/>
    <n v="2000"/>
    <n v="2335"/>
    <n v="41.696428571428569"/>
  </r>
  <r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5-13T17:28:10"/>
    <n v="4000"/>
    <n v="4306.1099999999997"/>
    <n v="74.243275862068955"/>
  </r>
  <r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3-16T14:21:19"/>
    <n v="1100"/>
    <n v="1100"/>
    <n v="73.333333333333329"/>
  </r>
  <r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5-14T22:20:10"/>
    <n v="2503.7539999999999"/>
    <n v="2503.7539999999999"/>
    <n v="125.18769999999999"/>
  </r>
  <r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03T20:34:12"/>
    <n v="1000"/>
    <n v="1460"/>
    <n v="38.421052631578945"/>
  </r>
  <r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08T14:48:26"/>
    <n v="5000"/>
    <n v="5510"/>
    <n v="166.96969696969697"/>
  </r>
  <r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0-13T00:07:27"/>
    <n v="5000"/>
    <n v="5410"/>
    <n v="94.912280701754383"/>
  </r>
  <r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3-24T19:00:55"/>
    <n v="1916.1225000000002"/>
    <n v="1916.1225000000002"/>
    <n v="76.644900000000007"/>
  </r>
  <r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3-12T22:37:23"/>
    <n v="2000"/>
    <n v="2005"/>
    <n v="143.21428571428572"/>
  </r>
  <r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6-24T08:49:38"/>
    <n v="8000"/>
    <n v="8537"/>
    <n v="90.819148936170208"/>
  </r>
  <r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05T02:40:21"/>
    <n v="2000"/>
    <n v="2864"/>
    <n v="48.542372881355931"/>
  </r>
  <r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4-12-16T19:39:40"/>
    <n v="2400"/>
    <n v="2521"/>
    <n v="70.027777777777771"/>
  </r>
  <r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2-25T17:39:00"/>
    <n v="15000"/>
    <n v="15597"/>
    <n v="135.62608695652173"/>
  </r>
  <r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6-11T05:16:25"/>
    <n v="2500"/>
    <n v="3000"/>
    <n v="100"/>
  </r>
  <r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8-14T21:11:25"/>
    <n v="4500"/>
    <n v="4935"/>
    <n v="94.90384615384616"/>
  </r>
  <r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6-25T20:41:37"/>
    <n v="2503.7539999999999"/>
    <n v="2547.5696949999997"/>
    <n v="94.354433148148132"/>
  </r>
  <r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2-20T03:22:00"/>
    <n v="1200"/>
    <n v="1547"/>
    <n v="64.458333333333329"/>
  </r>
  <r>
    <x v="28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6-10T23:32:12"/>
    <n v="766.44900000000007"/>
    <n v="881.41635000000008"/>
    <n v="88.141635000000008"/>
  </r>
  <r>
    <x v="13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6-27T15:19:29"/>
    <n v="2503.7539999999999"/>
    <n v="3774.4091549999998"/>
    <n v="125.8136385"/>
  </r>
  <r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4-27T00:54:35"/>
    <n v="6000"/>
    <n v="6658"/>
    <n v="93.774647887323937"/>
  </r>
  <r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6-12T12:50:06"/>
    <n v="350"/>
    <n v="351"/>
    <n v="35.1"/>
  </r>
  <r>
    <x v="96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1-25T16:41:59"/>
    <n v="75000"/>
    <n v="500"/>
    <n v="500"/>
  </r>
  <r>
    <x v="424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5-14T19:10:18"/>
    <n v="4444.1633499999998"/>
    <n v="145.21773199999998"/>
    <n v="36.304432999999996"/>
  </r>
  <r>
    <x v="36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0-23T16:00:23"/>
    <n v="15000"/>
    <n v="0"/>
    <n v="0"/>
  </r>
  <r>
    <x v="15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5-07T16:36:32"/>
    <n v="1500"/>
    <n v="0"/>
    <n v="0"/>
  </r>
  <r>
    <x v="78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6-15T10:43:42"/>
    <n v="12500"/>
    <n v="35"/>
    <n v="17.5"/>
  </r>
  <r>
    <x v="39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1-25T22:32:09"/>
    <n v="7000"/>
    <n v="4176"/>
    <n v="174"/>
  </r>
  <r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5-08T13:55:54"/>
    <n v="6259.3849999999993"/>
    <n v="62.593849999999996"/>
    <n v="62.593849999999996"/>
  </r>
  <r>
    <x v="2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7-16T10:28:10"/>
    <n v="751.12619999999993"/>
    <n v="12.51877"/>
    <n v="6.259385"/>
  </r>
  <r>
    <x v="29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6-11-15T00:42:36"/>
    <n v="22500"/>
    <n v="1"/>
    <n v="1"/>
  </r>
  <r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3-21T21:09:25"/>
    <n v="6000"/>
    <n v="5380"/>
    <n v="145.40540540540542"/>
  </r>
  <r>
    <x v="54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7-11T17:20:48"/>
    <n v="70000"/>
    <n v="1025"/>
    <n v="205"/>
  </r>
  <r>
    <x v="3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2-10T22:20:43"/>
    <n v="10000"/>
    <n v="402"/>
    <n v="100.5"/>
  </r>
  <r>
    <x v="29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4-12-09T17:41:23"/>
    <n v="22000"/>
    <n v="881"/>
    <n v="55.0625"/>
  </r>
  <r>
    <x v="1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4-12-02T16:13:36"/>
    <n v="5000"/>
    <n v="426"/>
    <n v="47.333333333333336"/>
  </r>
  <r>
    <x v="9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09-22T03:01:46"/>
    <n v="3000"/>
    <n v="0"/>
    <n v="0"/>
  </r>
  <r>
    <x v="14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2-03T23:19:28"/>
    <n v="12000"/>
    <n v="2358"/>
    <n v="58.95"/>
  </r>
  <r>
    <x v="6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6-06T00:13:44"/>
    <n v="8000"/>
    <n v="0"/>
    <n v="0"/>
  </r>
  <r>
    <x v="6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7-29T21:17:20"/>
    <n v="150000"/>
    <n v="3"/>
    <n v="1.5"/>
  </r>
  <r>
    <x v="51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09T06:13:01"/>
    <n v="5280.7049999999999"/>
    <n v="3.52047"/>
    <n v="3.52047"/>
  </r>
  <r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3-27T21:48:59"/>
    <n v="1500"/>
    <n v="455"/>
    <n v="50.555555555555557"/>
  </r>
  <r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2-24T10:53:39"/>
    <n v="1251.877"/>
    <n v="1251.877"/>
    <n v="52.161541666666665"/>
  </r>
  <r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6-10T12:38:27"/>
    <n v="2503.7539999999999"/>
    <n v="2535.050925"/>
    <n v="66.711866447368422"/>
  </r>
  <r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2-19T20:22:38"/>
    <n v="1500"/>
    <n v="1826"/>
    <n v="70.230769230769226"/>
  </r>
  <r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4-27T15:02:53"/>
    <n v="312.96924999999999"/>
    <n v="1032.7985249999999"/>
    <n v="54.357817105263152"/>
  </r>
  <r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4-15T18:01:48"/>
    <n v="1532.8980000000001"/>
    <n v="1679.289759"/>
    <n v="152.66270536363638"/>
  </r>
  <r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5-07T06:37:01"/>
    <n v="2100"/>
    <n v="2119.9899999999998"/>
    <n v="78.518148148148143"/>
  </r>
  <r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2-23T21:41:52"/>
    <n v="1500"/>
    <n v="2102"/>
    <n v="61.823529411764703"/>
  </r>
  <r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7-22T06:14:17"/>
    <n v="1251.877"/>
    <n v="1251.88951877"/>
    <n v="62.594475938499997"/>
  </r>
  <r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6-17T16:33:43"/>
    <n v="1500"/>
    <n v="1788.57"/>
    <n v="48.339729729729726"/>
  </r>
  <r>
    <x v="13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07T16:43:36"/>
    <n v="2000"/>
    <n v="2145"/>
    <n v="107.25"/>
  </r>
  <r>
    <x v="49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2-10T20:13:02"/>
    <n v="250"/>
    <n v="570"/>
    <n v="57"/>
  </r>
  <r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6-29T05:01:44"/>
    <n v="1000"/>
    <n v="1064"/>
    <n v="40.92307692307692"/>
  </r>
  <r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6-05T15:38:37"/>
    <n v="375.56309999999996"/>
    <n v="538.30710999999997"/>
    <n v="26.915355499999997"/>
  </r>
  <r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5-12-03T04:20:07"/>
    <n v="3500"/>
    <n v="3659"/>
    <n v="79.543478260869563"/>
  </r>
  <r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5-11-21T20:06:57"/>
    <n v="5630.7749999999996"/>
    <n v="6194.9786549999999"/>
    <n v="81.512877039473679"/>
  </r>
  <r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6-15T21:50:44"/>
    <n v="2500"/>
    <n v="2650"/>
    <n v="64.634146341463421"/>
  </r>
  <r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7-20T15:01:43"/>
    <n v="312.96924999999999"/>
    <n v="338.00678999999997"/>
    <n v="48.28668428571428"/>
  </r>
  <r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5-27T01:40:14"/>
    <n v="5000"/>
    <n v="5271"/>
    <n v="107.57142857142857"/>
  </r>
  <r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4-07T10:09:54"/>
    <n v="751.12619999999993"/>
    <n v="895.09205499999996"/>
    <n v="34.426617499999999"/>
  </r>
  <r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1-30T22:16:41"/>
    <n v="3755.6309999999999"/>
    <n v="5733.5966599999992"/>
    <n v="88.209179384615368"/>
  </r>
  <r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1-01T12:39:47"/>
    <n v="5000"/>
    <n v="5000"/>
    <n v="178.57142857142858"/>
  </r>
  <r>
    <x v="2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11T20:46:11"/>
    <n v="500"/>
    <n v="501"/>
    <n v="62.625"/>
  </r>
  <r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13T17:46:51"/>
    <n v="100"/>
    <n v="225"/>
    <n v="75"/>
  </r>
  <r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0-15T20:22:25"/>
    <n v="500"/>
    <n v="530.11"/>
    <n v="58.901111111111113"/>
  </r>
  <r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1-06T02:45:35"/>
    <n v="1200"/>
    <n v="1256"/>
    <n v="139.55555555555554"/>
  </r>
  <r>
    <x v="38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1-20T20:56:12"/>
    <n v="919.73880000000008"/>
    <n v="1073.0286000000001"/>
    <n v="53.651430000000005"/>
  </r>
  <r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5-19T10:41:07"/>
    <n v="3755.6309999999999"/>
    <n v="4094.8896669999999"/>
    <n v="71.840169596491222"/>
  </r>
  <r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3-31T22:36:48"/>
    <n v="250.37539999999998"/>
    <n v="400.60064"/>
    <n v="50.07508"/>
  </r>
  <r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7-02T22:14:12"/>
    <n v="800"/>
    <n v="900"/>
    <n v="64.285714285714292"/>
  </r>
  <r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5-28T18:22:38"/>
    <n v="2503.7539999999999"/>
    <n v="2556.3328339999998"/>
    <n v="150.37251964705882"/>
  </r>
  <r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4-22T17:03:29"/>
    <n v="10694.7"/>
    <n v="10782.824328000001"/>
    <n v="107.82824328000001"/>
  </r>
  <r>
    <x v="13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5-31T03:25:24"/>
    <n v="2000"/>
    <n v="2025"/>
    <n v="63.28125"/>
  </r>
  <r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03T16:50:29"/>
    <n v="1.2518769999999999"/>
    <n v="81.372004999999987"/>
    <n v="27.124001666666661"/>
  </r>
  <r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5-21T18:51:27"/>
    <n v="10000"/>
    <n v="872"/>
    <n v="25.647058823529413"/>
  </r>
  <r>
    <x v="1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4-11T11:50:52"/>
    <n v="6259.3849999999993"/>
    <n v="1373.3090689999999"/>
    <n v="59.709089956521737"/>
  </r>
  <r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07T01:44:24"/>
    <n v="5000"/>
    <n v="1065"/>
    <n v="56.05263157894737"/>
  </r>
  <r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5-07T14:48:54"/>
    <n v="9800"/>
    <n v="4066"/>
    <n v="81.319999999999993"/>
  </r>
  <r>
    <x v="79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09-01T15:02:54"/>
    <n v="40000"/>
    <n v="842"/>
    <n v="70.166666666666671"/>
  </r>
  <r>
    <x v="39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09-03T05:19:02"/>
    <n v="7000"/>
    <n v="189"/>
    <n v="23.625"/>
  </r>
  <r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6-04T05:23:11"/>
    <n v="10500"/>
    <n v="1697"/>
    <n v="188.55555555555554"/>
  </r>
  <r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09-18T19:36:29"/>
    <n v="13000"/>
    <n v="2129"/>
    <n v="49.511627906976742"/>
  </r>
  <r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5-12T18:24:44"/>
    <n v="33784.65"/>
    <n v="2379.5655150000002"/>
    <n v="84.984482678571439"/>
  </r>
  <r>
    <x v="28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02T02:59:03"/>
    <n v="1000"/>
    <n v="38"/>
    <n v="9.5"/>
  </r>
  <r>
    <x v="3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6-17T10:32:59"/>
    <n v="3129.6924999999997"/>
    <n v="1066.5992039999999"/>
    <n v="44.441633499999995"/>
  </r>
  <r>
    <x v="3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02T04:34:36"/>
    <n v="10000"/>
    <n v="20"/>
    <n v="10"/>
  </r>
  <r>
    <x v="57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7-28T20:09:38"/>
    <n v="100000"/>
    <n v="26"/>
    <n v="13"/>
  </r>
  <r>
    <x v="34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4-09T21:14:18"/>
    <n v="11000"/>
    <n v="1788"/>
    <n v="89.4"/>
  </r>
  <r>
    <x v="28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2-24T23:17:51"/>
    <n v="1000"/>
    <n v="25"/>
    <n v="25"/>
  </r>
  <r>
    <x v="1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2-06T17:50:03"/>
    <n v="5000"/>
    <n v="1"/>
    <n v="1"/>
  </r>
  <r>
    <x v="1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7-09T17:41:30"/>
    <n v="5000"/>
    <n v="260"/>
    <n v="65"/>
  </r>
  <r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04T10:20:44"/>
    <n v="625.93849999999998"/>
    <n v="12.51877"/>
    <n v="12.51877"/>
  </r>
  <r>
    <x v="3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5-30T21:26:47"/>
    <n v="2500"/>
    <n v="1"/>
    <n v="1"/>
  </r>
  <r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7-13T15:51:50"/>
    <n v="6000"/>
    <n v="1060"/>
    <n v="81.538461538461533"/>
  </r>
  <r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0-02T14:09:37"/>
    <n v="2000"/>
    <n v="100"/>
    <n v="100"/>
  </r>
  <r>
    <x v="51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8-29T06:15:56"/>
    <n v="7500"/>
    <n v="1"/>
    <n v="1"/>
  </r>
  <r>
    <x v="12"/>
    <n v="0"/>
    <x v="2"/>
    <x v="0"/>
    <s v="USD"/>
    <n v="1446739905"/>
    <n v="1441552305"/>
    <b v="0"/>
    <n v="0"/>
    <b v="0"/>
    <s v="theater/plays"/>
    <n v="0"/>
    <n v="0"/>
    <x v="1"/>
    <x v="6"/>
    <x v="3863"/>
    <d v="2015-09-06T15:11:45"/>
    <n v="6000"/>
    <n v="0"/>
    <n v="0"/>
  </r>
  <r>
    <x v="1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0-18T21:24:14"/>
    <n v="5000"/>
    <n v="60"/>
    <n v="20"/>
  </r>
  <r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7-21T15:38:18"/>
    <n v="1849.4414370000002"/>
    <n v="498.19185000000004"/>
    <n v="35.585132142857148"/>
  </r>
  <r>
    <x v="13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2-02T22:43:41"/>
    <n v="2000"/>
    <n v="11"/>
    <n v="5.5"/>
  </r>
  <r>
    <x v="13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5-19T19:32:19"/>
    <n v="2000"/>
    <n v="251"/>
    <n v="50.2"/>
  </r>
  <r>
    <x v="1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8-14T15:50:05"/>
    <n v="6259.3849999999993"/>
    <n v="12.51877"/>
    <n v="12.51877"/>
  </r>
  <r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2-12T17:23:12"/>
    <n v="13111"/>
    <n v="452"/>
    <n v="30.133333333333333"/>
  </r>
  <r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6-03T04:07:58"/>
    <n v="10000"/>
    <n v="1500"/>
    <n v="150"/>
  </r>
  <r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1-28T18:44:10"/>
    <n v="1500"/>
    <n v="40"/>
    <n v="13.333333333333334"/>
  </r>
  <r>
    <x v="36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6-25T03:29:56"/>
    <n v="15000"/>
    <n v="0"/>
    <n v="0"/>
  </r>
  <r>
    <x v="62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09-08T16:42:15"/>
    <n v="5500"/>
    <n v="0"/>
    <n v="0"/>
  </r>
  <r>
    <x v="4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03T00:23:42"/>
    <n v="416.68835999999999"/>
    <n v="0"/>
    <n v="0"/>
  </r>
  <r>
    <x v="11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2T08:19:25"/>
    <n v="4524.54"/>
    <n v="0"/>
    <n v="0"/>
  </r>
  <r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1-03T14:58:48"/>
    <n v="4882.3202999999994"/>
    <n v="2577.6147429999996"/>
    <n v="56.035103108695644"/>
  </r>
  <r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1-08T16:15:52"/>
    <n v="25000"/>
    <n v="1241"/>
    <n v="88.642857142857139"/>
  </r>
  <r>
    <x v="102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5-30T19:39:06"/>
    <n v="18000"/>
    <n v="10"/>
    <n v="10"/>
  </r>
  <r>
    <x v="36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4-12-26T20:39:56"/>
    <n v="18778.154999999999"/>
    <n v="0"/>
    <n v="0"/>
  </r>
  <r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6-25T19:33:40"/>
    <n v="9389.0774999999994"/>
    <n v="1226.8394599999999"/>
    <n v="72.167027058823521"/>
  </r>
  <r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1-21T00:26:39"/>
    <n v="500"/>
    <n v="25"/>
    <n v="25"/>
  </r>
  <r>
    <x v="11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04T23:36:10"/>
    <n v="21122.82"/>
    <n v="0"/>
    <n v="0"/>
  </r>
  <r>
    <x v="36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8-03T14:27:49"/>
    <n v="18778.154999999999"/>
    <n v="0"/>
    <n v="0"/>
  </r>
  <r>
    <x v="3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02T18:59:52"/>
    <n v="10000"/>
    <n v="0"/>
    <n v="0"/>
  </r>
  <r>
    <x v="427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4-09T22:49:51"/>
    <n v="375000"/>
    <n v="0"/>
    <n v="0"/>
  </r>
  <r>
    <x v="3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1-11T05:28:22"/>
    <n v="7040.94"/>
    <n v="0"/>
    <n v="0"/>
  </r>
  <r>
    <x v="13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3-16T20:35:29"/>
    <n v="2000"/>
    <n v="35"/>
    <n v="17.5"/>
  </r>
  <r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1-27T13:05:58"/>
    <n v="2503.7539999999999"/>
    <n v="678.51733400000001"/>
    <n v="48.465523857142855"/>
  </r>
  <r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4-12-04T00:07:10"/>
    <n v="8000"/>
    <n v="118"/>
    <n v="13.111111111111111"/>
  </r>
  <r>
    <x v="36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6-16T18:12:24"/>
    <n v="15000"/>
    <n v="2524"/>
    <n v="315.5"/>
  </r>
  <r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2-21T03:10:44"/>
    <n v="800"/>
    <n v="260"/>
    <n v="37.142857142857146"/>
  </r>
  <r>
    <x v="28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16T15:39:17"/>
    <n v="1000"/>
    <n v="0"/>
    <n v="0"/>
  </r>
  <r>
    <x v="63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5-20T15:47:20"/>
    <n v="50000"/>
    <n v="10775"/>
    <n v="128.27380952380952"/>
  </r>
  <r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1-05T23:00:12"/>
    <n v="15000"/>
    <n v="520"/>
    <n v="47.272727272727273"/>
  </r>
  <r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1-28T06:00:18"/>
    <n v="1000"/>
    <n v="50"/>
    <n v="50"/>
  </r>
  <r>
    <x v="183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03T04:36:18"/>
    <n v="1600"/>
    <n v="170"/>
    <n v="42.5"/>
  </r>
  <r>
    <x v="3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4-12-09T20:58:03"/>
    <n v="1680.1949999999999"/>
    <n v="295.71431999999999"/>
    <n v="29.571431999999998"/>
  </r>
  <r>
    <x v="3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7-08T11:34:30"/>
    <n v="3129.6924999999997"/>
    <n v="1019.0278779999999"/>
    <n v="63.689242374999992"/>
  </r>
  <r>
    <x v="3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7-23T18:36:01"/>
    <n v="10000"/>
    <n v="125"/>
    <n v="62.5"/>
  </r>
  <r>
    <x v="3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5-12T02:13:11"/>
    <n v="2500"/>
    <n v="135"/>
    <n v="27"/>
  </r>
  <r>
    <x v="9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1-09T19:49:59"/>
    <n v="3000"/>
    <n v="25"/>
    <n v="25"/>
  </r>
  <r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0-20T11:14:02"/>
    <n v="3755.6309999999999"/>
    <n v="1833.9998049999999"/>
    <n v="59.16128403225806"/>
  </r>
  <r>
    <x v="15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7-01T00:16:05"/>
    <n v="1500"/>
    <n v="0"/>
    <n v="0"/>
  </r>
  <r>
    <x v="3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01T05:30:00"/>
    <n v="10000"/>
    <n v="3"/>
    <n v="1.5"/>
  </r>
  <r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4-30T14:58:23"/>
    <n v="1877.8154999999999"/>
    <n v="216.57472099999998"/>
    <n v="30.939245857142854"/>
  </r>
  <r>
    <x v="15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5-19T22:01:33"/>
    <n v="1877.8154999999999"/>
    <n v="1264.3957699999999"/>
    <n v="79.024735624999991"/>
  </r>
  <r>
    <x v="28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09-24T19:40:06"/>
    <n v="1000"/>
    <n v="153"/>
    <n v="38.25"/>
  </r>
  <r>
    <x v="47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14T03:14:56"/>
    <n v="750"/>
    <n v="65"/>
    <n v="16.25"/>
  </r>
  <r>
    <x v="127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8-12T08:37:22"/>
    <n v="60000"/>
    <n v="135"/>
    <n v="33.75"/>
  </r>
  <r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8-08T18:09:57"/>
    <n v="6000"/>
    <n v="185"/>
    <n v="61.666666666666664"/>
  </r>
  <r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0-27T19:29:37"/>
    <n v="8000"/>
    <n v="2993"/>
    <n v="83.138888888888886"/>
  </r>
  <r>
    <x v="36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2-24T06:28:50"/>
    <n v="15000"/>
    <n v="1"/>
    <n v="1"/>
  </r>
  <r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0-31T05:04:09"/>
    <n v="10000"/>
    <n v="1000"/>
    <n v="142.85714285714286"/>
  </r>
  <r>
    <x v="3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4-20T19:39:16"/>
    <n v="3129.6924999999997"/>
    <n v="1137.956193"/>
    <n v="42.146525666666669"/>
  </r>
  <r>
    <x v="15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5-02T23:38:29"/>
    <n v="1877.8154999999999"/>
    <n v="6.259385"/>
    <n v="6.259385"/>
  </r>
  <r>
    <x v="13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5-04T11:19:12"/>
    <n v="301.63600000000002"/>
    <n v="0"/>
    <n v="0"/>
  </r>
  <r>
    <x v="8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8-12T12:39:21"/>
    <n v="4381.5694999999996"/>
    <n v="12.51877"/>
    <n v="12.51877"/>
  </r>
  <r>
    <x v="127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7-23T15:57:03"/>
    <n v="75112.62"/>
    <n v="150.22523999999999"/>
    <n v="50.075079999999993"/>
  </r>
  <r>
    <x v="1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5-12-20T16:26:13"/>
    <n v="6259.3849999999993"/>
    <n v="112.66892999999999"/>
    <n v="37.556309999999996"/>
  </r>
  <r>
    <x v="3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0-14T09:17:40"/>
    <n v="3129.6924999999997"/>
    <n v="169.00339499999998"/>
    <n v="56.334464999999994"/>
  </r>
  <r>
    <x v="9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14T13:00:55"/>
    <n v="3755.6309999999999"/>
    <n v="0"/>
    <n v="0"/>
  </r>
  <r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1-16T18:26:50"/>
    <n v="750"/>
    <n v="61"/>
    <n v="10.166666666666666"/>
  </r>
  <r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3-12T23:31:11"/>
    <n v="14396.585499999999"/>
    <n v="1732.5977679999999"/>
    <n v="101.91751576470587"/>
  </r>
  <r>
    <x v="36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5-27T23:02:02"/>
    <n v="15000"/>
    <n v="2290"/>
    <n v="57.25"/>
  </r>
  <r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6-30T20:53:59"/>
    <n v="150"/>
    <n v="15"/>
    <n v="5"/>
  </r>
  <r>
    <x v="1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1-27T02:02:28"/>
    <n v="3520.47"/>
    <n v="10.56141"/>
    <n v="10.56141"/>
  </r>
  <r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7-10T06:25:04"/>
    <n v="3129.6924999999997"/>
    <n v="31.296924999999998"/>
    <n v="15.648462499999999"/>
  </r>
  <r>
    <x v="1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09-18T16:23:47"/>
    <n v="5000"/>
    <n v="651"/>
    <n v="93"/>
  </r>
  <r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8-19T19:51:05"/>
    <n v="20000"/>
    <n v="453"/>
    <n v="32.357142857142854"/>
  </r>
  <r>
    <x v="3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3-04T08:07:48"/>
    <n v="7040.94"/>
    <n v="0"/>
    <n v="0"/>
  </r>
  <r>
    <x v="6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8-12T03:38:27"/>
    <n v="8000"/>
    <n v="0"/>
    <n v="0"/>
  </r>
  <r>
    <x v="14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2-15T04:02:44"/>
    <n v="12000"/>
    <n v="1"/>
    <n v="1"/>
  </r>
  <r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6-17T23:14:22"/>
    <n v="7000"/>
    <n v="1102"/>
    <n v="91.833333333333329"/>
  </r>
  <r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08-17T16:07:19"/>
    <n v="5000"/>
    <n v="550"/>
    <n v="45.833333333333336"/>
  </r>
  <r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08-05T15:45:46"/>
    <n v="3755.6309999999999"/>
    <n v="1646.2182549999998"/>
    <n v="71.57470673913042"/>
  </r>
  <r>
    <x v="22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1-01T06:18:40"/>
    <n v="20000"/>
    <n v="0"/>
    <n v="0"/>
  </r>
  <r>
    <x v="428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6-13T15:09:20"/>
    <n v="2885"/>
    <n v="2485"/>
    <n v="248.5"/>
  </r>
  <r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5-27T21:44:14"/>
    <n v="3255"/>
    <n v="397"/>
    <n v="79.400000000000006"/>
  </r>
  <r>
    <x v="1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3T09:36:19"/>
    <n v="3520.47"/>
    <n v="3.52047"/>
    <n v="3.52047"/>
  </r>
  <r>
    <x v="1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4-11-18T11:49:11"/>
    <n v="5000"/>
    <n v="11"/>
    <n v="5.5"/>
  </r>
  <r>
    <x v="62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0-28T14:05:37"/>
    <n v="5500"/>
    <n v="50"/>
    <n v="25"/>
  </r>
  <r>
    <x v="38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4-17T21:41:54"/>
    <n v="1200"/>
    <n v="0"/>
    <n v="0"/>
  </r>
  <r>
    <x v="1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0-02T18:41:08"/>
    <n v="5000"/>
    <n v="1782"/>
    <n v="137.07692307692307"/>
  </r>
  <r>
    <x v="1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7-28T15:54:35"/>
    <n v="5000"/>
    <n v="0"/>
    <n v="0"/>
  </r>
  <r>
    <x v="13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4-15T19:14:28"/>
    <n v="2000"/>
    <n v="5"/>
    <n v="5"/>
  </r>
  <r>
    <x v="12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1-27T20:00:22"/>
    <n v="6000"/>
    <n v="195"/>
    <n v="39"/>
  </r>
  <r>
    <x v="9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09-02T03:25:44"/>
    <n v="3000"/>
    <n v="101"/>
    <n v="50.5"/>
  </r>
  <r>
    <x v="11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7-09T07:48:43"/>
    <n v="21122.82"/>
    <n v="0"/>
    <n v="0"/>
  </r>
  <r>
    <x v="3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1-12T02:53:41"/>
    <n v="7040.94"/>
    <n v="1110.3562380000001"/>
    <n v="34.698632437500002"/>
  </r>
  <r>
    <x v="23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3-10T16:51:20"/>
    <n v="4000"/>
    <n v="25"/>
    <n v="25"/>
  </r>
  <r>
    <x v="61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3-04T19:49:02"/>
    <n v="225231"/>
    <n v="1.126155"/>
    <n v="1.126155"/>
  </r>
  <r>
    <x v="91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08-27T18:58:10"/>
    <n v="26000"/>
    <n v="25"/>
    <n v="25"/>
  </r>
  <r>
    <x v="43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6-29T01:09:46"/>
    <n v="17600"/>
    <n v="0"/>
    <n v="0"/>
  </r>
  <r>
    <x v="31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5-15T15:37:44"/>
    <n v="19161.225000000002"/>
    <n v="0"/>
    <n v="0"/>
  </r>
  <r>
    <x v="257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0-29T20:22:21"/>
    <n v="1750"/>
    <n v="425"/>
    <n v="53.125"/>
  </r>
  <r>
    <x v="62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3-28T22:22:07"/>
    <n v="5500"/>
    <n v="0"/>
    <n v="0"/>
  </r>
  <r>
    <x v="89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5-23T23:25:54"/>
    <n v="28000"/>
    <n v="7"/>
    <n v="7"/>
  </r>
  <r>
    <x v="13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6-26T22:48:32"/>
    <n v="2000"/>
    <n v="641"/>
    <n v="40.0625"/>
  </r>
  <r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8-29T18:55:56"/>
    <n v="1200"/>
    <n v="292"/>
    <n v="24.333333333333332"/>
  </r>
  <r>
    <x v="9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5-12-04T20:17:36"/>
    <n v="3000"/>
    <n v="45"/>
    <n v="11.25"/>
  </r>
  <r>
    <x v="1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4-16T21:23:30"/>
    <n v="6259.3849999999993"/>
    <n v="26.289416999999997"/>
    <n v="13.144708499999998"/>
  </r>
  <r>
    <x v="123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03T14:54:54"/>
    <n v="1752.6278"/>
    <n v="56.334464999999994"/>
    <n v="18.778154999999998"/>
  </r>
  <r>
    <x v="3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0-19T03:41:57"/>
    <n v="7664.4900000000007"/>
    <n v="0"/>
    <n v="0"/>
  </r>
  <r>
    <x v="13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2-18T17:19:46"/>
    <n v="2000"/>
    <n v="126"/>
    <n v="42"/>
  </r>
  <r>
    <x v="13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2-14T05:39:40"/>
    <n v="2000"/>
    <n v="285"/>
    <n v="71.25"/>
  </r>
  <r>
    <x v="51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6-11T17:04:38"/>
    <n v="7500"/>
    <n v="45"/>
    <n v="22.5"/>
  </r>
  <r>
    <x v="18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2-04T06:58:27"/>
    <n v="1700"/>
    <n v="410"/>
    <n v="41"/>
  </r>
  <r>
    <x v="1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3-23T19:34:33"/>
    <n v="5000"/>
    <n v="527"/>
    <n v="47.909090909090907"/>
  </r>
  <r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19T20:30:46"/>
    <n v="2825"/>
    <n v="211"/>
    <n v="35.166666666666664"/>
  </r>
  <r>
    <x v="36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3-18T20:43:31"/>
    <n v="15000"/>
    <n v="11"/>
    <n v="5.5"/>
  </r>
  <r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6-21T12:52:06"/>
    <n v="14000"/>
    <n v="136"/>
    <n v="22.666666666666668"/>
  </r>
  <r>
    <x v="28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4-12-08T01:37:14"/>
    <n v="1000"/>
    <n v="211"/>
    <n v="26.375"/>
  </r>
  <r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4-09T16:25:10"/>
    <n v="5000"/>
    <n v="3905"/>
    <n v="105.54054054054055"/>
  </r>
  <r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5-03T13:07:28"/>
    <n v="1251.877"/>
    <n v="400.60064"/>
    <n v="36.418239999999997"/>
  </r>
  <r>
    <x v="432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6-13T20:48:18"/>
    <n v="678"/>
    <n v="0"/>
    <n v="0"/>
  </r>
  <r>
    <x v="46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7-10T20:36:01"/>
    <n v="1300"/>
    <n v="620"/>
    <n v="62"/>
  </r>
  <r>
    <x v="161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6-22T18:55:32"/>
    <n v="90000"/>
    <n v="1305"/>
    <n v="217.5"/>
  </r>
  <r>
    <x v="13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4-12-02T15:25:53"/>
    <n v="2000"/>
    <n v="214"/>
    <n v="26.75"/>
  </r>
  <r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06T21:40:57"/>
    <n v="7511.2619999999997"/>
    <n v="137.70647"/>
    <n v="22.951078333333331"/>
  </r>
  <r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6-05T14:22:27"/>
    <n v="2500"/>
    <n v="450"/>
    <n v="64.285714285714292"/>
  </r>
  <r>
    <x v="11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5-18T04:19:09"/>
    <n v="30000"/>
    <n v="1225"/>
    <n v="175"/>
  </r>
  <r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5-08T19:26:20"/>
    <n v="1064.09545"/>
    <n v="212.81908999999999"/>
    <n v="42.563817999999998"/>
  </r>
  <r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4-18T20:52:36"/>
    <n v="11140"/>
    <n v="3877"/>
    <n v="84.282608695652172"/>
  </r>
  <r>
    <x v="15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0-08T23:07:24"/>
    <n v="1877.8154999999999"/>
    <n v="118.928315"/>
    <n v="11.8928315"/>
  </r>
  <r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1-30T16:58:40"/>
    <n v="2000"/>
    <n v="641"/>
    <n v="33.736842105263158"/>
  </r>
  <r>
    <x v="1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4-07T13:09:54"/>
    <n v="6259.3849999999993"/>
    <n v="610.915976"/>
    <n v="46.993536615384613"/>
  </r>
  <r>
    <x v="44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06T22:11:30"/>
    <n v="500.75079999999997"/>
    <n v="189.03342699999999"/>
    <n v="14.541032846153845"/>
  </r>
  <r>
    <x v="15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14T01:56:53"/>
    <n v="1500"/>
    <n v="32"/>
    <n v="8"/>
  </r>
  <r>
    <x v="9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0-09T17:59:41"/>
    <n v="3000"/>
    <n v="0"/>
    <n v="0"/>
  </r>
  <r>
    <x v="409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2-01T16:08:13"/>
    <n v="2065.5970499999999"/>
    <n v="86.379512999999989"/>
    <n v="28.793170999999997"/>
  </r>
  <r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01T15:28:02"/>
    <n v="500"/>
    <n v="100"/>
    <n v="100"/>
  </r>
  <r>
    <x v="3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0-12T22:34:19"/>
    <n v="10000"/>
    <n v="541"/>
    <n v="60.111111111111114"/>
  </r>
  <r>
    <x v="63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4-13T20:45:12"/>
    <n v="50000"/>
    <n v="3"/>
    <n v="3"/>
  </r>
  <r>
    <x v="13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6-19T09:21:30"/>
    <n v="2000"/>
    <n v="5"/>
    <n v="5"/>
  </r>
  <r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1-15T16:24:37"/>
    <n v="250.37539999999998"/>
    <n v="87.631389999999996"/>
    <n v="21.907847499999999"/>
  </r>
  <r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07T06:24:24"/>
    <n v="3000"/>
    <n v="497"/>
    <n v="29.235294117647058"/>
  </r>
  <r>
    <x v="9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3-06T09:23:41"/>
    <n v="3755.6309999999999"/>
    <n v="0"/>
    <n v="0"/>
  </r>
  <r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2-26T23:07:06"/>
    <n v="1250"/>
    <n v="715"/>
    <n v="59.583333333333336"/>
  </r>
  <r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7-22T19:53:18"/>
    <n v="7000"/>
    <n v="1156"/>
    <n v="82.571428571428569"/>
  </r>
  <r>
    <x v="6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3-08T15:29:18"/>
    <n v="8000"/>
    <n v="10"/>
    <n v="10"/>
  </r>
  <r>
    <x v="38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2-09T23:08:28"/>
    <n v="1502.2523999999999"/>
    <n v="567.100281"/>
    <n v="40.507162928571425"/>
  </r>
  <r>
    <x v="21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8-28T01:02:41"/>
    <n v="1250"/>
    <n v="23"/>
    <n v="5.75"/>
  </r>
  <r>
    <x v="13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1-16T14:05:47"/>
    <n v="2000"/>
    <n v="201"/>
    <n v="100.5"/>
  </r>
  <r>
    <x v="2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09-08T03:54:17"/>
    <n v="500"/>
    <n v="1"/>
    <n v="1"/>
  </r>
  <r>
    <x v="9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08-21T19:23:05"/>
    <n v="3000"/>
    <n v="40"/>
    <n v="20"/>
  </r>
  <r>
    <x v="11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1-22T18:33:07"/>
    <n v="30000"/>
    <n v="2"/>
    <n v="2"/>
  </r>
  <r>
    <x v="13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7-28T18:33:01"/>
    <n v="2000"/>
    <n v="5"/>
    <n v="5"/>
  </r>
  <r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6-22T23:08:27"/>
    <n v="1251.877"/>
    <n v="75.112619999999993"/>
    <n v="18.778154999999998"/>
  </r>
  <r>
    <x v="434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7-31T16:49:20"/>
    <n v="2416.1226099999999"/>
    <n v="93.890774999999991"/>
    <n v="31.296924999999998"/>
  </r>
  <r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09T18:29:26"/>
    <n v="7200"/>
    <n v="1742"/>
    <n v="45.842105263157897"/>
  </r>
  <r>
    <x v="49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4-12-29T13:04:38"/>
    <n v="312.96924999999999"/>
    <n v="23.785663"/>
    <n v="5.9464157499999999"/>
  </r>
  <r>
    <x v="43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4-02T13:04:09"/>
    <n v="719.82927499999994"/>
    <n v="0"/>
    <n v="0"/>
  </r>
  <r>
    <x v="13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1-17T07:13:43"/>
    <n v="2000"/>
    <n v="26"/>
    <n v="13"/>
  </r>
  <r>
    <x v="7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2-19T05:54:29"/>
    <n v="9000"/>
    <n v="0"/>
    <n v="0"/>
  </r>
  <r>
    <x v="39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6-19T18:44:23"/>
    <n v="7000"/>
    <n v="1"/>
    <n v="1"/>
  </r>
  <r>
    <x v="2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8-18T20:56:40"/>
    <n v="625.93849999999998"/>
    <n v="87.631389999999996"/>
    <n v="12.51877"/>
  </r>
  <r>
    <x v="3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8-05T16:07:54"/>
    <n v="10000"/>
    <n v="105"/>
    <n v="52.5"/>
  </r>
  <r>
    <x v="15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09-07T21:51:48"/>
    <n v="1877.8154999999999"/>
    <n v="162.74400999999997"/>
    <n v="40.686002499999994"/>
  </r>
  <r>
    <x v="8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2-17T16:13:16"/>
    <n v="3500"/>
    <n v="29"/>
    <n v="7.25"/>
  </r>
  <r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2-22T04:34:59"/>
    <n v="600"/>
    <n v="100"/>
    <n v="33.333333333333336"/>
  </r>
  <r>
    <x v="36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08-27T21:52:38"/>
    <n v="15000"/>
    <n v="125"/>
    <n v="62.5"/>
  </r>
  <r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4-12-17T14:01:07"/>
    <n v="18000"/>
    <n v="12521"/>
    <n v="63.558375634517766"/>
  </r>
  <r>
    <x v="39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2-08T23:59:23"/>
    <n v="7000"/>
    <n v="0"/>
    <n v="0"/>
  </r>
  <r>
    <x v="134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01T16:04:57"/>
    <n v="800"/>
    <n v="10"/>
    <n v="10"/>
  </r>
  <r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5-27T05:42:16"/>
    <n v="5630.7749999999996"/>
    <n v="281.53874999999999"/>
    <n v="70.384687499999998"/>
  </r>
  <r>
    <x v="23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0-05T15:43:59"/>
    <n v="4000"/>
    <n v="0"/>
    <n v="0"/>
  </r>
  <r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02T23:18:01"/>
    <n v="3000"/>
    <n v="215"/>
    <n v="30.714285714285715"/>
  </r>
  <r>
    <x v="13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5-06T22:31:40"/>
    <n v="2000"/>
    <n v="561"/>
    <n v="51"/>
  </r>
  <r>
    <x v="22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1-14T00:36:10"/>
    <n v="20000"/>
    <n v="0"/>
    <n v="0"/>
  </r>
  <r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1-05T15:43:19"/>
    <n v="2500"/>
    <n v="400"/>
    <n v="66.666666666666671"/>
  </r>
  <r>
    <x v="1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0-29T14:02:44"/>
    <n v="5000"/>
    <n v="0"/>
    <n v="0"/>
  </r>
  <r>
    <x v="436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0-16T19:25:16"/>
    <n v="6048"/>
    <n v="413"/>
    <n v="59"/>
  </r>
  <r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09-01T06:27:04"/>
    <n v="29919.860299999997"/>
    <n v="7689.0160152299995"/>
    <n v="81.798042715212759"/>
  </r>
  <r>
    <x v="438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3-04T22:44:10"/>
    <n v="13500"/>
    <n v="200"/>
    <n v="100"/>
  </r>
  <r>
    <x v="3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09-21T21:11:27"/>
    <n v="10000"/>
    <n v="3685"/>
    <n v="147.4"/>
  </r>
  <r>
    <x v="12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6-14T22:29:24"/>
    <n v="6000"/>
    <n v="2823"/>
    <n v="166.05882352941177"/>
  </r>
  <r>
    <x v="176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07T01:41:55"/>
    <n v="700"/>
    <n v="80"/>
    <n v="40"/>
  </r>
  <r>
    <x v="3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08-18T19:10:10"/>
    <n v="2500"/>
    <n v="301"/>
    <n v="75.25"/>
  </r>
  <r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0-28T16:06:07"/>
    <n v="500"/>
    <n v="300"/>
    <n v="60"/>
  </r>
  <r>
    <x v="6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5-20T05:33:24"/>
    <n v="8000"/>
    <n v="2500"/>
    <n v="1250"/>
  </r>
  <r>
    <x v="1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7-08T11:22:34"/>
    <n v="6259.3849999999993"/>
    <n v="26.289416999999997"/>
    <n v="13.144708499999998"/>
  </r>
  <r>
    <x v="3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4-12-22T02:01:04"/>
    <n v="10000"/>
    <n v="21"/>
    <n v="7"/>
  </r>
  <r>
    <x v="43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05T22:58:45"/>
    <n v="229.93470000000002"/>
    <n v="0"/>
    <n v="0"/>
  </r>
  <r>
    <x v="2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3-11T05:16:22"/>
    <n v="600"/>
    <n v="225"/>
    <n v="56.25"/>
  </r>
  <r>
    <x v="1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7-22T04:49:49"/>
    <n v="3520.47"/>
    <n v="0.704094"/>
    <n v="0.704094"/>
  </r>
  <r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09-22T15:36:50"/>
    <n v="5600"/>
    <n v="460"/>
    <n v="38.333333333333336"/>
  </r>
  <r>
    <x v="1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4-12-18T00:32:23"/>
    <n v="5000"/>
    <n v="110"/>
    <n v="27.5"/>
  </r>
  <r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3-07T12:13:07"/>
    <n v="21281.909"/>
    <n v="3756.8828769999996"/>
    <n v="41.284427219780213"/>
  </r>
  <r>
    <x v="22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6-14T23:00:15"/>
    <n v="20000"/>
    <n v="16"/>
    <n v="16"/>
  </r>
  <r>
    <x v="15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09-23T15:16:31"/>
    <n v="1500"/>
    <n v="1"/>
    <n v="1"/>
  </r>
  <r>
    <x v="2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2T19:26:37"/>
    <n v="500"/>
    <n v="0"/>
    <n v="0"/>
  </r>
  <r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08-14T21:05:16"/>
    <n v="3000"/>
    <n v="1126"/>
    <n v="86.615384615384613"/>
  </r>
  <r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0-16T16:33:48"/>
    <n v="625.93849999999998"/>
    <n v="137.70647"/>
    <n v="68.853234999999998"/>
  </r>
  <r>
    <x v="44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8-31T20:11:25"/>
    <n v="8880"/>
    <n v="0"/>
    <n v="0"/>
  </r>
  <r>
    <x v="1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5-20T15:33:51"/>
    <n v="6259.3849999999993"/>
    <n v="1102.9036369999999"/>
    <n v="52.519220809523802"/>
  </r>
  <r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6-13T22:23:59"/>
    <n v="1500"/>
    <n v="795"/>
    <n v="88.333333333333329"/>
  </r>
  <r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02T23:14:40"/>
    <n v="4381.5694999999996"/>
    <n v="970.20467499999995"/>
    <n v="161.70077916666665"/>
  </r>
  <r>
    <x v="192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17T01:27:24"/>
    <n v="3750"/>
    <n v="95"/>
    <n v="23.75"/>
  </r>
  <r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8-15T15:22:32"/>
    <n v="7664.4900000000007"/>
    <n v="191.61225000000002"/>
    <n v="27.373178571428575"/>
  </r>
  <r>
    <x v="3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5-20T16:40:56"/>
    <n v="7664.4900000000007"/>
    <n v="218.43796500000002"/>
    <n v="43.687593000000007"/>
  </r>
  <r>
    <x v="441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2-21T03:23:43"/>
    <n v="525"/>
    <n v="0"/>
    <n v="0"/>
  </r>
  <r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6-02T17:44:28"/>
    <n v="20000"/>
    <n v="490"/>
    <n v="163.33333333333334"/>
  </r>
  <r>
    <x v="196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5-28T16:21:24"/>
    <n v="11892.831499999998"/>
    <n v="169.00339499999998"/>
    <n v="18.778154999999998"/>
  </r>
  <r>
    <x v="13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3-30T14:07:06"/>
    <n v="1408.1880000000001"/>
    <n v="271.07619"/>
    <n v="45.179364999999997"/>
  </r>
  <r>
    <x v="23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7-13T22:50:11"/>
    <n v="4000"/>
    <n v="27"/>
    <n v="6.75"/>
  </r>
  <r>
    <x v="36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4-19T00:56:28"/>
    <n v="15000"/>
    <n v="25"/>
    <n v="25"/>
  </r>
  <r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8-19T02:49:10"/>
    <n v="5000"/>
    <n v="3045"/>
    <n v="179.11764705882354"/>
  </r>
  <r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6-12-14T23:07:35"/>
    <n v="3495"/>
    <n v="34.950000000000003"/>
    <n v="34.950000000000003"/>
  </r>
  <r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1-18T15:52:36"/>
    <n v="1564.8462499999998"/>
    <n v="538.30710999999997"/>
    <n v="41.408239230769226"/>
  </r>
  <r>
    <x v="28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1-27T16:00:20"/>
    <n v="1000"/>
    <n v="165"/>
    <n v="27.5"/>
  </r>
  <r>
    <x v="22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1-26T19:18:51"/>
    <n v="1053.76"/>
    <n v="0"/>
    <n v="0"/>
  </r>
  <r>
    <x v="28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6-22T18:35:11"/>
    <n v="1251.877"/>
    <n v="5.0075079999999996"/>
    <n v="2.5037539999999998"/>
  </r>
  <r>
    <x v="8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3-15T08:17:06"/>
    <n v="3500"/>
    <n v="37"/>
    <n v="18.5"/>
  </r>
  <r>
    <x v="181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0-06T13:16:15"/>
    <n v="3442.6617499999998"/>
    <n v="920.12959499999988"/>
    <n v="43.815694999999991"/>
  </r>
  <r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5-20T01:06:09"/>
    <n v="2503.7539999999999"/>
    <n v="721.08115199999997"/>
    <n v="55.467780923076923"/>
  </r>
  <r>
    <x v="176"/>
    <n v="0"/>
    <x v="2"/>
    <x v="0"/>
    <s v="USD"/>
    <n v="1413921060"/>
    <n v="1411499149"/>
    <b v="0"/>
    <n v="0"/>
    <b v="0"/>
    <s v="theater/plays"/>
    <n v="0"/>
    <n v="0"/>
    <x v="1"/>
    <x v="6"/>
    <x v="4076"/>
    <d v="2014-09-23T19:05:49"/>
    <n v="700"/>
    <n v="0"/>
    <n v="0"/>
  </r>
  <r>
    <x v="36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1-21T17:03:14"/>
    <n v="15000"/>
    <n v="1335"/>
    <n v="222.5"/>
  </r>
  <r>
    <x v="49"/>
    <n v="0"/>
    <x v="2"/>
    <x v="1"/>
    <s v="GBP"/>
    <n v="1485543242"/>
    <n v="1482951242"/>
    <b v="0"/>
    <n v="0"/>
    <b v="0"/>
    <s v="theater/plays"/>
    <n v="0"/>
    <n v="0"/>
    <x v="1"/>
    <x v="6"/>
    <x v="4078"/>
    <d v="2016-12-28T18:54:02"/>
    <n v="312.96924999999999"/>
    <n v="0"/>
    <n v="0"/>
  </r>
  <r>
    <x v="9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5-20T22:32:01"/>
    <n v="3000"/>
    <n v="5"/>
    <n v="5"/>
  </r>
  <r>
    <x v="9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5-21T16:45:16"/>
    <n v="3000"/>
    <n v="0"/>
    <n v="0"/>
  </r>
  <r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2-06T13:57:05"/>
    <n v="2224"/>
    <n v="350"/>
    <n v="29.166666666666668"/>
  </r>
  <r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0-30T04:32:33"/>
    <n v="150"/>
    <n v="3"/>
    <n v="1.5"/>
  </r>
  <r>
    <x v="8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5-12-15T18:16:56"/>
    <n v="3500"/>
    <n v="759"/>
    <n v="126.5"/>
  </r>
  <r>
    <x v="9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09-09T10:28:26"/>
    <n v="3378.4650000000001"/>
    <n v="11.26155"/>
    <n v="11.26155"/>
  </r>
  <r>
    <x v="8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2-23T14:29:35"/>
    <n v="3500"/>
    <n v="10"/>
    <n v="10"/>
  </r>
  <r>
    <x v="28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0-27T22:34:59"/>
    <n v="1000"/>
    <n v="47"/>
    <n v="9.4"/>
  </r>
  <r>
    <x v="376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6-17T17:49:46"/>
    <n v="9600"/>
    <n v="0"/>
    <n v="0"/>
  </r>
  <r>
    <x v="13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4-12-17T14:42:04"/>
    <n v="2503.7539999999999"/>
    <n v="270.40543199999996"/>
    <n v="90.135143999999983"/>
  </r>
  <r>
    <x v="1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4-28T17:34:48"/>
    <n v="5000"/>
    <n v="240"/>
    <n v="30"/>
  </r>
  <r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7-24T16:08:57"/>
    <n v="1000"/>
    <n v="32"/>
    <n v="10.666666666666666"/>
  </r>
  <r>
    <x v="183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4-12-17T12:09:11"/>
    <n v="1600"/>
    <n v="204"/>
    <n v="25.5"/>
  </r>
  <r>
    <x v="74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2-04T04:40:47"/>
    <n v="110000"/>
    <n v="20"/>
    <n v="20"/>
  </r>
  <r>
    <x v="3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6-23T19:34:53"/>
    <n v="3129.6924999999997"/>
    <n v="75.112619999999993"/>
    <n v="18.778154999999998"/>
  </r>
  <r>
    <x v="13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09-08T02:05:00"/>
    <n v="2000"/>
    <n v="730"/>
    <n v="91.25"/>
  </r>
  <r>
    <x v="11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1-19T00:45:50"/>
    <n v="1580.6399999999999"/>
    <n v="42.150399999999998"/>
    <n v="42.150399999999998"/>
  </r>
  <r>
    <x v="8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1-15T12:43:39"/>
    <n v="4381.5694999999996"/>
    <n v="500.75079999999997"/>
    <n v="100.15016"/>
  </r>
  <r>
    <x v="3"/>
    <n v="0"/>
    <x v="2"/>
    <x v="1"/>
    <s v="GBP"/>
    <n v="1454284500"/>
    <n v="1449431237"/>
    <b v="0"/>
    <n v="0"/>
    <b v="0"/>
    <s v="theater/plays"/>
    <n v="0"/>
    <n v="0"/>
    <x v="1"/>
    <x v="6"/>
    <x v="4097"/>
    <d v="2015-12-06T19:47:17"/>
    <n v="12518.769999999999"/>
    <n v="0"/>
    <n v="0"/>
  </r>
  <r>
    <x v="96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5-05T17:19:57"/>
    <n v="75000"/>
    <n v="0"/>
    <n v="0"/>
  </r>
  <r>
    <x v="37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7-19T20:24:33"/>
    <n v="4500"/>
    <n v="50"/>
    <n v="50"/>
  </r>
  <r>
    <x v="444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15T02:59:50"/>
    <n v="270"/>
    <n v="0"/>
    <n v="0"/>
  </r>
  <r>
    <x v="20"/>
    <n v="0"/>
    <x v="2"/>
    <x v="0"/>
    <s v="USD"/>
    <n v="1485380482"/>
    <n v="1482788482"/>
    <b v="0"/>
    <n v="0"/>
    <b v="0"/>
    <s v="theater/plays"/>
    <n v="0"/>
    <n v="0"/>
    <x v="1"/>
    <x v="6"/>
    <x v="4101"/>
    <d v="2016-12-26T21:41:22"/>
    <n v="600"/>
    <n v="0"/>
    <n v="0"/>
  </r>
  <r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4-15T20:21:13"/>
    <n v="500"/>
    <n v="137"/>
    <n v="22.833333333333332"/>
  </r>
  <r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7-03T19:59:26"/>
    <n v="1000"/>
    <n v="100"/>
    <n v="16.666666666666668"/>
  </r>
  <r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09-27T06:40:34"/>
    <n v="2112.2820000000002"/>
    <n v="451.324254"/>
    <n v="32.237446714285717"/>
  </r>
  <r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1-23T00:15:09"/>
    <n v="1738.704"/>
    <n v="121.1824"/>
    <n v="20.197066666666668"/>
  </r>
  <r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2-18T01:11:06"/>
    <n v="5000"/>
    <n v="3530"/>
    <n v="106.96969696969697"/>
  </r>
  <r>
    <x v="13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01T22:00:01"/>
    <n v="2000"/>
    <n v="41"/>
    <n v="10.25"/>
  </r>
  <r>
    <x v="9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2-01T00:45:37"/>
    <n v="3000"/>
    <n v="59"/>
    <n v="59"/>
  </r>
  <r>
    <x v="2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0-30T12:56:44"/>
    <n v="625.93849999999998"/>
    <n v="0"/>
    <n v="0"/>
  </r>
  <r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5-22T15:02:31"/>
    <n v="375.56309999999996"/>
    <n v="107.66142199999999"/>
    <n v="17.94357033333333"/>
  </r>
  <r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1-25T03:15:40"/>
    <n v="3000"/>
    <n v="94"/>
    <n v="15.666666666666666"/>
  </r>
  <r>
    <x v="3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1-31T22:43:06"/>
    <n v="2815.3874999999998"/>
    <n v="1.126155"/>
    <n v="1.126155"/>
  </r>
  <r>
    <x v="15"/>
    <n v="3"/>
    <x v="2"/>
    <x v="0"/>
    <s v="USD"/>
    <n v="1452234840"/>
    <n v="1450619123"/>
    <b v="0"/>
    <n v="3"/>
    <b v="0"/>
    <s v="theater/plays"/>
    <n v="0.2"/>
    <n v="1"/>
    <x v="1"/>
    <x v="6"/>
    <x v="4113"/>
    <d v="2015-12-20T13:45:23"/>
    <n v="1500"/>
    <n v="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D48C4-6F3A-46F5-962D-16079E757BC6}" name="PivotTable7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F17" firstHeaderRow="1" firstDataRow="2" firstDataCol="1" rowPageCount="1" colPageCount="1"/>
  <pivotFields count="20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44" showAll="0"/>
    <pivotField numFmtId="44" showAll="0"/>
    <pivotField numFmtId="44"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8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F8987-FD27-4B66-A8D5-06C36949B93E}" name="PivotTable8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6" firstHeaderRow="1" firstDataRow="2" firstDataCol="1" rowPageCount="2" colPageCount="1"/>
  <pivotFields count="20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h="1" x="25"/>
        <item h="1" x="16"/>
        <item x="39"/>
        <item h="1" x="35"/>
        <item h="1" x="4"/>
        <item h="1" x="3"/>
        <item x="15"/>
        <item h="1" x="28"/>
        <item h="1" x="10"/>
        <item x="19"/>
        <item h="1" x="29"/>
        <item h="1" x="30"/>
        <item h="1" x="14"/>
        <item x="13"/>
        <item h="1" x="37"/>
        <item x="12"/>
        <item h="1" x="18"/>
        <item h="1" x="40"/>
        <item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44" showAll="0"/>
    <pivotField numFmtId="44" showAll="0"/>
    <pivotField numFmtId="44" showAll="0"/>
  </pivotFields>
  <rowFields count="1">
    <field x="14"/>
  </rowFields>
  <rowItems count="10">
    <i>
      <x/>
    </i>
    <i>
      <x v="3"/>
    </i>
    <i>
      <x v="7"/>
    </i>
    <i>
      <x v="10"/>
    </i>
    <i>
      <x v="14"/>
    </i>
    <i>
      <x v="16"/>
    </i>
    <i>
      <x v="19"/>
    </i>
    <i>
      <x v="24"/>
    </i>
    <i>
      <x v="3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8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9E3C0-3F96-43D2-ADC3-7B1756A22DF2}" name="PivotTable11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/>
  <pivotFields count="20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44" showAll="0"/>
    <pivotField numFmtId="44" showAll="0"/>
    <pivotField numFmtId="44" showAll="0"/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2" subtotal="count" baseField="0" baseItem="0"/>
  </dataFields>
  <chartFormats count="12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33783-5AE1-47B1-BC84-09E60A83BA8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Row Lab$Els">
  <location ref="A1:A15" firstHeaderRow="1" firstDataRow="1" firstDataCol="1"/>
  <pivotFields count="1">
    <pivotField axis="axisRow" showAll="0">
      <items count="14">
        <item x="2"/>
        <item x="5"/>
        <item x="11"/>
        <item x="7"/>
        <item n="$EUR" x="3"/>
        <item x="1"/>
        <item x="6"/>
        <item x="10"/>
        <item x="8"/>
        <item x="4"/>
        <item n="S$EK" x="9"/>
        <item x="12"/>
        <item x="0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5"/>
  <sheetViews>
    <sheetView topLeftCell="T1" zoomScale="85" zoomScaleNormal="85" workbookViewId="0">
      <pane ySplit="1" topLeftCell="A2" activePane="bottomLeft" state="frozen"/>
      <selection pane="bottomLeft" activeCell="Y2" sqref="Y2"/>
    </sheetView>
  </sheetViews>
  <sheetFormatPr defaultRowHeight="14.4"/>
  <cols>
    <col min="2" max="2" width="38.44140625" style="1" customWidth="1"/>
    <col min="3" max="3" width="43.21875" style="1" customWidth="1"/>
    <col min="4" max="6" width="15.77734375" customWidth="1"/>
    <col min="7" max="8" width="12.77734375" customWidth="1"/>
    <col min="9" max="9" width="19.33203125" customWidth="1"/>
    <col min="10" max="10" width="17.88671875" customWidth="1"/>
    <col min="11" max="11" width="15.44140625" customWidth="1"/>
    <col min="12" max="12" width="19.44140625" customWidth="1"/>
    <col min="13" max="13" width="24.6640625" customWidth="1"/>
    <col min="14" max="14" width="30.5546875" customWidth="1"/>
    <col min="15" max="15" width="14.6640625" style="2" customWidth="1"/>
    <col min="16" max="16" width="16.5546875" customWidth="1"/>
    <col min="17" max="18" width="18.109375" customWidth="1"/>
    <col min="19" max="20" width="18.21875" style="22" customWidth="1"/>
    <col min="21" max="21" width="18.21875" style="23" customWidth="1"/>
    <col min="22" max="23" width="17.6640625" style="15" customWidth="1"/>
    <col min="24" max="24" width="17.88671875" customWidth="1"/>
    <col min="25" max="25" width="17.77734375" customWidth="1"/>
  </cols>
  <sheetData>
    <row r="1" spans="1:24" ht="33.6" customHeight="1">
      <c r="A1" s="8" t="s">
        <v>0</v>
      </c>
      <c r="B1" s="8" t="s">
        <v>1</v>
      </c>
      <c r="C1" s="8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9" t="s">
        <v>8306</v>
      </c>
      <c r="P1" s="8" t="s">
        <v>8320</v>
      </c>
      <c r="Q1" s="8" t="s">
        <v>8307</v>
      </c>
      <c r="R1" s="8" t="s">
        <v>8308</v>
      </c>
      <c r="S1" s="21" t="s">
        <v>8309</v>
      </c>
      <c r="T1" s="21" t="s">
        <v>8310</v>
      </c>
      <c r="U1" s="25" t="s">
        <v>8376</v>
      </c>
      <c r="V1" s="24" t="s">
        <v>8377</v>
      </c>
      <c r="W1" s="24" t="s">
        <v>8378</v>
      </c>
      <c r="X1" s="24" t="s">
        <v>8379</v>
      </c>
    </row>
    <row r="2" spans="1:24" ht="43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3">
        <f>(E2/D2)*100</f>
        <v>136.85882352941178</v>
      </c>
      <c r="P2" s="7">
        <f>IF($L2&gt;0,$E2/$L2,0)</f>
        <v>63.917582417582416</v>
      </c>
      <c r="Q2" s="4" t="str">
        <f>LEFT($N2,FIND("/",$N2)-1)</f>
        <v>film &amp; video</v>
      </c>
      <c r="R2" s="4" t="str">
        <f t="shared" ref="R2:R65" si="0">MID($N2,FIND("/",$N2)+1,LEN($N2))</f>
        <v>television</v>
      </c>
      <c r="S2" s="22">
        <f>($J2/86400)+DATE(1970,1,1)</f>
        <v>42177.007071759261</v>
      </c>
      <c r="T2" s="22">
        <f>($I2/86400)+DATE(1970,1,1)</f>
        <v>42208.125</v>
      </c>
      <c r="U2" s="23">
        <v>42177.007071759261</v>
      </c>
      <c r="V2" s="14">
        <f>IF($H2="AUD",$D2*0.704094,IF($H2="CAD",$D2*0.766449,IF($H2="CHF",$D2*1.016069,IF($H2="DKK",$D2*0.150818,IF($H2="EUR",$D2*1.126155,IF($H2="GBP",$D2*1.251877,IF($H2="HKD",$D2*0.127766,IF($H2="MXN",$D2*0.052688,IF($H2="NOK",$D2*0.117106,IF($H2="NZD",$D2*0.672078,IF($H2="SEK",$D2*0.106947,IF($H2="SGD",$D2*0.737466,IF($H2="USD",$D2*1)))))))))))))</f>
        <v>8500</v>
      </c>
      <c r="W2" s="14">
        <f>IF($H2="AUD",$E2*0.704094,IF($H2="CAD",$E2*0.766449,IF($H2="CHF",$E2*1.016069,IF($H2="DKK",$E2*0.150818,IF($H2="EUR",$E2*1.126155,IF($H2="GBP",$E2*1.251877,IF($H2="HKD",$E2*0.127766,IF($H2="MXN",$E2*0.052688,IF($H2="NOK",$E2*0.117106,IF($H2="NZD",$E2*0.672078,IF($H2="SEK",$E2*0.106947,IF($H2="SGD",$E2*0.737466,IF($H2="USD",$E2*1)))))))))))))</f>
        <v>11633</v>
      </c>
      <c r="X2" s="7">
        <f>IF($L2&gt;0,$W2/$L2,0)</f>
        <v>63.917582417582416</v>
      </c>
    </row>
    <row r="3" spans="1:24" ht="28.8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3">
        <f>(E3/D3)*100</f>
        <v>142.60827250608273</v>
      </c>
      <c r="P3" s="7">
        <f t="shared" ref="P3:P66" si="1">IF($L3&gt;0,$E3/$L3,0)</f>
        <v>185.48101265822785</v>
      </c>
      <c r="Q3" s="4" t="str">
        <f t="shared" ref="Q3:Q66" si="2">LEFT($N3,FIND("/",$N3)-1)</f>
        <v>film &amp; video</v>
      </c>
      <c r="R3" s="4" t="str">
        <f t="shared" si="0"/>
        <v>television</v>
      </c>
      <c r="S3" s="22">
        <f t="shared" ref="S3:U66" si="3">($J3/86400)+DATE(1970,1,1)</f>
        <v>42766.600497685184</v>
      </c>
      <c r="T3" s="22">
        <f t="shared" ref="T3:T66" si="4">($I3/86400)+DATE(1970,1,1)</f>
        <v>42796.600497685184</v>
      </c>
      <c r="U3" s="23">
        <v>42766.600497685184</v>
      </c>
      <c r="V3" s="14">
        <f t="shared" ref="V3:V66" si="5">IF($H3="AUD",$D3*0.704094,IF($H3="CAD",$D3*0.766449,IF($H3="CHF",$D3*1.016069,IF($H3="DKK",$D3*0.150818,IF($H3="EUR",$D3*1.126155,IF($H3="GBP",$D3*1.251877,IF($H3="HKD",$D3*0.127766,IF($H3="MXN",$D3*0.052688,IF($H3="NOK",$D3*0.117106,IF($H3="NZD",$D3*0.672078,IF($H3="SEK",$D3*0.106947,IF($H3="SGD",$D3*0.737466,IF($H3="USD",$D3*1)))))))))))))</f>
        <v>10275</v>
      </c>
      <c r="W3" s="14">
        <f t="shared" ref="W3:W66" si="6">IF($H3="AUD",$E3*0.704094,IF($H3="CAD",$E3*0.766449,IF($H3="CHF",$E3*1.016069,IF($H3="DKK",$E3*0.150818,IF($H3="EUR",$E3*1.126155,IF($H3="GBP",$E3*1.251877,IF($H3="HKD",$E3*0.127766,IF($H3="MXN",$E3*0.052688,IF($H3="NOK",$E3*0.117106,IF($H3="NZD",$E3*0.672078,IF($H3="SEK",$E3*0.106947,IF($H3="SGD",$E3*0.737466,IF($H3="USD",$E3*1)))))))))))))</f>
        <v>14653</v>
      </c>
      <c r="X3" s="7">
        <f>IF($L3&gt;0,$W3/$L3,0)</f>
        <v>185.48101265822785</v>
      </c>
    </row>
    <row r="4" spans="1:24" ht="43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3">
        <f>(E4/D4)*100</f>
        <v>105</v>
      </c>
      <c r="P4" s="7">
        <f t="shared" si="1"/>
        <v>15</v>
      </c>
      <c r="Q4" s="4" t="str">
        <f t="shared" si="2"/>
        <v>film &amp; video</v>
      </c>
      <c r="R4" s="4" t="str">
        <f t="shared" si="0"/>
        <v>television</v>
      </c>
      <c r="S4" s="22">
        <f t="shared" si="3"/>
        <v>42405.702349537038</v>
      </c>
      <c r="T4" s="22">
        <f t="shared" si="4"/>
        <v>42415.702349537038</v>
      </c>
      <c r="U4" s="23">
        <v>42405.702349537038</v>
      </c>
      <c r="V4" s="14">
        <f t="shared" si="5"/>
        <v>625.93849999999998</v>
      </c>
      <c r="W4" s="14">
        <f t="shared" si="6"/>
        <v>657.23542499999996</v>
      </c>
      <c r="X4" s="7">
        <f>IF($L4&gt;0,$W4/$L4,0)</f>
        <v>18.778154999999998</v>
      </c>
    </row>
    <row r="5" spans="1:24" ht="28.8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3">
        <f>(E5/D5)*100</f>
        <v>103.89999999999999</v>
      </c>
      <c r="P5" s="7">
        <f t="shared" si="1"/>
        <v>69.266666666666666</v>
      </c>
      <c r="Q5" s="4" t="str">
        <f t="shared" si="2"/>
        <v>film &amp; video</v>
      </c>
      <c r="R5" s="4" t="str">
        <f t="shared" si="0"/>
        <v>television</v>
      </c>
      <c r="S5" s="22">
        <f t="shared" si="3"/>
        <v>41828.515127314815</v>
      </c>
      <c r="T5" s="22">
        <f t="shared" si="4"/>
        <v>41858.515127314815</v>
      </c>
      <c r="U5" s="23">
        <v>41828.515127314815</v>
      </c>
      <c r="V5" s="14">
        <f t="shared" si="5"/>
        <v>10000</v>
      </c>
      <c r="W5" s="14">
        <f t="shared" si="6"/>
        <v>10390</v>
      </c>
      <c r="X5" s="7">
        <f>IF($L5&gt;0,$W5/$L5,0)</f>
        <v>69.266666666666666</v>
      </c>
    </row>
    <row r="6" spans="1:24" ht="57.6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3">
        <f>(E6/D6)*100</f>
        <v>122.99154545454545</v>
      </c>
      <c r="P6" s="7">
        <f t="shared" si="1"/>
        <v>190.55028169014085</v>
      </c>
      <c r="Q6" s="4" t="str">
        <f t="shared" si="2"/>
        <v>film &amp; video</v>
      </c>
      <c r="R6" s="4" t="str">
        <f t="shared" si="0"/>
        <v>television</v>
      </c>
      <c r="S6" s="22">
        <f t="shared" si="3"/>
        <v>42327.834247685183</v>
      </c>
      <c r="T6" s="22">
        <f t="shared" si="4"/>
        <v>42357.834247685183</v>
      </c>
      <c r="U6" s="23">
        <v>42327.834247685183</v>
      </c>
      <c r="V6" s="14">
        <f t="shared" si="5"/>
        <v>44000</v>
      </c>
      <c r="W6" s="14">
        <f t="shared" si="6"/>
        <v>54116.28</v>
      </c>
      <c r="X6" s="7">
        <f>IF($L6&gt;0,$W6/$L6,0)</f>
        <v>190.55028169014085</v>
      </c>
    </row>
    <row r="7" spans="1:24" ht="43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3">
        <f>(E7/D7)*100</f>
        <v>109.77744436109028</v>
      </c>
      <c r="P7" s="7">
        <f t="shared" si="1"/>
        <v>93.40425531914893</v>
      </c>
      <c r="Q7" s="4" t="str">
        <f t="shared" si="2"/>
        <v>film &amp; video</v>
      </c>
      <c r="R7" s="4" t="str">
        <f t="shared" si="0"/>
        <v>television</v>
      </c>
      <c r="S7" s="22">
        <f t="shared" si="3"/>
        <v>42563.932951388888</v>
      </c>
      <c r="T7" s="22">
        <f t="shared" si="4"/>
        <v>42580.232638888891</v>
      </c>
      <c r="U7" s="23">
        <v>42563.932951388888</v>
      </c>
      <c r="V7" s="14">
        <f t="shared" si="5"/>
        <v>3999</v>
      </c>
      <c r="W7" s="14">
        <f t="shared" si="6"/>
        <v>4390</v>
      </c>
      <c r="X7" s="7">
        <f>IF($L7&gt;0,$W7/$L7,0)</f>
        <v>93.40425531914893</v>
      </c>
    </row>
    <row r="8" spans="1:24" ht="43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3">
        <f>(E8/D8)*100</f>
        <v>106.4875</v>
      </c>
      <c r="P8" s="7">
        <f t="shared" si="1"/>
        <v>146.87931034482759</v>
      </c>
      <c r="Q8" s="4" t="str">
        <f t="shared" si="2"/>
        <v>film &amp; video</v>
      </c>
      <c r="R8" s="4" t="str">
        <f t="shared" si="0"/>
        <v>television</v>
      </c>
      <c r="S8" s="22">
        <f t="shared" si="3"/>
        <v>41794.072337962964</v>
      </c>
      <c r="T8" s="22">
        <f t="shared" si="4"/>
        <v>41804.072337962964</v>
      </c>
      <c r="U8" s="23">
        <v>41794.072337962964</v>
      </c>
      <c r="V8" s="14">
        <f t="shared" si="5"/>
        <v>8000</v>
      </c>
      <c r="W8" s="14">
        <f t="shared" si="6"/>
        <v>8519</v>
      </c>
      <c r="X8" s="7">
        <f>IF($L8&gt;0,$W8/$L8,0)</f>
        <v>146.87931034482759</v>
      </c>
    </row>
    <row r="9" spans="1:24" ht="43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3">
        <f>(E9/D9)*100</f>
        <v>101.22222222222221</v>
      </c>
      <c r="P9" s="7">
        <f t="shared" si="1"/>
        <v>159.82456140350877</v>
      </c>
      <c r="Q9" s="4" t="str">
        <f t="shared" si="2"/>
        <v>film &amp; video</v>
      </c>
      <c r="R9" s="4" t="str">
        <f t="shared" si="0"/>
        <v>television</v>
      </c>
      <c r="S9" s="22">
        <f t="shared" si="3"/>
        <v>42516.047071759254</v>
      </c>
      <c r="T9" s="22">
        <f t="shared" si="4"/>
        <v>42556.047071759254</v>
      </c>
      <c r="U9" s="23">
        <v>42516.047071759254</v>
      </c>
      <c r="V9" s="14">
        <f t="shared" si="5"/>
        <v>9000</v>
      </c>
      <c r="W9" s="14">
        <f t="shared" si="6"/>
        <v>9110</v>
      </c>
      <c r="X9" s="7">
        <f>IF($L9&gt;0,$W9/$L9,0)</f>
        <v>159.82456140350877</v>
      </c>
    </row>
    <row r="10" spans="1:24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3">
        <f>(E10/D10)*100</f>
        <v>100.04342857142856</v>
      </c>
      <c r="P10" s="7">
        <f t="shared" si="1"/>
        <v>291.79333333333335</v>
      </c>
      <c r="Q10" s="4" t="str">
        <f t="shared" si="2"/>
        <v>film &amp; video</v>
      </c>
      <c r="R10" s="4" t="str">
        <f t="shared" si="0"/>
        <v>television</v>
      </c>
      <c r="S10" s="22">
        <f t="shared" si="3"/>
        <v>42468.94458333333</v>
      </c>
      <c r="T10" s="22">
        <f t="shared" si="4"/>
        <v>42475.875</v>
      </c>
      <c r="U10" s="23">
        <v>42468.94458333333</v>
      </c>
      <c r="V10" s="14">
        <f t="shared" si="5"/>
        <v>3500</v>
      </c>
      <c r="W10" s="14">
        <f t="shared" si="6"/>
        <v>3501.52</v>
      </c>
      <c r="X10" s="7">
        <f>IF($L10&gt;0,$W10/$L10,0)</f>
        <v>291.79333333333335</v>
      </c>
    </row>
    <row r="11" spans="1:24" ht="43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3">
        <f>(E11/D11)*100</f>
        <v>125.998</v>
      </c>
      <c r="P11" s="7">
        <f t="shared" si="1"/>
        <v>31.499500000000001</v>
      </c>
      <c r="Q11" s="4" t="str">
        <f t="shared" si="2"/>
        <v>film &amp; video</v>
      </c>
      <c r="R11" s="4" t="str">
        <f t="shared" si="0"/>
        <v>television</v>
      </c>
      <c r="S11" s="22">
        <f t="shared" si="3"/>
        <v>42447.103518518517</v>
      </c>
      <c r="T11" s="22">
        <f t="shared" si="4"/>
        <v>42477.103518518517</v>
      </c>
      <c r="U11" s="23">
        <v>42447.103518518517</v>
      </c>
      <c r="V11" s="14">
        <f t="shared" si="5"/>
        <v>500</v>
      </c>
      <c r="W11" s="14">
        <f t="shared" si="6"/>
        <v>629.99</v>
      </c>
      <c r="X11" s="7">
        <f>IF($L11&gt;0,$W11/$L11,0)</f>
        <v>31.499500000000001</v>
      </c>
    </row>
    <row r="12" spans="1:24" ht="43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3">
        <f>(E12/D12)*100</f>
        <v>100.49999999999999</v>
      </c>
      <c r="P12" s="7">
        <f t="shared" si="1"/>
        <v>158.68421052631578</v>
      </c>
      <c r="Q12" s="4" t="str">
        <f t="shared" si="2"/>
        <v>film &amp; video</v>
      </c>
      <c r="R12" s="4" t="str">
        <f t="shared" si="0"/>
        <v>television</v>
      </c>
      <c r="S12" s="22">
        <f t="shared" si="3"/>
        <v>41780.068043981482</v>
      </c>
      <c r="T12" s="22">
        <f t="shared" si="4"/>
        <v>41815.068043981482</v>
      </c>
      <c r="U12" s="23">
        <v>41780.068043981482</v>
      </c>
      <c r="V12" s="14">
        <f t="shared" si="5"/>
        <v>3000</v>
      </c>
      <c r="W12" s="14">
        <f t="shared" si="6"/>
        <v>3015</v>
      </c>
      <c r="X12" s="7">
        <f>IF($L12&gt;0,$W12/$L12,0)</f>
        <v>158.68421052631578</v>
      </c>
    </row>
    <row r="13" spans="1:24" ht="43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3">
        <f>(E13/D13)*100</f>
        <v>120.5</v>
      </c>
      <c r="P13" s="7">
        <f t="shared" si="1"/>
        <v>80.333333333333329</v>
      </c>
      <c r="Q13" s="4" t="str">
        <f t="shared" si="2"/>
        <v>film &amp; video</v>
      </c>
      <c r="R13" s="4" t="str">
        <f t="shared" si="0"/>
        <v>television</v>
      </c>
      <c r="S13" s="22">
        <f t="shared" si="3"/>
        <v>42572.778495370367</v>
      </c>
      <c r="T13" s="22">
        <f t="shared" si="4"/>
        <v>42604.125</v>
      </c>
      <c r="U13" s="23">
        <v>42572.778495370367</v>
      </c>
      <c r="V13" s="14">
        <f t="shared" si="5"/>
        <v>5000</v>
      </c>
      <c r="W13" s="14">
        <f t="shared" si="6"/>
        <v>6025</v>
      </c>
      <c r="X13" s="7">
        <f>IF($L13&gt;0,$W13/$L13,0)</f>
        <v>80.333333333333329</v>
      </c>
    </row>
    <row r="14" spans="1:24" ht="43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3">
        <f>(E14/D14)*100</f>
        <v>165.29333333333335</v>
      </c>
      <c r="P14" s="7">
        <f t="shared" si="1"/>
        <v>59.961305925030231</v>
      </c>
      <c r="Q14" s="4" t="str">
        <f t="shared" si="2"/>
        <v>film &amp; video</v>
      </c>
      <c r="R14" s="4" t="str">
        <f t="shared" si="0"/>
        <v>television</v>
      </c>
      <c r="S14" s="22">
        <f t="shared" si="3"/>
        <v>41791.713252314818</v>
      </c>
      <c r="T14" s="22">
        <f t="shared" si="4"/>
        <v>41836.125</v>
      </c>
      <c r="U14" s="23">
        <v>41791.713252314818</v>
      </c>
      <c r="V14" s="14">
        <f t="shared" si="5"/>
        <v>30000</v>
      </c>
      <c r="W14" s="14">
        <f t="shared" si="6"/>
        <v>49588</v>
      </c>
      <c r="X14" s="7">
        <f>IF($L14&gt;0,$W14/$L14,0)</f>
        <v>59.961305925030231</v>
      </c>
    </row>
    <row r="15" spans="1:24" ht="28.8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3">
        <f>(E15/D15)*100</f>
        <v>159.97142857142856</v>
      </c>
      <c r="P15" s="7">
        <f t="shared" si="1"/>
        <v>109.78431372549019</v>
      </c>
      <c r="Q15" s="4" t="str">
        <f t="shared" si="2"/>
        <v>film &amp; video</v>
      </c>
      <c r="R15" s="4" t="str">
        <f t="shared" si="0"/>
        <v>television</v>
      </c>
      <c r="S15" s="22">
        <f t="shared" si="3"/>
        <v>42508.677187499998</v>
      </c>
      <c r="T15" s="22">
        <f t="shared" si="4"/>
        <v>42544.852083333331</v>
      </c>
      <c r="U15" s="23">
        <v>42508.677187499998</v>
      </c>
      <c r="V15" s="14">
        <f t="shared" si="5"/>
        <v>3500</v>
      </c>
      <c r="W15" s="14">
        <f t="shared" si="6"/>
        <v>5599</v>
      </c>
      <c r="X15" s="7">
        <f>IF($L15&gt;0,$W15/$L15,0)</f>
        <v>109.78431372549019</v>
      </c>
    </row>
    <row r="16" spans="1:24" ht="28.8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3">
        <f>(E16/D16)*100</f>
        <v>100.93333333333334</v>
      </c>
      <c r="P16" s="7">
        <f t="shared" si="1"/>
        <v>147.70731707317074</v>
      </c>
      <c r="Q16" s="4" t="str">
        <f t="shared" si="2"/>
        <v>film &amp; video</v>
      </c>
      <c r="R16" s="4" t="str">
        <f t="shared" si="0"/>
        <v>television</v>
      </c>
      <c r="S16" s="22">
        <f t="shared" si="3"/>
        <v>41808.02648148148</v>
      </c>
      <c r="T16" s="22">
        <f t="shared" si="4"/>
        <v>41833.582638888889</v>
      </c>
      <c r="U16" s="23">
        <v>41808.02648148148</v>
      </c>
      <c r="V16" s="14">
        <f t="shared" si="5"/>
        <v>4224.5640000000003</v>
      </c>
      <c r="W16" s="14">
        <f t="shared" si="6"/>
        <v>4263.9932639999997</v>
      </c>
      <c r="X16" s="7">
        <f>IF($L16&gt;0,$W16/$L16,0)</f>
        <v>103.99983570731706</v>
      </c>
    </row>
    <row r="17" spans="1:24" ht="43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3">
        <f>(E17/D17)*100</f>
        <v>106.60000000000001</v>
      </c>
      <c r="P17" s="7">
        <f t="shared" si="1"/>
        <v>21.755102040816325</v>
      </c>
      <c r="Q17" s="4" t="str">
        <f t="shared" si="2"/>
        <v>film &amp; video</v>
      </c>
      <c r="R17" s="4" t="str">
        <f t="shared" si="0"/>
        <v>television</v>
      </c>
      <c r="S17" s="22">
        <f t="shared" si="3"/>
        <v>42256.391875000001</v>
      </c>
      <c r="T17" s="22">
        <f t="shared" si="4"/>
        <v>42274.843055555553</v>
      </c>
      <c r="U17" s="23">
        <v>42256.391875000001</v>
      </c>
      <c r="V17" s="14">
        <f t="shared" si="5"/>
        <v>2252.31</v>
      </c>
      <c r="W17" s="14">
        <f t="shared" si="6"/>
        <v>2400.9624600000002</v>
      </c>
      <c r="X17" s="7">
        <f>IF($L17&gt;0,$W17/$L17,0)</f>
        <v>24.499616938775514</v>
      </c>
    </row>
    <row r="18" spans="1:24" ht="43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3">
        <f>(E18/D18)*100</f>
        <v>100.24166666666667</v>
      </c>
      <c r="P18" s="7">
        <f t="shared" si="1"/>
        <v>171.84285714285716</v>
      </c>
      <c r="Q18" s="4" t="str">
        <f t="shared" si="2"/>
        <v>film &amp; video</v>
      </c>
      <c r="R18" s="4" t="str">
        <f t="shared" si="0"/>
        <v>television</v>
      </c>
      <c r="S18" s="22">
        <f t="shared" si="3"/>
        <v>41760.796423611115</v>
      </c>
      <c r="T18" s="22">
        <f t="shared" si="4"/>
        <v>41806.229166666664</v>
      </c>
      <c r="U18" s="23">
        <v>41760.796423611115</v>
      </c>
      <c r="V18" s="14">
        <f t="shared" si="5"/>
        <v>12000</v>
      </c>
      <c r="W18" s="14">
        <f t="shared" si="6"/>
        <v>12029</v>
      </c>
      <c r="X18" s="7">
        <f>IF($L18&gt;0,$W18/$L18,0)</f>
        <v>171.84285714285716</v>
      </c>
    </row>
    <row r="19" spans="1:24" ht="43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3">
        <f>(E19/D19)*100</f>
        <v>100.66666666666666</v>
      </c>
      <c r="P19" s="7">
        <f t="shared" si="1"/>
        <v>41.944444444444443</v>
      </c>
      <c r="Q19" s="4" t="str">
        <f t="shared" si="2"/>
        <v>film &amp; video</v>
      </c>
      <c r="R19" s="4" t="str">
        <f t="shared" si="0"/>
        <v>television</v>
      </c>
      <c r="S19" s="22">
        <f t="shared" si="3"/>
        <v>41917.731736111113</v>
      </c>
      <c r="T19" s="22">
        <f t="shared" si="4"/>
        <v>41947.773402777777</v>
      </c>
      <c r="U19" s="23">
        <v>41917.731736111113</v>
      </c>
      <c r="V19" s="14">
        <f t="shared" si="5"/>
        <v>1877.8154999999999</v>
      </c>
      <c r="W19" s="14">
        <f t="shared" si="6"/>
        <v>1890.3342699999998</v>
      </c>
      <c r="X19" s="7">
        <f>IF($L19&gt;0,$W19/$L19,0)</f>
        <v>52.509285277777771</v>
      </c>
    </row>
    <row r="20" spans="1:24" ht="43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3">
        <f>(E20/D20)*100</f>
        <v>106.32110000000002</v>
      </c>
      <c r="P20" s="7">
        <f t="shared" si="1"/>
        <v>93.264122807017543</v>
      </c>
      <c r="Q20" s="4" t="str">
        <f t="shared" si="2"/>
        <v>film &amp; video</v>
      </c>
      <c r="R20" s="4" t="str">
        <f t="shared" si="0"/>
        <v>television</v>
      </c>
      <c r="S20" s="22">
        <f t="shared" si="3"/>
        <v>41869.542314814811</v>
      </c>
      <c r="T20" s="22">
        <f t="shared" si="4"/>
        <v>41899.542314814811</v>
      </c>
      <c r="U20" s="23">
        <v>41869.542314814811</v>
      </c>
      <c r="V20" s="14">
        <f t="shared" si="5"/>
        <v>30000</v>
      </c>
      <c r="W20" s="14">
        <f t="shared" si="6"/>
        <v>31896.33</v>
      </c>
      <c r="X20" s="7">
        <f>IF($L20&gt;0,$W20/$L20,0)</f>
        <v>93.264122807017543</v>
      </c>
    </row>
    <row r="21" spans="1:24" ht="43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3">
        <f>(E21/D21)*100</f>
        <v>145.29411764705881</v>
      </c>
      <c r="P21" s="7">
        <f t="shared" si="1"/>
        <v>56.136363636363633</v>
      </c>
      <c r="Q21" s="4" t="str">
        <f t="shared" si="2"/>
        <v>film &amp; video</v>
      </c>
      <c r="R21" s="4" t="str">
        <f t="shared" si="0"/>
        <v>television</v>
      </c>
      <c r="S21" s="22">
        <f t="shared" si="3"/>
        <v>42175.816365740742</v>
      </c>
      <c r="T21" s="22">
        <f t="shared" si="4"/>
        <v>42205.816365740742</v>
      </c>
      <c r="U21" s="23">
        <v>42175.816365740742</v>
      </c>
      <c r="V21" s="14">
        <f t="shared" si="5"/>
        <v>850</v>
      </c>
      <c r="W21" s="14">
        <f t="shared" si="6"/>
        <v>1235</v>
      </c>
      <c r="X21" s="7">
        <f>IF($L21&gt;0,$W21/$L21,0)</f>
        <v>56.136363636363633</v>
      </c>
    </row>
    <row r="22" spans="1:24" ht="43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3">
        <f>(E22/D22)*100</f>
        <v>100.2</v>
      </c>
      <c r="P22" s="7">
        <f t="shared" si="1"/>
        <v>80.16</v>
      </c>
      <c r="Q22" s="4" t="str">
        <f t="shared" si="2"/>
        <v>film &amp; video</v>
      </c>
      <c r="R22" s="4" t="str">
        <f t="shared" si="0"/>
        <v>television</v>
      </c>
      <c r="S22" s="22">
        <f t="shared" si="3"/>
        <v>42200.758240740739</v>
      </c>
      <c r="T22" s="22">
        <f t="shared" si="4"/>
        <v>42260.758240740739</v>
      </c>
      <c r="U22" s="23">
        <v>42200.758240740739</v>
      </c>
      <c r="V22" s="14">
        <f t="shared" si="5"/>
        <v>2000</v>
      </c>
      <c r="W22" s="14">
        <f t="shared" si="6"/>
        <v>2004</v>
      </c>
      <c r="X22" s="7">
        <f>IF($L22&gt;0,$W22/$L22,0)</f>
        <v>80.16</v>
      </c>
    </row>
    <row r="23" spans="1:24" ht="43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3">
        <f>(E23/D23)*100</f>
        <v>109.13513513513513</v>
      </c>
      <c r="P23" s="7">
        <f t="shared" si="1"/>
        <v>199.9009900990099</v>
      </c>
      <c r="Q23" s="4" t="str">
        <f t="shared" si="2"/>
        <v>film &amp; video</v>
      </c>
      <c r="R23" s="4" t="str">
        <f t="shared" si="0"/>
        <v>television</v>
      </c>
      <c r="S23" s="22">
        <f t="shared" si="3"/>
        <v>41878.627187500002</v>
      </c>
      <c r="T23" s="22">
        <f t="shared" si="4"/>
        <v>41908.627187500002</v>
      </c>
      <c r="U23" s="23">
        <v>41878.627187500002</v>
      </c>
      <c r="V23" s="14">
        <f t="shared" si="5"/>
        <v>18500</v>
      </c>
      <c r="W23" s="14">
        <f t="shared" si="6"/>
        <v>20190</v>
      </c>
      <c r="X23" s="7">
        <f>IF($L23&gt;0,$W23/$L23,0)</f>
        <v>199.9009900990099</v>
      </c>
    </row>
    <row r="24" spans="1:24" ht="28.8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3">
        <f>(E24/D24)*100</f>
        <v>117.14285714285715</v>
      </c>
      <c r="P24" s="7">
        <f t="shared" si="1"/>
        <v>51.25</v>
      </c>
      <c r="Q24" s="4" t="str">
        <f t="shared" si="2"/>
        <v>film &amp; video</v>
      </c>
      <c r="R24" s="4" t="str">
        <f t="shared" si="0"/>
        <v>television</v>
      </c>
      <c r="S24" s="22">
        <f t="shared" si="3"/>
        <v>41989.91134259259</v>
      </c>
      <c r="T24" s="22">
        <f t="shared" si="4"/>
        <v>42005.332638888889</v>
      </c>
      <c r="U24" s="23">
        <v>41989.91134259259</v>
      </c>
      <c r="V24" s="14">
        <f t="shared" si="5"/>
        <v>350</v>
      </c>
      <c r="W24" s="14">
        <f t="shared" si="6"/>
        <v>410</v>
      </c>
      <c r="X24" s="7">
        <f>IF($L24&gt;0,$W24/$L24,0)</f>
        <v>51.25</v>
      </c>
    </row>
    <row r="25" spans="1:24" ht="43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3">
        <f>(E25/D25)*100</f>
        <v>118.5</v>
      </c>
      <c r="P25" s="7">
        <f t="shared" si="1"/>
        <v>103.04347826086956</v>
      </c>
      <c r="Q25" s="4" t="str">
        <f t="shared" si="2"/>
        <v>film &amp; video</v>
      </c>
      <c r="R25" s="4" t="str">
        <f t="shared" si="0"/>
        <v>television</v>
      </c>
      <c r="S25" s="22">
        <f t="shared" si="3"/>
        <v>42097.778946759259</v>
      </c>
      <c r="T25" s="22">
        <f t="shared" si="4"/>
        <v>42124.638888888891</v>
      </c>
      <c r="U25" s="23">
        <v>42097.778946759259</v>
      </c>
      <c r="V25" s="14">
        <f t="shared" si="5"/>
        <v>2000</v>
      </c>
      <c r="W25" s="14">
        <f t="shared" si="6"/>
        <v>2370</v>
      </c>
      <c r="X25" s="7">
        <f>IF($L25&gt;0,$W25/$L25,0)</f>
        <v>103.04347826086956</v>
      </c>
    </row>
    <row r="26" spans="1:24" ht="28.8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3">
        <f>(E26/D26)*100</f>
        <v>108.80768571428572</v>
      </c>
      <c r="P26" s="7">
        <f t="shared" si="1"/>
        <v>66.346149825783982</v>
      </c>
      <c r="Q26" s="4" t="str">
        <f t="shared" si="2"/>
        <v>film &amp; video</v>
      </c>
      <c r="R26" s="4" t="str">
        <f t="shared" si="0"/>
        <v>television</v>
      </c>
      <c r="S26" s="22">
        <f t="shared" si="3"/>
        <v>42229.820173611108</v>
      </c>
      <c r="T26" s="22">
        <f t="shared" si="4"/>
        <v>42262.818749999999</v>
      </c>
      <c r="U26" s="23">
        <v>42229.820173611108</v>
      </c>
      <c r="V26" s="14">
        <f t="shared" si="5"/>
        <v>35000</v>
      </c>
      <c r="W26" s="14">
        <f t="shared" si="6"/>
        <v>38082.69</v>
      </c>
      <c r="X26" s="7">
        <f>IF($L26&gt;0,$W26/$L26,0)</f>
        <v>66.346149825783982</v>
      </c>
    </row>
    <row r="27" spans="1:24" ht="43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3">
        <f>(E27/D27)*100</f>
        <v>133.33333333333331</v>
      </c>
      <c r="P27" s="7">
        <f t="shared" si="1"/>
        <v>57.142857142857146</v>
      </c>
      <c r="Q27" s="4" t="str">
        <f t="shared" si="2"/>
        <v>film &amp; video</v>
      </c>
      <c r="R27" s="4" t="str">
        <f t="shared" si="0"/>
        <v>television</v>
      </c>
      <c r="S27" s="22">
        <f t="shared" si="3"/>
        <v>42318.025011574078</v>
      </c>
      <c r="T27" s="22">
        <f t="shared" si="4"/>
        <v>42378.025011574078</v>
      </c>
      <c r="U27" s="23">
        <v>42318.025011574078</v>
      </c>
      <c r="V27" s="14">
        <f t="shared" si="5"/>
        <v>600</v>
      </c>
      <c r="W27" s="14">
        <f t="shared" si="6"/>
        <v>800</v>
      </c>
      <c r="X27" s="7">
        <f>IF($L27&gt;0,$W27/$L27,0)</f>
        <v>57.142857142857146</v>
      </c>
    </row>
    <row r="28" spans="1:24" ht="28.8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3">
        <f>(E28/D28)*100</f>
        <v>155.20000000000002</v>
      </c>
      <c r="P28" s="7">
        <f t="shared" si="1"/>
        <v>102.10526315789474</v>
      </c>
      <c r="Q28" s="4" t="str">
        <f t="shared" si="2"/>
        <v>film &amp; video</v>
      </c>
      <c r="R28" s="4" t="str">
        <f t="shared" si="0"/>
        <v>television</v>
      </c>
      <c r="S28" s="22">
        <f t="shared" si="3"/>
        <v>41828.515555555554</v>
      </c>
      <c r="T28" s="22">
        <f t="shared" si="4"/>
        <v>41868.515555555554</v>
      </c>
      <c r="U28" s="23">
        <v>41828.515555555554</v>
      </c>
      <c r="V28" s="14">
        <f t="shared" si="5"/>
        <v>1250</v>
      </c>
      <c r="W28" s="14">
        <f t="shared" si="6"/>
        <v>1940</v>
      </c>
      <c r="X28" s="7">
        <f>IF($L28&gt;0,$W28/$L28,0)</f>
        <v>102.10526315789474</v>
      </c>
    </row>
    <row r="29" spans="1:24" ht="43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3">
        <f>(E29/D29)*100</f>
        <v>111.72500000000001</v>
      </c>
      <c r="P29" s="7">
        <f t="shared" si="1"/>
        <v>148.96666666666667</v>
      </c>
      <c r="Q29" s="4" t="str">
        <f t="shared" si="2"/>
        <v>film &amp; video</v>
      </c>
      <c r="R29" s="4" t="str">
        <f t="shared" si="0"/>
        <v>television</v>
      </c>
      <c r="S29" s="22">
        <f t="shared" si="3"/>
        <v>41929.164733796293</v>
      </c>
      <c r="T29" s="22">
        <f t="shared" si="4"/>
        <v>41959.206400462965</v>
      </c>
      <c r="U29" s="23">
        <v>41929.164733796293</v>
      </c>
      <c r="V29" s="14">
        <f t="shared" si="5"/>
        <v>13441.56</v>
      </c>
      <c r="W29" s="14">
        <f t="shared" si="6"/>
        <v>15017.582909999999</v>
      </c>
      <c r="X29" s="7">
        <f>IF($L29&gt;0,$W29/$L29,0)</f>
        <v>100.1172194</v>
      </c>
    </row>
    <row r="30" spans="1:24" ht="28.8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3">
        <f>(E30/D30)*100</f>
        <v>100.35000000000001</v>
      </c>
      <c r="P30" s="7">
        <f t="shared" si="1"/>
        <v>169.6056338028169</v>
      </c>
      <c r="Q30" s="4" t="str">
        <f t="shared" si="2"/>
        <v>film &amp; video</v>
      </c>
      <c r="R30" s="4" t="str">
        <f t="shared" si="0"/>
        <v>television</v>
      </c>
      <c r="S30" s="22">
        <f t="shared" si="3"/>
        <v>42324.96393518518</v>
      </c>
      <c r="T30" s="22">
        <f t="shared" si="4"/>
        <v>42354.96393518518</v>
      </c>
      <c r="U30" s="23">
        <v>42324.96393518518</v>
      </c>
      <c r="V30" s="14">
        <f t="shared" si="5"/>
        <v>12000</v>
      </c>
      <c r="W30" s="14">
        <f t="shared" si="6"/>
        <v>12042</v>
      </c>
      <c r="X30" s="7">
        <f>IF($L30&gt;0,$W30/$L30,0)</f>
        <v>169.6056338028169</v>
      </c>
    </row>
    <row r="31" spans="1:24" ht="43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3">
        <f>(E31/D31)*100</f>
        <v>123.33333333333334</v>
      </c>
      <c r="P31" s="7">
        <f t="shared" si="1"/>
        <v>31.623931623931625</v>
      </c>
      <c r="Q31" s="4" t="str">
        <f t="shared" si="2"/>
        <v>film &amp; video</v>
      </c>
      <c r="R31" s="4" t="str">
        <f t="shared" si="0"/>
        <v>television</v>
      </c>
      <c r="S31" s="22">
        <f t="shared" si="3"/>
        <v>41812.67324074074</v>
      </c>
      <c r="T31" s="22">
        <f t="shared" si="4"/>
        <v>41842.67324074074</v>
      </c>
      <c r="U31" s="23">
        <v>41812.67324074074</v>
      </c>
      <c r="V31" s="14">
        <f t="shared" si="5"/>
        <v>3755.6309999999999</v>
      </c>
      <c r="W31" s="14">
        <f t="shared" si="6"/>
        <v>4631.9448999999995</v>
      </c>
      <c r="X31" s="7">
        <f>IF($L31&gt;0,$W31/$L31,0)</f>
        <v>39.589272649572642</v>
      </c>
    </row>
    <row r="32" spans="1:24" ht="43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3">
        <f>(E32/D32)*100</f>
        <v>101.29975</v>
      </c>
      <c r="P32" s="7">
        <f t="shared" si="1"/>
        <v>76.45264150943396</v>
      </c>
      <c r="Q32" s="4" t="str">
        <f t="shared" si="2"/>
        <v>film &amp; video</v>
      </c>
      <c r="R32" s="4" t="str">
        <f t="shared" si="0"/>
        <v>television</v>
      </c>
      <c r="S32" s="22">
        <f t="shared" si="3"/>
        <v>41842.292997685188</v>
      </c>
      <c r="T32" s="22">
        <f t="shared" si="4"/>
        <v>41872.292997685188</v>
      </c>
      <c r="U32" s="23">
        <v>41842.292997685188</v>
      </c>
      <c r="V32" s="14">
        <f t="shared" si="5"/>
        <v>4000</v>
      </c>
      <c r="W32" s="14">
        <f t="shared" si="6"/>
        <v>4051.99</v>
      </c>
      <c r="X32" s="7">
        <f>IF($L32&gt;0,$W32/$L32,0)</f>
        <v>76.45264150943396</v>
      </c>
    </row>
    <row r="33" spans="1:24" ht="43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3">
        <f>(E33/D33)*100</f>
        <v>100</v>
      </c>
      <c r="P33" s="7">
        <f t="shared" si="1"/>
        <v>13</v>
      </c>
      <c r="Q33" s="4" t="str">
        <f t="shared" si="2"/>
        <v>film &amp; video</v>
      </c>
      <c r="R33" s="4" t="str">
        <f t="shared" si="0"/>
        <v>television</v>
      </c>
      <c r="S33" s="22">
        <f t="shared" si="3"/>
        <v>42376.79206018518</v>
      </c>
      <c r="T33" s="22">
        <f t="shared" si="4"/>
        <v>42394.79206018518</v>
      </c>
      <c r="U33" s="23">
        <v>42376.79206018518</v>
      </c>
      <c r="V33" s="14">
        <f t="shared" si="5"/>
        <v>13</v>
      </c>
      <c r="W33" s="14">
        <f t="shared" si="6"/>
        <v>13</v>
      </c>
      <c r="X33" s="7">
        <f>IF($L33&gt;0,$W33/$L33,0)</f>
        <v>13</v>
      </c>
    </row>
    <row r="34" spans="1:24" ht="43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3">
        <f>(E34/D34)*100</f>
        <v>100.24604569420035</v>
      </c>
      <c r="P34" s="7">
        <f t="shared" si="1"/>
        <v>320.44943820224717</v>
      </c>
      <c r="Q34" s="4" t="str">
        <f t="shared" si="2"/>
        <v>film &amp; video</v>
      </c>
      <c r="R34" s="4" t="str">
        <f t="shared" si="0"/>
        <v>television</v>
      </c>
      <c r="S34" s="22">
        <f t="shared" si="3"/>
        <v>42461.627511574072</v>
      </c>
      <c r="T34" s="22">
        <f t="shared" si="4"/>
        <v>42503.165972222225</v>
      </c>
      <c r="U34" s="23">
        <v>42461.627511574072</v>
      </c>
      <c r="V34" s="14">
        <f t="shared" si="5"/>
        <v>28450</v>
      </c>
      <c r="W34" s="14">
        <f t="shared" si="6"/>
        <v>28520</v>
      </c>
      <c r="X34" s="7">
        <f>IF($L34&gt;0,$W34/$L34,0)</f>
        <v>320.44943820224717</v>
      </c>
    </row>
    <row r="35" spans="1:24" ht="43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3">
        <f>(E35/D35)*100</f>
        <v>102.0952380952381</v>
      </c>
      <c r="P35" s="7">
        <f t="shared" si="1"/>
        <v>83.75</v>
      </c>
      <c r="Q35" s="4" t="str">
        <f t="shared" si="2"/>
        <v>film &amp; video</v>
      </c>
      <c r="R35" s="4" t="str">
        <f t="shared" si="0"/>
        <v>television</v>
      </c>
      <c r="S35" s="22">
        <f t="shared" si="3"/>
        <v>42286.660891203705</v>
      </c>
      <c r="T35" s="22">
        <f t="shared" si="4"/>
        <v>42316.702557870369</v>
      </c>
      <c r="U35" s="23">
        <v>42286.660891203705</v>
      </c>
      <c r="V35" s="14">
        <f t="shared" si="5"/>
        <v>5250</v>
      </c>
      <c r="W35" s="14">
        <f t="shared" si="6"/>
        <v>5360</v>
      </c>
      <c r="X35" s="7">
        <f>IF($L35&gt;0,$W35/$L35,0)</f>
        <v>83.75</v>
      </c>
    </row>
    <row r="36" spans="1:24" ht="43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3">
        <f>(E36/D36)*100</f>
        <v>130.46153846153845</v>
      </c>
      <c r="P36" s="7">
        <f t="shared" si="1"/>
        <v>49.882352941176471</v>
      </c>
      <c r="Q36" s="4" t="str">
        <f t="shared" si="2"/>
        <v>film &amp; video</v>
      </c>
      <c r="R36" s="4" t="str">
        <f t="shared" si="0"/>
        <v>television</v>
      </c>
      <c r="S36" s="22">
        <f t="shared" si="3"/>
        <v>41841.321770833332</v>
      </c>
      <c r="T36" s="22">
        <f t="shared" si="4"/>
        <v>41856.321770833332</v>
      </c>
      <c r="U36" s="23">
        <v>41841.321770833332</v>
      </c>
      <c r="V36" s="14">
        <f t="shared" si="5"/>
        <v>2600</v>
      </c>
      <c r="W36" s="14">
        <f t="shared" si="6"/>
        <v>3392</v>
      </c>
      <c r="X36" s="7">
        <f>IF($L36&gt;0,$W36/$L36,0)</f>
        <v>49.882352941176471</v>
      </c>
    </row>
    <row r="37" spans="1:24" ht="28.8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3">
        <f>(E37/D37)*100</f>
        <v>166.5</v>
      </c>
      <c r="P37" s="7">
        <f t="shared" si="1"/>
        <v>59.464285714285715</v>
      </c>
      <c r="Q37" s="4" t="str">
        <f t="shared" si="2"/>
        <v>film &amp; video</v>
      </c>
      <c r="R37" s="4" t="str">
        <f t="shared" si="0"/>
        <v>television</v>
      </c>
      <c r="S37" s="22">
        <f t="shared" si="3"/>
        <v>42098.291828703703</v>
      </c>
      <c r="T37" s="22">
        <f t="shared" si="4"/>
        <v>42122</v>
      </c>
      <c r="U37" s="23">
        <v>42098.291828703703</v>
      </c>
      <c r="V37" s="14">
        <f t="shared" si="5"/>
        <v>1000</v>
      </c>
      <c r="W37" s="14">
        <f t="shared" si="6"/>
        <v>1665</v>
      </c>
      <c r="X37" s="7">
        <f>IF($L37&gt;0,$W37/$L37,0)</f>
        <v>59.464285714285715</v>
      </c>
    </row>
    <row r="38" spans="1:24" ht="28.8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3">
        <f>(E38/D38)*100</f>
        <v>142.15</v>
      </c>
      <c r="P38" s="7">
        <f t="shared" si="1"/>
        <v>193.84090909090909</v>
      </c>
      <c r="Q38" s="4" t="str">
        <f t="shared" si="2"/>
        <v>film &amp; video</v>
      </c>
      <c r="R38" s="4" t="str">
        <f t="shared" si="0"/>
        <v>television</v>
      </c>
      <c r="S38" s="22">
        <f t="shared" si="3"/>
        <v>42068.307002314818</v>
      </c>
      <c r="T38" s="22">
        <f t="shared" si="4"/>
        <v>42098.265335648146</v>
      </c>
      <c r="U38" s="23">
        <v>42068.307002314818</v>
      </c>
      <c r="V38" s="14">
        <f t="shared" si="5"/>
        <v>6000</v>
      </c>
      <c r="W38" s="14">
        <f t="shared" si="6"/>
        <v>8529</v>
      </c>
      <c r="X38" s="7">
        <f>IF($L38&gt;0,$W38/$L38,0)</f>
        <v>193.84090909090909</v>
      </c>
    </row>
    <row r="39" spans="1:24" ht="43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3">
        <f>(E39/D39)*100</f>
        <v>183.44090909090909</v>
      </c>
      <c r="P39" s="7">
        <f t="shared" si="1"/>
        <v>159.51383399209487</v>
      </c>
      <c r="Q39" s="4" t="str">
        <f t="shared" si="2"/>
        <v>film &amp; video</v>
      </c>
      <c r="R39" s="4" t="str">
        <f t="shared" si="0"/>
        <v>television</v>
      </c>
      <c r="S39" s="22">
        <f t="shared" si="3"/>
        <v>42032.693043981482</v>
      </c>
      <c r="T39" s="22">
        <f t="shared" si="4"/>
        <v>42062.693043981482</v>
      </c>
      <c r="U39" s="23">
        <v>42032.693043981482</v>
      </c>
      <c r="V39" s="14">
        <f t="shared" si="5"/>
        <v>22000</v>
      </c>
      <c r="W39" s="14">
        <f t="shared" si="6"/>
        <v>40357</v>
      </c>
      <c r="X39" s="7">
        <f>IF($L39&gt;0,$W39/$L39,0)</f>
        <v>159.51383399209487</v>
      </c>
    </row>
    <row r="40" spans="1:24" ht="43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3">
        <f>(E40/D40)*100</f>
        <v>110.04</v>
      </c>
      <c r="P40" s="7">
        <f t="shared" si="1"/>
        <v>41.68181818181818</v>
      </c>
      <c r="Q40" s="4" t="str">
        <f t="shared" si="2"/>
        <v>film &amp; video</v>
      </c>
      <c r="R40" s="4" t="str">
        <f t="shared" si="0"/>
        <v>television</v>
      </c>
      <c r="S40" s="22">
        <f t="shared" si="3"/>
        <v>41375.057222222225</v>
      </c>
      <c r="T40" s="22">
        <f t="shared" si="4"/>
        <v>41405.057222222225</v>
      </c>
      <c r="U40" s="23">
        <v>41375.057222222225</v>
      </c>
      <c r="V40" s="14">
        <f t="shared" si="5"/>
        <v>2500</v>
      </c>
      <c r="W40" s="14">
        <f t="shared" si="6"/>
        <v>2751</v>
      </c>
      <c r="X40" s="7">
        <f>IF($L40&gt;0,$W40/$L40,0)</f>
        <v>41.68181818181818</v>
      </c>
    </row>
    <row r="41" spans="1:24" ht="43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3">
        <f>(E41/D41)*100</f>
        <v>130.98000000000002</v>
      </c>
      <c r="P41" s="7">
        <f t="shared" si="1"/>
        <v>150.89861751152074</v>
      </c>
      <c r="Q41" s="4" t="str">
        <f t="shared" si="2"/>
        <v>film &amp; video</v>
      </c>
      <c r="R41" s="4" t="str">
        <f t="shared" si="0"/>
        <v>television</v>
      </c>
      <c r="S41" s="22">
        <f t="shared" si="3"/>
        <v>41754.047083333331</v>
      </c>
      <c r="T41" s="22">
        <f t="shared" si="4"/>
        <v>41784.957638888889</v>
      </c>
      <c r="U41" s="23">
        <v>41754.047083333331</v>
      </c>
      <c r="V41" s="14">
        <f t="shared" si="5"/>
        <v>31296.924999999999</v>
      </c>
      <c r="W41" s="14">
        <f t="shared" si="6"/>
        <v>40992.712364999999</v>
      </c>
      <c r="X41" s="7">
        <f>IF($L41&gt;0,$W41/$L41,0)</f>
        <v>188.90650859447004</v>
      </c>
    </row>
    <row r="42" spans="1:24" ht="43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3">
        <f>(E42/D42)*100</f>
        <v>101.35000000000001</v>
      </c>
      <c r="P42" s="7">
        <f t="shared" si="1"/>
        <v>126.6875</v>
      </c>
      <c r="Q42" s="4" t="str">
        <f t="shared" si="2"/>
        <v>film &amp; video</v>
      </c>
      <c r="R42" s="4" t="str">
        <f t="shared" si="0"/>
        <v>television</v>
      </c>
      <c r="S42" s="22">
        <f t="shared" si="3"/>
        <v>41789.21398148148</v>
      </c>
      <c r="T42" s="22">
        <f t="shared" si="4"/>
        <v>41809.166666666664</v>
      </c>
      <c r="U42" s="23">
        <v>41789.21398148148</v>
      </c>
      <c r="V42" s="14">
        <f t="shared" si="5"/>
        <v>2000</v>
      </c>
      <c r="W42" s="14">
        <f t="shared" si="6"/>
        <v>2027</v>
      </c>
      <c r="X42" s="7">
        <f>IF($L42&gt;0,$W42/$L42,0)</f>
        <v>126.6875</v>
      </c>
    </row>
    <row r="43" spans="1:24" ht="43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3">
        <f>(E43/D43)*100</f>
        <v>100</v>
      </c>
      <c r="P43" s="7">
        <f t="shared" si="1"/>
        <v>105.26315789473684</v>
      </c>
      <c r="Q43" s="4" t="str">
        <f t="shared" si="2"/>
        <v>film &amp; video</v>
      </c>
      <c r="R43" s="4" t="str">
        <f t="shared" si="0"/>
        <v>television</v>
      </c>
      <c r="S43" s="22">
        <f t="shared" si="3"/>
        <v>41887.568912037037</v>
      </c>
      <c r="T43" s="22">
        <f t="shared" si="4"/>
        <v>41917.568912037037</v>
      </c>
      <c r="U43" s="23">
        <v>41887.568912037037</v>
      </c>
      <c r="V43" s="14">
        <f t="shared" si="5"/>
        <v>2000</v>
      </c>
      <c r="W43" s="14">
        <f t="shared" si="6"/>
        <v>2000</v>
      </c>
      <c r="X43" s="7">
        <f>IF($L43&gt;0,$W43/$L43,0)</f>
        <v>105.26315789473684</v>
      </c>
    </row>
    <row r="44" spans="1:24" ht="43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3">
        <f>(E44/D44)*100</f>
        <v>141.85714285714286</v>
      </c>
      <c r="P44" s="7">
        <f t="shared" si="1"/>
        <v>117.51479289940828</v>
      </c>
      <c r="Q44" s="4" t="str">
        <f t="shared" si="2"/>
        <v>film &amp; video</v>
      </c>
      <c r="R44" s="4" t="str">
        <f t="shared" si="0"/>
        <v>television</v>
      </c>
      <c r="S44" s="22">
        <f t="shared" si="3"/>
        <v>41971.639189814814</v>
      </c>
      <c r="T44" s="22">
        <f t="shared" si="4"/>
        <v>42001.639189814814</v>
      </c>
      <c r="U44" s="23">
        <v>41971.639189814814</v>
      </c>
      <c r="V44" s="14">
        <f t="shared" si="5"/>
        <v>14000</v>
      </c>
      <c r="W44" s="14">
        <f t="shared" si="6"/>
        <v>19860</v>
      </c>
      <c r="X44" s="7">
        <f>IF($L44&gt;0,$W44/$L44,0)</f>
        <v>117.51479289940828</v>
      </c>
    </row>
    <row r="45" spans="1:24" ht="43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3">
        <f>(E45/D45)*100</f>
        <v>308.65999999999997</v>
      </c>
      <c r="P45" s="7">
        <f t="shared" si="1"/>
        <v>117.36121673003802</v>
      </c>
      <c r="Q45" s="4" t="str">
        <f t="shared" si="2"/>
        <v>film &amp; video</v>
      </c>
      <c r="R45" s="4" t="str">
        <f t="shared" si="0"/>
        <v>television</v>
      </c>
      <c r="S45" s="22">
        <f t="shared" si="3"/>
        <v>41802.790347222224</v>
      </c>
      <c r="T45" s="22">
        <f t="shared" si="4"/>
        <v>41833</v>
      </c>
      <c r="U45" s="23">
        <v>41802.790347222224</v>
      </c>
      <c r="V45" s="14">
        <f t="shared" si="5"/>
        <v>10000</v>
      </c>
      <c r="W45" s="14">
        <f t="shared" si="6"/>
        <v>30866</v>
      </c>
      <c r="X45" s="7">
        <f>IF($L45&gt;0,$W45/$L45,0)</f>
        <v>117.36121673003802</v>
      </c>
    </row>
    <row r="46" spans="1:24" ht="43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3">
        <f>(E46/D46)*100</f>
        <v>100</v>
      </c>
      <c r="P46" s="7">
        <f t="shared" si="1"/>
        <v>133.33333333333334</v>
      </c>
      <c r="Q46" s="4" t="str">
        <f t="shared" si="2"/>
        <v>film &amp; video</v>
      </c>
      <c r="R46" s="4" t="str">
        <f t="shared" si="0"/>
        <v>television</v>
      </c>
      <c r="S46" s="22">
        <f t="shared" si="3"/>
        <v>41874.098807870367</v>
      </c>
      <c r="T46" s="22">
        <f t="shared" si="4"/>
        <v>41919.098807870367</v>
      </c>
      <c r="U46" s="23">
        <v>41874.098807870367</v>
      </c>
      <c r="V46" s="14">
        <f t="shared" si="5"/>
        <v>2000</v>
      </c>
      <c r="W46" s="14">
        <f t="shared" si="6"/>
        <v>2000</v>
      </c>
      <c r="X46" s="7">
        <f>IF($L46&gt;0,$W46/$L46,0)</f>
        <v>133.33333333333334</v>
      </c>
    </row>
    <row r="47" spans="1:24" ht="43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3">
        <f>(E47/D47)*100</f>
        <v>120</v>
      </c>
      <c r="P47" s="7">
        <f t="shared" si="1"/>
        <v>98.360655737704917</v>
      </c>
      <c r="Q47" s="4" t="str">
        <f t="shared" si="2"/>
        <v>film &amp; video</v>
      </c>
      <c r="R47" s="4" t="str">
        <f t="shared" si="0"/>
        <v>television</v>
      </c>
      <c r="S47" s="22">
        <f t="shared" si="3"/>
        <v>42457.623923611114</v>
      </c>
      <c r="T47" s="22">
        <f t="shared" si="4"/>
        <v>42487.623923611114</v>
      </c>
      <c r="U47" s="23">
        <v>42457.623923611114</v>
      </c>
      <c r="V47" s="14">
        <f t="shared" si="5"/>
        <v>5000</v>
      </c>
      <c r="W47" s="14">
        <f t="shared" si="6"/>
        <v>6000</v>
      </c>
      <c r="X47" s="7">
        <f>IF($L47&gt;0,$W47/$L47,0)</f>
        <v>98.360655737704917</v>
      </c>
    </row>
    <row r="48" spans="1:24" ht="43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3">
        <f>(E48/D48)*100</f>
        <v>104.16666666666667</v>
      </c>
      <c r="P48" s="7">
        <f t="shared" si="1"/>
        <v>194.44444444444446</v>
      </c>
      <c r="Q48" s="4" t="str">
        <f t="shared" si="2"/>
        <v>film &amp; video</v>
      </c>
      <c r="R48" s="4" t="str">
        <f t="shared" si="0"/>
        <v>television</v>
      </c>
      <c r="S48" s="22">
        <f t="shared" si="3"/>
        <v>42323.96497685185</v>
      </c>
      <c r="T48" s="22">
        <f t="shared" si="4"/>
        <v>42353.96497685185</v>
      </c>
      <c r="U48" s="23">
        <v>42323.96497685185</v>
      </c>
      <c r="V48" s="14">
        <f t="shared" si="5"/>
        <v>5914.3896000000004</v>
      </c>
      <c r="W48" s="14">
        <f t="shared" si="6"/>
        <v>6160.8225000000002</v>
      </c>
      <c r="X48" s="7">
        <f>IF($L48&gt;0,$W48/$L48,0)</f>
        <v>136.90716666666668</v>
      </c>
    </row>
    <row r="49" spans="1:24" ht="43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3">
        <f>(E49/D49)*100</f>
        <v>107.61100000000002</v>
      </c>
      <c r="P49" s="7">
        <f t="shared" si="1"/>
        <v>76.865000000000009</v>
      </c>
      <c r="Q49" s="4" t="str">
        <f t="shared" si="2"/>
        <v>film &amp; video</v>
      </c>
      <c r="R49" s="4" t="str">
        <f t="shared" si="0"/>
        <v>television</v>
      </c>
      <c r="S49" s="22">
        <f t="shared" si="3"/>
        <v>41932.819525462961</v>
      </c>
      <c r="T49" s="22">
        <f t="shared" si="4"/>
        <v>41992.861192129625</v>
      </c>
      <c r="U49" s="23">
        <v>41932.819525462961</v>
      </c>
      <c r="V49" s="14">
        <f t="shared" si="5"/>
        <v>5000</v>
      </c>
      <c r="W49" s="14">
        <f t="shared" si="6"/>
        <v>5380.55</v>
      </c>
      <c r="X49" s="7">
        <f>IF($L49&gt;0,$W49/$L49,0)</f>
        <v>76.865000000000009</v>
      </c>
    </row>
    <row r="50" spans="1:24" ht="43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3">
        <f>(E50/D50)*100</f>
        <v>107.94999999999999</v>
      </c>
      <c r="P50" s="7">
        <f t="shared" si="1"/>
        <v>56.815789473684212</v>
      </c>
      <c r="Q50" s="4" t="str">
        <f t="shared" si="2"/>
        <v>film &amp; video</v>
      </c>
      <c r="R50" s="4" t="str">
        <f t="shared" si="0"/>
        <v>television</v>
      </c>
      <c r="S50" s="22">
        <f t="shared" si="3"/>
        <v>42033.516898148147</v>
      </c>
      <c r="T50" s="22">
        <f t="shared" si="4"/>
        <v>42064.5</v>
      </c>
      <c r="U50" s="23">
        <v>42033.516898148147</v>
      </c>
      <c r="V50" s="14">
        <f t="shared" si="5"/>
        <v>2503.7539999999999</v>
      </c>
      <c r="W50" s="14">
        <f t="shared" si="6"/>
        <v>2702.8024429999996</v>
      </c>
      <c r="X50" s="7">
        <f>IF($L50&gt;0,$W50/$L50,0)</f>
        <v>71.126380078947363</v>
      </c>
    </row>
    <row r="51" spans="1:24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3">
        <f>(E51/D51)*100</f>
        <v>100</v>
      </c>
      <c r="P51" s="7">
        <f t="shared" si="1"/>
        <v>137.93103448275863</v>
      </c>
      <c r="Q51" s="4" t="str">
        <f t="shared" si="2"/>
        <v>film &amp; video</v>
      </c>
      <c r="R51" s="4" t="str">
        <f t="shared" si="0"/>
        <v>television</v>
      </c>
      <c r="S51" s="22">
        <f t="shared" si="3"/>
        <v>42271.176446759258</v>
      </c>
      <c r="T51" s="22">
        <f t="shared" si="4"/>
        <v>42301.176446759258</v>
      </c>
      <c r="U51" s="23">
        <v>42271.176446759258</v>
      </c>
      <c r="V51" s="14">
        <f t="shared" si="5"/>
        <v>12000</v>
      </c>
      <c r="W51" s="14">
        <f t="shared" si="6"/>
        <v>12000</v>
      </c>
      <c r="X51" s="7">
        <f>IF($L51&gt;0,$W51/$L51,0)</f>
        <v>137.93103448275863</v>
      </c>
    </row>
    <row r="52" spans="1:24" ht="43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3">
        <f>(E52/D52)*100</f>
        <v>100</v>
      </c>
      <c r="P52" s="7">
        <f t="shared" si="1"/>
        <v>27.272727272727273</v>
      </c>
      <c r="Q52" s="4" t="str">
        <f t="shared" si="2"/>
        <v>film &amp; video</v>
      </c>
      <c r="R52" s="4" t="str">
        <f t="shared" si="0"/>
        <v>television</v>
      </c>
      <c r="S52" s="22">
        <f t="shared" si="3"/>
        <v>41995.752986111111</v>
      </c>
      <c r="T52" s="22">
        <f t="shared" si="4"/>
        <v>42034.708333333328</v>
      </c>
      <c r="U52" s="23">
        <v>41995.752986111111</v>
      </c>
      <c r="V52" s="14">
        <f t="shared" si="5"/>
        <v>751.12619999999993</v>
      </c>
      <c r="W52" s="14">
        <f t="shared" si="6"/>
        <v>751.12619999999993</v>
      </c>
      <c r="X52" s="7">
        <f>IF($L52&gt;0,$W52/$L52,0)</f>
        <v>34.142099999999999</v>
      </c>
    </row>
    <row r="53" spans="1:24" ht="43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3">
        <f>(E53/D53)*100</f>
        <v>128.0181818181818</v>
      </c>
      <c r="P53" s="7">
        <f t="shared" si="1"/>
        <v>118.33613445378151</v>
      </c>
      <c r="Q53" s="4" t="str">
        <f t="shared" si="2"/>
        <v>film &amp; video</v>
      </c>
      <c r="R53" s="4" t="str">
        <f t="shared" si="0"/>
        <v>television</v>
      </c>
      <c r="S53" s="22">
        <f t="shared" si="3"/>
        <v>42196.928668981476</v>
      </c>
      <c r="T53" s="22">
        <f t="shared" si="4"/>
        <v>42226.928668981476</v>
      </c>
      <c r="U53" s="23">
        <v>42196.928668981476</v>
      </c>
      <c r="V53" s="14">
        <f t="shared" si="5"/>
        <v>11000</v>
      </c>
      <c r="W53" s="14">
        <f t="shared" si="6"/>
        <v>14082</v>
      </c>
      <c r="X53" s="7">
        <f>IF($L53&gt;0,$W53/$L53,0)</f>
        <v>118.33613445378151</v>
      </c>
    </row>
    <row r="54" spans="1:24" ht="43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3">
        <f>(E54/D54)*100</f>
        <v>116.21</v>
      </c>
      <c r="P54" s="7">
        <f t="shared" si="1"/>
        <v>223.48076923076923</v>
      </c>
      <c r="Q54" s="4" t="str">
        <f t="shared" si="2"/>
        <v>film &amp; video</v>
      </c>
      <c r="R54" s="4" t="str">
        <f t="shared" si="0"/>
        <v>television</v>
      </c>
      <c r="S54" s="22">
        <f t="shared" si="3"/>
        <v>41807.701921296299</v>
      </c>
      <c r="T54" s="22">
        <f t="shared" si="4"/>
        <v>41837.701921296299</v>
      </c>
      <c r="U54" s="23">
        <v>41807.701921296299</v>
      </c>
      <c r="V54" s="14">
        <f t="shared" si="5"/>
        <v>10000</v>
      </c>
      <c r="W54" s="14">
        <f t="shared" si="6"/>
        <v>11621</v>
      </c>
      <c r="X54" s="7">
        <f>IF($L54&gt;0,$W54/$L54,0)</f>
        <v>223.48076923076923</v>
      </c>
    </row>
    <row r="55" spans="1:24" ht="28.8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3">
        <f>(E55/D55)*100</f>
        <v>109.63333333333334</v>
      </c>
      <c r="P55" s="7">
        <f t="shared" si="1"/>
        <v>28.111111111111111</v>
      </c>
      <c r="Q55" s="4" t="str">
        <f t="shared" si="2"/>
        <v>film &amp; video</v>
      </c>
      <c r="R55" s="4" t="str">
        <f t="shared" si="0"/>
        <v>television</v>
      </c>
      <c r="S55" s="22">
        <f t="shared" si="3"/>
        <v>41719.549131944441</v>
      </c>
      <c r="T55" s="22">
        <f t="shared" si="4"/>
        <v>41733.916666666664</v>
      </c>
      <c r="U55" s="23">
        <v>41719.549131944441</v>
      </c>
      <c r="V55" s="14">
        <f t="shared" si="5"/>
        <v>3000</v>
      </c>
      <c r="W55" s="14">
        <f t="shared" si="6"/>
        <v>3289</v>
      </c>
      <c r="X55" s="7">
        <f>IF($L55&gt;0,$W55/$L55,0)</f>
        <v>28.111111111111111</v>
      </c>
    </row>
    <row r="56" spans="1:24" ht="43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3">
        <f>(E56/D56)*100</f>
        <v>101</v>
      </c>
      <c r="P56" s="7">
        <f t="shared" si="1"/>
        <v>194.23076923076923</v>
      </c>
      <c r="Q56" s="4" t="str">
        <f t="shared" si="2"/>
        <v>film &amp; video</v>
      </c>
      <c r="R56" s="4" t="str">
        <f t="shared" si="0"/>
        <v>television</v>
      </c>
      <c r="S56" s="22">
        <f t="shared" si="3"/>
        <v>42333.713206018518</v>
      </c>
      <c r="T56" s="22">
        <f t="shared" si="4"/>
        <v>42363.713206018518</v>
      </c>
      <c r="U56" s="23">
        <v>42333.713206018518</v>
      </c>
      <c r="V56" s="14">
        <f t="shared" si="5"/>
        <v>10000</v>
      </c>
      <c r="W56" s="14">
        <f t="shared" si="6"/>
        <v>10100</v>
      </c>
      <c r="X56" s="7">
        <f>IF($L56&gt;0,$W56/$L56,0)</f>
        <v>194.23076923076923</v>
      </c>
    </row>
    <row r="57" spans="1:24" ht="43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3">
        <f>(E57/D57)*100</f>
        <v>128.95348837209301</v>
      </c>
      <c r="P57" s="7">
        <f t="shared" si="1"/>
        <v>128.95348837209303</v>
      </c>
      <c r="Q57" s="4" t="str">
        <f t="shared" si="2"/>
        <v>film &amp; video</v>
      </c>
      <c r="R57" s="4" t="str">
        <f t="shared" si="0"/>
        <v>television</v>
      </c>
      <c r="S57" s="22">
        <f t="shared" si="3"/>
        <v>42496.968935185185</v>
      </c>
      <c r="T57" s="22">
        <f t="shared" si="4"/>
        <v>42517.968935185185</v>
      </c>
      <c r="U57" s="23">
        <v>42496.968935185185</v>
      </c>
      <c r="V57" s="14">
        <f t="shared" si="5"/>
        <v>8600</v>
      </c>
      <c r="W57" s="14">
        <f t="shared" si="6"/>
        <v>11090</v>
      </c>
      <c r="X57" s="7">
        <f>IF($L57&gt;0,$W57/$L57,0)</f>
        <v>128.95348837209303</v>
      </c>
    </row>
    <row r="58" spans="1:24" ht="28.8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3">
        <f>(E58/D58)*100</f>
        <v>107.26249999999999</v>
      </c>
      <c r="P58" s="7">
        <f t="shared" si="1"/>
        <v>49.316091954022987</v>
      </c>
      <c r="Q58" s="4" t="str">
        <f t="shared" si="2"/>
        <v>film &amp; video</v>
      </c>
      <c r="R58" s="4" t="str">
        <f t="shared" si="0"/>
        <v>television</v>
      </c>
      <c r="S58" s="22">
        <f t="shared" si="3"/>
        <v>42149.548888888894</v>
      </c>
      <c r="T58" s="22">
        <f t="shared" si="4"/>
        <v>42163.666666666672</v>
      </c>
      <c r="U58" s="23">
        <v>42149.548888888894</v>
      </c>
      <c r="V58" s="14">
        <f t="shared" si="5"/>
        <v>10015.016</v>
      </c>
      <c r="W58" s="14">
        <f t="shared" si="6"/>
        <v>10742.356537</v>
      </c>
      <c r="X58" s="7">
        <f>IF($L58&gt;0,$W58/$L58,0)</f>
        <v>61.737681247126432</v>
      </c>
    </row>
    <row r="59" spans="1:24" ht="43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3">
        <f>(E59/D59)*100</f>
        <v>101.89999999999999</v>
      </c>
      <c r="P59" s="7">
        <f t="shared" si="1"/>
        <v>221.52173913043478</v>
      </c>
      <c r="Q59" s="4" t="str">
        <f t="shared" si="2"/>
        <v>film &amp; video</v>
      </c>
      <c r="R59" s="4" t="str">
        <f t="shared" si="0"/>
        <v>television</v>
      </c>
      <c r="S59" s="22">
        <f t="shared" si="3"/>
        <v>42089.83289351852</v>
      </c>
      <c r="T59" s="22">
        <f t="shared" si="4"/>
        <v>42119.83289351852</v>
      </c>
      <c r="U59" s="23">
        <v>42089.83289351852</v>
      </c>
      <c r="V59" s="14">
        <f t="shared" si="5"/>
        <v>15000</v>
      </c>
      <c r="W59" s="14">
        <f t="shared" si="6"/>
        <v>15285</v>
      </c>
      <c r="X59" s="7">
        <f>IF($L59&gt;0,$W59/$L59,0)</f>
        <v>221.52173913043478</v>
      </c>
    </row>
    <row r="60" spans="1:24" ht="28.8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3">
        <f>(E60/D60)*100</f>
        <v>102.91</v>
      </c>
      <c r="P60" s="7">
        <f t="shared" si="1"/>
        <v>137.21333333333334</v>
      </c>
      <c r="Q60" s="4" t="str">
        <f t="shared" si="2"/>
        <v>film &amp; video</v>
      </c>
      <c r="R60" s="4" t="str">
        <f t="shared" si="0"/>
        <v>television</v>
      </c>
      <c r="S60" s="22">
        <f t="shared" si="3"/>
        <v>41932.745046296295</v>
      </c>
      <c r="T60" s="22">
        <f t="shared" si="4"/>
        <v>41962.786712962959</v>
      </c>
      <c r="U60" s="23">
        <v>41932.745046296295</v>
      </c>
      <c r="V60" s="14">
        <f t="shared" si="5"/>
        <v>10000</v>
      </c>
      <c r="W60" s="14">
        <f t="shared" si="6"/>
        <v>10291</v>
      </c>
      <c r="X60" s="7">
        <f>IF($L60&gt;0,$W60/$L60,0)</f>
        <v>137.21333333333334</v>
      </c>
    </row>
    <row r="61" spans="1:24" ht="43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3">
        <f>(E61/D61)*100</f>
        <v>100.12570000000001</v>
      </c>
      <c r="P61" s="7">
        <f t="shared" si="1"/>
        <v>606.82242424242418</v>
      </c>
      <c r="Q61" s="4" t="str">
        <f t="shared" si="2"/>
        <v>film &amp; video</v>
      </c>
      <c r="R61" s="4" t="str">
        <f t="shared" si="0"/>
        <v>television</v>
      </c>
      <c r="S61" s="22">
        <f t="shared" si="3"/>
        <v>42230.235833333332</v>
      </c>
      <c r="T61" s="22">
        <f t="shared" si="4"/>
        <v>42261.875</v>
      </c>
      <c r="U61" s="23">
        <v>42230.235833333332</v>
      </c>
      <c r="V61" s="14">
        <f t="shared" si="5"/>
        <v>20000</v>
      </c>
      <c r="W61" s="14">
        <f t="shared" si="6"/>
        <v>20025.14</v>
      </c>
      <c r="X61" s="7">
        <f>IF($L61&gt;0,$W61/$L61,0)</f>
        <v>606.82242424242418</v>
      </c>
    </row>
    <row r="62" spans="1:24" ht="43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3">
        <f>(E62/D62)*100</f>
        <v>103.29622222222221</v>
      </c>
      <c r="P62" s="7">
        <f t="shared" si="1"/>
        <v>43.040092592592593</v>
      </c>
      <c r="Q62" s="4" t="str">
        <f t="shared" si="2"/>
        <v>film &amp; video</v>
      </c>
      <c r="R62" s="4" t="str">
        <f t="shared" si="0"/>
        <v>shorts</v>
      </c>
      <c r="S62" s="22">
        <f t="shared" si="3"/>
        <v>41701.901817129634</v>
      </c>
      <c r="T62" s="22">
        <f t="shared" si="4"/>
        <v>41721</v>
      </c>
      <c r="U62" s="23">
        <v>41701.901817129634</v>
      </c>
      <c r="V62" s="14">
        <f t="shared" si="5"/>
        <v>5633.4465</v>
      </c>
      <c r="W62" s="14">
        <f t="shared" si="6"/>
        <v>5819.1374154099994</v>
      </c>
      <c r="X62" s="7">
        <f>IF($L62&gt;0,$W62/$L62,0)</f>
        <v>53.880901994537034</v>
      </c>
    </row>
    <row r="63" spans="1:24" ht="43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3">
        <f>(E63/D63)*100</f>
        <v>148.30000000000001</v>
      </c>
      <c r="P63" s="7">
        <f t="shared" si="1"/>
        <v>322.39130434782606</v>
      </c>
      <c r="Q63" s="4" t="str">
        <f t="shared" si="2"/>
        <v>film &amp; video</v>
      </c>
      <c r="R63" s="4" t="str">
        <f t="shared" si="0"/>
        <v>shorts</v>
      </c>
      <c r="S63" s="22">
        <f t="shared" si="3"/>
        <v>41409.814317129625</v>
      </c>
      <c r="T63" s="22">
        <f t="shared" si="4"/>
        <v>41431.814317129625</v>
      </c>
      <c r="U63" s="23">
        <v>41409.814317129625</v>
      </c>
      <c r="V63" s="14">
        <f t="shared" si="5"/>
        <v>5000</v>
      </c>
      <c r="W63" s="14">
        <f t="shared" si="6"/>
        <v>7415</v>
      </c>
      <c r="X63" s="7">
        <f>IF($L63&gt;0,$W63/$L63,0)</f>
        <v>322.39130434782606</v>
      </c>
    </row>
    <row r="64" spans="1:24" ht="43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3">
        <f>(E64/D64)*100</f>
        <v>154.73333333333332</v>
      </c>
      <c r="P64" s="7">
        <f t="shared" si="1"/>
        <v>96.708333333333329</v>
      </c>
      <c r="Q64" s="4" t="str">
        <f t="shared" si="2"/>
        <v>film &amp; video</v>
      </c>
      <c r="R64" s="4" t="str">
        <f t="shared" si="0"/>
        <v>shorts</v>
      </c>
      <c r="S64" s="22">
        <f t="shared" si="3"/>
        <v>41311.799513888887</v>
      </c>
      <c r="T64" s="22">
        <f t="shared" si="4"/>
        <v>41336.799513888887</v>
      </c>
      <c r="U64" s="23">
        <v>41311.799513888887</v>
      </c>
      <c r="V64" s="14">
        <f t="shared" si="5"/>
        <v>3000</v>
      </c>
      <c r="W64" s="14">
        <f t="shared" si="6"/>
        <v>4642</v>
      </c>
      <c r="X64" s="7">
        <f>IF($L64&gt;0,$W64/$L64,0)</f>
        <v>96.708333333333329</v>
      </c>
    </row>
    <row r="65" spans="1:24" ht="43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3">
        <f>(E65/D65)*100</f>
        <v>113.51849999999999</v>
      </c>
      <c r="P65" s="7">
        <f t="shared" si="1"/>
        <v>35.474531249999998</v>
      </c>
      <c r="Q65" s="4" t="str">
        <f t="shared" si="2"/>
        <v>film &amp; video</v>
      </c>
      <c r="R65" s="4" t="str">
        <f t="shared" si="0"/>
        <v>shorts</v>
      </c>
      <c r="S65" s="22">
        <f t="shared" si="3"/>
        <v>41612.912187499998</v>
      </c>
      <c r="T65" s="22">
        <f t="shared" si="4"/>
        <v>41636.207638888889</v>
      </c>
      <c r="U65" s="23">
        <v>41612.912187499998</v>
      </c>
      <c r="V65" s="14">
        <f t="shared" si="5"/>
        <v>2000</v>
      </c>
      <c r="W65" s="14">
        <f t="shared" si="6"/>
        <v>2270.37</v>
      </c>
      <c r="X65" s="7">
        <f>IF($L65&gt;0,$W65/$L65,0)</f>
        <v>35.474531249999998</v>
      </c>
    </row>
    <row r="66" spans="1:24" ht="43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3">
        <f>(E66/D66)*100</f>
        <v>173.33333333333334</v>
      </c>
      <c r="P66" s="7">
        <f t="shared" si="1"/>
        <v>86.666666666666671</v>
      </c>
      <c r="Q66" s="4" t="str">
        <f t="shared" si="2"/>
        <v>film &amp; video</v>
      </c>
      <c r="R66" s="4" t="str">
        <f t="shared" ref="R66:R129" si="7">MID($N66,FIND("/",$N66)+1,LEN($N66))</f>
        <v>shorts</v>
      </c>
      <c r="S66" s="22">
        <f t="shared" si="3"/>
        <v>41433.01829861111</v>
      </c>
      <c r="T66" s="22">
        <f t="shared" si="4"/>
        <v>41463.01829861111</v>
      </c>
      <c r="U66" s="23">
        <v>41433.01829861111</v>
      </c>
      <c r="V66" s="14">
        <f t="shared" si="5"/>
        <v>1200</v>
      </c>
      <c r="W66" s="14">
        <f t="shared" si="6"/>
        <v>2080</v>
      </c>
      <c r="X66" s="7">
        <f>IF($L66&gt;0,$W66/$L66,0)</f>
        <v>86.666666666666671</v>
      </c>
    </row>
    <row r="67" spans="1:24" ht="28.8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3">
        <f>(E67/D67)*100</f>
        <v>107.52857142857141</v>
      </c>
      <c r="P67" s="7">
        <f t="shared" ref="P67:P130" si="8">IF($L67&gt;0,$E67/$L67,0)</f>
        <v>132.05263157894737</v>
      </c>
      <c r="Q67" s="4" t="str">
        <f t="shared" ref="Q67:Q130" si="9">LEFT($N67,FIND("/",$N67)-1)</f>
        <v>film &amp; video</v>
      </c>
      <c r="R67" s="4" t="str">
        <f t="shared" si="7"/>
        <v>shorts</v>
      </c>
      <c r="S67" s="22">
        <f t="shared" ref="S67:U130" si="10">($J67/86400)+DATE(1970,1,1)</f>
        <v>41835.821226851855</v>
      </c>
      <c r="T67" s="22">
        <f t="shared" ref="T67:T130" si="11">($I67/86400)+DATE(1970,1,1)</f>
        <v>41862.249305555553</v>
      </c>
      <c r="U67" s="23">
        <v>41835.821226851855</v>
      </c>
      <c r="V67" s="14">
        <f t="shared" ref="V67:V130" si="12">IF($H67="AUD",$D67*0.704094,IF($H67="CAD",$D67*0.766449,IF($H67="CHF",$D67*1.016069,IF($H67="DKK",$D67*0.150818,IF($H67="EUR",$D67*1.126155,IF($H67="GBP",$D67*1.251877,IF($H67="HKD",$D67*0.127766,IF($H67="MXN",$D67*0.052688,IF($H67="NOK",$D67*0.117106,IF($H67="NZD",$D67*0.672078,IF($H67="SEK",$D67*0.106947,IF($H67="SGD",$D67*0.737466,IF($H67="USD",$D67*1)))))))))))))</f>
        <v>5365.143</v>
      </c>
      <c r="W67" s="14">
        <f t="shared" ref="W67:W130" si="13">IF($H67="AUD",$E67*0.704094,IF($H67="CAD",$E67*0.766449,IF($H67="CHF",$E67*1.016069,IF($H67="DKK",$E67*0.150818,IF($H67="EUR",$E67*1.126155,IF($H67="GBP",$E67*1.251877,IF($H67="HKD",$E67*0.127766,IF($H67="MXN",$E67*0.052688,IF($H67="NOK",$E67*0.117106,IF($H67="NZD",$E67*0.672078,IF($H67="SEK",$E67*0.106947,IF($H67="SGD",$E67*0.737466,IF($H67="USD",$E67*1)))))))))))))</f>
        <v>5769.0616230000005</v>
      </c>
      <c r="X67" s="7">
        <f>IF($L67&gt;0,$W67/$L67,0)</f>
        <v>101.21160742105263</v>
      </c>
    </row>
    <row r="68" spans="1:24" ht="28.8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3">
        <f>(E68/D68)*100</f>
        <v>118.6</v>
      </c>
      <c r="P68" s="7">
        <f t="shared" si="8"/>
        <v>91.230769230769226</v>
      </c>
      <c r="Q68" s="4" t="str">
        <f t="shared" si="9"/>
        <v>film &amp; video</v>
      </c>
      <c r="R68" s="4" t="str">
        <f t="shared" si="7"/>
        <v>shorts</v>
      </c>
      <c r="S68" s="22">
        <f t="shared" si="10"/>
        <v>42539.849768518514</v>
      </c>
      <c r="T68" s="22">
        <f t="shared" si="11"/>
        <v>42569.849768518514</v>
      </c>
      <c r="U68" s="23">
        <v>42539.849768518514</v>
      </c>
      <c r="V68" s="14">
        <f t="shared" si="12"/>
        <v>2000</v>
      </c>
      <c r="W68" s="14">
        <f t="shared" si="13"/>
        <v>2372</v>
      </c>
      <c r="X68" s="7">
        <f>IF($L68&gt;0,$W68/$L68,0)</f>
        <v>91.230769230769226</v>
      </c>
    </row>
    <row r="69" spans="1:24" ht="43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3">
        <f>(E69/D69)*100</f>
        <v>116.25000000000001</v>
      </c>
      <c r="P69" s="7">
        <f t="shared" si="8"/>
        <v>116.25</v>
      </c>
      <c r="Q69" s="4" t="str">
        <f t="shared" si="9"/>
        <v>film &amp; video</v>
      </c>
      <c r="R69" s="4" t="str">
        <f t="shared" si="7"/>
        <v>shorts</v>
      </c>
      <c r="S69" s="22">
        <f t="shared" si="10"/>
        <v>41075.583379629628</v>
      </c>
      <c r="T69" s="22">
        <f t="shared" si="11"/>
        <v>41105.583379629628</v>
      </c>
      <c r="U69" s="23">
        <v>41075.583379629628</v>
      </c>
      <c r="V69" s="14">
        <f t="shared" si="12"/>
        <v>2000</v>
      </c>
      <c r="W69" s="14">
        <f t="shared" si="13"/>
        <v>2325</v>
      </c>
      <c r="X69" s="7">
        <f>IF($L69&gt;0,$W69/$L69,0)</f>
        <v>116.25</v>
      </c>
    </row>
    <row r="70" spans="1:24" ht="57.6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3">
        <f>(E70/D70)*100</f>
        <v>127.16666666666667</v>
      </c>
      <c r="P70" s="7">
        <f t="shared" si="8"/>
        <v>21.194444444444443</v>
      </c>
      <c r="Q70" s="4" t="str">
        <f t="shared" si="9"/>
        <v>film &amp; video</v>
      </c>
      <c r="R70" s="4" t="str">
        <f t="shared" si="7"/>
        <v>shorts</v>
      </c>
      <c r="S70" s="22">
        <f t="shared" si="10"/>
        <v>41663.569340277776</v>
      </c>
      <c r="T70" s="22">
        <f t="shared" si="11"/>
        <v>41693.569340277776</v>
      </c>
      <c r="U70" s="23">
        <v>41663.569340277776</v>
      </c>
      <c r="V70" s="14">
        <f t="shared" si="12"/>
        <v>751.12619999999993</v>
      </c>
      <c r="W70" s="14">
        <f t="shared" si="13"/>
        <v>955.18215099999998</v>
      </c>
      <c r="X70" s="7">
        <f>IF($L70&gt;0,$W70/$L70,0)</f>
        <v>26.532837527777776</v>
      </c>
    </row>
    <row r="71" spans="1:24" ht="43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3">
        <f>(E71/D71)*100</f>
        <v>110.9423</v>
      </c>
      <c r="P71" s="7">
        <f t="shared" si="8"/>
        <v>62.327134831460668</v>
      </c>
      <c r="Q71" s="4" t="str">
        <f t="shared" si="9"/>
        <v>film &amp; video</v>
      </c>
      <c r="R71" s="4" t="str">
        <f t="shared" si="7"/>
        <v>shorts</v>
      </c>
      <c r="S71" s="22">
        <f t="shared" si="10"/>
        <v>40786.187789351854</v>
      </c>
      <c r="T71" s="22">
        <f t="shared" si="11"/>
        <v>40818.290972222225</v>
      </c>
      <c r="U71" s="23">
        <v>40786.187789351854</v>
      </c>
      <c r="V71" s="14">
        <f t="shared" si="12"/>
        <v>10000</v>
      </c>
      <c r="W71" s="14">
        <f t="shared" si="13"/>
        <v>11094.23</v>
      </c>
      <c r="X71" s="7">
        <f>IF($L71&gt;0,$W71/$L71,0)</f>
        <v>62.327134831460668</v>
      </c>
    </row>
    <row r="72" spans="1:24" ht="43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3">
        <f>(E72/D72)*100</f>
        <v>127.2</v>
      </c>
      <c r="P72" s="7">
        <f t="shared" si="8"/>
        <v>37.411764705882355</v>
      </c>
      <c r="Q72" s="4" t="str">
        <f t="shared" si="9"/>
        <v>film &amp; video</v>
      </c>
      <c r="R72" s="4" t="str">
        <f t="shared" si="7"/>
        <v>shorts</v>
      </c>
      <c r="S72" s="22">
        <f t="shared" si="10"/>
        <v>40730.896354166667</v>
      </c>
      <c r="T72" s="22">
        <f t="shared" si="11"/>
        <v>40790.896354166667</v>
      </c>
      <c r="U72" s="23">
        <v>40730.896354166667</v>
      </c>
      <c r="V72" s="14">
        <f t="shared" si="12"/>
        <v>500</v>
      </c>
      <c r="W72" s="14">
        <f t="shared" si="13"/>
        <v>636</v>
      </c>
      <c r="X72" s="7">
        <f>IF($L72&gt;0,$W72/$L72,0)</f>
        <v>37.411764705882355</v>
      </c>
    </row>
    <row r="73" spans="1:24" ht="43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3">
        <f>(E73/D73)*100</f>
        <v>123.94444444444443</v>
      </c>
      <c r="P73" s="7">
        <f t="shared" si="8"/>
        <v>69.71875</v>
      </c>
      <c r="Q73" s="4" t="str">
        <f t="shared" si="9"/>
        <v>film &amp; video</v>
      </c>
      <c r="R73" s="4" t="str">
        <f t="shared" si="7"/>
        <v>shorts</v>
      </c>
      <c r="S73" s="22">
        <f t="shared" si="10"/>
        <v>40997.271493055552</v>
      </c>
      <c r="T73" s="22">
        <f t="shared" si="11"/>
        <v>41057.271493055552</v>
      </c>
      <c r="U73" s="23">
        <v>40997.271493055552</v>
      </c>
      <c r="V73" s="14">
        <f t="shared" si="12"/>
        <v>1800</v>
      </c>
      <c r="W73" s="14">
        <f t="shared" si="13"/>
        <v>2231</v>
      </c>
      <c r="X73" s="7">
        <f>IF($L73&gt;0,$W73/$L73,0)</f>
        <v>69.71875</v>
      </c>
    </row>
    <row r="74" spans="1:24" ht="43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3">
        <f>(E74/D74)*100</f>
        <v>108.40909090909091</v>
      </c>
      <c r="P74" s="7">
        <f t="shared" si="8"/>
        <v>58.170731707317074</v>
      </c>
      <c r="Q74" s="4" t="str">
        <f t="shared" si="9"/>
        <v>film &amp; video</v>
      </c>
      <c r="R74" s="4" t="str">
        <f t="shared" si="7"/>
        <v>shorts</v>
      </c>
      <c r="S74" s="22">
        <f t="shared" si="10"/>
        <v>41208.010196759264</v>
      </c>
      <c r="T74" s="22">
        <f t="shared" si="11"/>
        <v>41228</v>
      </c>
      <c r="U74" s="23">
        <v>41208.010196759264</v>
      </c>
      <c r="V74" s="14">
        <f t="shared" si="12"/>
        <v>2200</v>
      </c>
      <c r="W74" s="14">
        <f t="shared" si="13"/>
        <v>2385</v>
      </c>
      <c r="X74" s="7">
        <f>IF($L74&gt;0,$W74/$L74,0)</f>
        <v>58.170731707317074</v>
      </c>
    </row>
    <row r="75" spans="1:24" ht="43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3">
        <f>(E75/D75)*100</f>
        <v>100</v>
      </c>
      <c r="P75" s="7">
        <f t="shared" si="8"/>
        <v>50</v>
      </c>
      <c r="Q75" s="4" t="str">
        <f t="shared" si="9"/>
        <v>film &amp; video</v>
      </c>
      <c r="R75" s="4" t="str">
        <f t="shared" si="7"/>
        <v>shorts</v>
      </c>
      <c r="S75" s="22">
        <f t="shared" si="10"/>
        <v>40587.75675925926</v>
      </c>
      <c r="T75" s="22">
        <f t="shared" si="11"/>
        <v>40666.165972222225</v>
      </c>
      <c r="U75" s="23">
        <v>40587.75675925926</v>
      </c>
      <c r="V75" s="14">
        <f t="shared" si="12"/>
        <v>900</v>
      </c>
      <c r="W75" s="14">
        <f t="shared" si="13"/>
        <v>900</v>
      </c>
      <c r="X75" s="7">
        <f>IF($L75&gt;0,$W75/$L75,0)</f>
        <v>50</v>
      </c>
    </row>
    <row r="76" spans="1:24" ht="43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3">
        <f>(E76/D76)*100</f>
        <v>112.93199999999999</v>
      </c>
      <c r="P76" s="7">
        <f t="shared" si="8"/>
        <v>19.471034482758618</v>
      </c>
      <c r="Q76" s="4" t="str">
        <f t="shared" si="9"/>
        <v>film &amp; video</v>
      </c>
      <c r="R76" s="4" t="str">
        <f t="shared" si="7"/>
        <v>shorts</v>
      </c>
      <c r="S76" s="22">
        <f t="shared" si="10"/>
        <v>42360.487210648149</v>
      </c>
      <c r="T76" s="22">
        <f t="shared" si="11"/>
        <v>42390.487210648149</v>
      </c>
      <c r="U76" s="23">
        <v>42360.487210648149</v>
      </c>
      <c r="V76" s="14">
        <f t="shared" si="12"/>
        <v>563.07749999999999</v>
      </c>
      <c r="W76" s="14">
        <f t="shared" si="13"/>
        <v>635.8946823</v>
      </c>
      <c r="X76" s="7">
        <f>IF($L76&gt;0,$W76/$L76,0)</f>
        <v>21.927402837931034</v>
      </c>
    </row>
    <row r="77" spans="1:24" ht="43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3">
        <f>(E77/D77)*100</f>
        <v>115.42857142857143</v>
      </c>
      <c r="P77" s="7">
        <f t="shared" si="8"/>
        <v>85.957446808510639</v>
      </c>
      <c r="Q77" s="4" t="str">
        <f t="shared" si="9"/>
        <v>film &amp; video</v>
      </c>
      <c r="R77" s="4" t="str">
        <f t="shared" si="7"/>
        <v>shorts</v>
      </c>
      <c r="S77" s="22">
        <f t="shared" si="10"/>
        <v>41357.209166666667</v>
      </c>
      <c r="T77" s="22">
        <f t="shared" si="11"/>
        <v>41387.209166666667</v>
      </c>
      <c r="U77" s="23">
        <v>41357.209166666667</v>
      </c>
      <c r="V77" s="14">
        <f t="shared" si="12"/>
        <v>3500</v>
      </c>
      <c r="W77" s="14">
        <f t="shared" si="13"/>
        <v>4040</v>
      </c>
      <c r="X77" s="7">
        <f>IF($L77&gt;0,$W77/$L77,0)</f>
        <v>85.957446808510639</v>
      </c>
    </row>
    <row r="78" spans="1:24" ht="43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3">
        <f>(E78/D78)*100</f>
        <v>153.33333333333334</v>
      </c>
      <c r="P78" s="7">
        <f t="shared" si="8"/>
        <v>30.666666666666668</v>
      </c>
      <c r="Q78" s="4" t="str">
        <f t="shared" si="9"/>
        <v>film &amp; video</v>
      </c>
      <c r="R78" s="4" t="str">
        <f t="shared" si="7"/>
        <v>shorts</v>
      </c>
      <c r="S78" s="22">
        <f t="shared" si="10"/>
        <v>40844.691643518519</v>
      </c>
      <c r="T78" s="22">
        <f t="shared" si="11"/>
        <v>40904.733310185184</v>
      </c>
      <c r="U78" s="23">
        <v>40844.691643518519</v>
      </c>
      <c r="V78" s="14">
        <f t="shared" si="12"/>
        <v>300</v>
      </c>
      <c r="W78" s="14">
        <f t="shared" si="13"/>
        <v>460</v>
      </c>
      <c r="X78" s="7">
        <f>IF($L78&gt;0,$W78/$L78,0)</f>
        <v>30.666666666666668</v>
      </c>
    </row>
    <row r="79" spans="1:24" ht="43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3">
        <f>(E79/D79)*100</f>
        <v>392.5</v>
      </c>
      <c r="P79" s="7">
        <f t="shared" si="8"/>
        <v>60.384615384615387</v>
      </c>
      <c r="Q79" s="4" t="str">
        <f t="shared" si="9"/>
        <v>film &amp; video</v>
      </c>
      <c r="R79" s="4" t="str">
        <f t="shared" si="7"/>
        <v>shorts</v>
      </c>
      <c r="S79" s="22">
        <f t="shared" si="10"/>
        <v>40997.144872685181</v>
      </c>
      <c r="T79" s="22">
        <f t="shared" si="11"/>
        <v>41050.124305555553</v>
      </c>
      <c r="U79" s="23">
        <v>40997.144872685181</v>
      </c>
      <c r="V79" s="14">
        <f t="shared" si="12"/>
        <v>400</v>
      </c>
      <c r="W79" s="14">
        <f t="shared" si="13"/>
        <v>1570</v>
      </c>
      <c r="X79" s="7">
        <f>IF($L79&gt;0,$W79/$L79,0)</f>
        <v>60.384615384615387</v>
      </c>
    </row>
    <row r="80" spans="1:24" ht="86.4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3">
        <f>(E80/D80)*100</f>
        <v>2702</v>
      </c>
      <c r="P80" s="7">
        <f t="shared" si="8"/>
        <v>38.6</v>
      </c>
      <c r="Q80" s="4" t="str">
        <f t="shared" si="9"/>
        <v>film &amp; video</v>
      </c>
      <c r="R80" s="4" t="str">
        <f t="shared" si="7"/>
        <v>shorts</v>
      </c>
      <c r="S80" s="22">
        <f t="shared" si="10"/>
        <v>42604.730567129634</v>
      </c>
      <c r="T80" s="22">
        <f t="shared" si="11"/>
        <v>42614.730567129634</v>
      </c>
      <c r="U80" s="23">
        <v>42604.730567129634</v>
      </c>
      <c r="V80" s="14">
        <f t="shared" si="12"/>
        <v>56.307749999999999</v>
      </c>
      <c r="W80" s="14">
        <f t="shared" si="13"/>
        <v>1521.4354049999999</v>
      </c>
      <c r="X80" s="7">
        <f>IF($L80&gt;0,$W80/$L80,0)</f>
        <v>43.469583</v>
      </c>
    </row>
    <row r="81" spans="1:24" ht="43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3">
        <f>(E81/D81)*100</f>
        <v>127</v>
      </c>
      <c r="P81" s="7">
        <f t="shared" si="8"/>
        <v>40.268292682926827</v>
      </c>
      <c r="Q81" s="4" t="str">
        <f t="shared" si="9"/>
        <v>film &amp; video</v>
      </c>
      <c r="R81" s="4" t="str">
        <f t="shared" si="7"/>
        <v>shorts</v>
      </c>
      <c r="S81" s="22">
        <f t="shared" si="10"/>
        <v>41724.776539351849</v>
      </c>
      <c r="T81" s="22">
        <f t="shared" si="11"/>
        <v>41754.776539351849</v>
      </c>
      <c r="U81" s="23">
        <v>41724.776539351849</v>
      </c>
      <c r="V81" s="14">
        <f t="shared" si="12"/>
        <v>1627.4400999999998</v>
      </c>
      <c r="W81" s="14">
        <f t="shared" si="13"/>
        <v>2066.848927</v>
      </c>
      <c r="X81" s="7">
        <f>IF($L81&gt;0,$W81/$L81,0)</f>
        <v>50.410949439024392</v>
      </c>
    </row>
    <row r="82" spans="1:24" ht="43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3">
        <f>(E82/D82)*100</f>
        <v>107.25</v>
      </c>
      <c r="P82" s="7">
        <f t="shared" si="8"/>
        <v>273.82978723404256</v>
      </c>
      <c r="Q82" s="4" t="str">
        <f t="shared" si="9"/>
        <v>film &amp; video</v>
      </c>
      <c r="R82" s="4" t="str">
        <f t="shared" si="7"/>
        <v>shorts</v>
      </c>
      <c r="S82" s="22">
        <f t="shared" si="10"/>
        <v>41583.083981481483</v>
      </c>
      <c r="T82" s="22">
        <f t="shared" si="11"/>
        <v>41618.083981481483</v>
      </c>
      <c r="U82" s="23">
        <v>41583.083981481483</v>
      </c>
      <c r="V82" s="14">
        <f t="shared" si="12"/>
        <v>12000</v>
      </c>
      <c r="W82" s="14">
        <f t="shared" si="13"/>
        <v>12870</v>
      </c>
      <c r="X82" s="7">
        <f>IF($L82&gt;0,$W82/$L82,0)</f>
        <v>273.82978723404256</v>
      </c>
    </row>
    <row r="83" spans="1:24" ht="43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3">
        <f>(E83/D83)*100</f>
        <v>198</v>
      </c>
      <c r="P83" s="7">
        <f t="shared" si="8"/>
        <v>53.035714285714285</v>
      </c>
      <c r="Q83" s="4" t="str">
        <f t="shared" si="9"/>
        <v>film &amp; video</v>
      </c>
      <c r="R83" s="4" t="str">
        <f t="shared" si="7"/>
        <v>shorts</v>
      </c>
      <c r="S83" s="22">
        <f t="shared" si="10"/>
        <v>41100.158877314811</v>
      </c>
      <c r="T83" s="22">
        <f t="shared" si="11"/>
        <v>41104.126388888893</v>
      </c>
      <c r="U83" s="23">
        <v>41100.158877314811</v>
      </c>
      <c r="V83" s="14">
        <f t="shared" si="12"/>
        <v>750</v>
      </c>
      <c r="W83" s="14">
        <f t="shared" si="13"/>
        <v>1485</v>
      </c>
      <c r="X83" s="7">
        <f>IF($L83&gt;0,$W83/$L83,0)</f>
        <v>53.035714285714285</v>
      </c>
    </row>
    <row r="84" spans="1:24" ht="43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3">
        <f>(E84/D84)*100</f>
        <v>100.01249999999999</v>
      </c>
      <c r="P84" s="7">
        <f t="shared" si="8"/>
        <v>40.005000000000003</v>
      </c>
      <c r="Q84" s="4" t="str">
        <f t="shared" si="9"/>
        <v>film &amp; video</v>
      </c>
      <c r="R84" s="4" t="str">
        <f t="shared" si="7"/>
        <v>shorts</v>
      </c>
      <c r="S84" s="22">
        <f t="shared" si="10"/>
        <v>40795.820150462961</v>
      </c>
      <c r="T84" s="22">
        <f t="shared" si="11"/>
        <v>40825.820150462961</v>
      </c>
      <c r="U84" s="23">
        <v>40795.820150462961</v>
      </c>
      <c r="V84" s="14">
        <f t="shared" si="12"/>
        <v>4000</v>
      </c>
      <c r="W84" s="14">
        <f t="shared" si="13"/>
        <v>4000.5</v>
      </c>
      <c r="X84" s="7">
        <f>IF($L84&gt;0,$W84/$L84,0)</f>
        <v>40.005000000000003</v>
      </c>
    </row>
    <row r="85" spans="1:24" ht="43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3">
        <f>(E85/D85)*100</f>
        <v>102.49999999999999</v>
      </c>
      <c r="P85" s="7">
        <f t="shared" si="8"/>
        <v>15.76923076923077</v>
      </c>
      <c r="Q85" s="4" t="str">
        <f t="shared" si="9"/>
        <v>film &amp; video</v>
      </c>
      <c r="R85" s="4" t="str">
        <f t="shared" si="7"/>
        <v>shorts</v>
      </c>
      <c r="S85" s="22">
        <f t="shared" si="10"/>
        <v>42042.615613425922</v>
      </c>
      <c r="T85" s="22">
        <f t="shared" si="11"/>
        <v>42057.479166666672</v>
      </c>
      <c r="U85" s="23">
        <v>42042.615613425922</v>
      </c>
      <c r="V85" s="14">
        <f t="shared" si="12"/>
        <v>250.37539999999998</v>
      </c>
      <c r="W85" s="14">
        <f t="shared" si="13"/>
        <v>256.63478499999997</v>
      </c>
      <c r="X85" s="7">
        <f>IF($L85&gt;0,$W85/$L85,0)</f>
        <v>19.741137307692306</v>
      </c>
    </row>
    <row r="86" spans="1:24" ht="43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3">
        <f>(E86/D86)*100</f>
        <v>100</v>
      </c>
      <c r="P86" s="7">
        <f t="shared" si="8"/>
        <v>71.428571428571431</v>
      </c>
      <c r="Q86" s="4" t="str">
        <f t="shared" si="9"/>
        <v>film &amp; video</v>
      </c>
      <c r="R86" s="4" t="str">
        <f t="shared" si="7"/>
        <v>shorts</v>
      </c>
      <c r="S86" s="22">
        <f t="shared" si="10"/>
        <v>40648.757939814815</v>
      </c>
      <c r="T86" s="22">
        <f t="shared" si="11"/>
        <v>40678.757939814815</v>
      </c>
      <c r="U86" s="23">
        <v>40648.757939814815</v>
      </c>
      <c r="V86" s="14">
        <f t="shared" si="12"/>
        <v>500</v>
      </c>
      <c r="W86" s="14">
        <f t="shared" si="13"/>
        <v>500</v>
      </c>
      <c r="X86" s="7">
        <f>IF($L86&gt;0,$W86/$L86,0)</f>
        <v>71.428571428571431</v>
      </c>
    </row>
    <row r="87" spans="1:24" ht="43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3">
        <f>(E87/D87)*100</f>
        <v>125.49999999999999</v>
      </c>
      <c r="P87" s="7">
        <f t="shared" si="8"/>
        <v>71.714285714285708</v>
      </c>
      <c r="Q87" s="4" t="str">
        <f t="shared" si="9"/>
        <v>film &amp; video</v>
      </c>
      <c r="R87" s="4" t="str">
        <f t="shared" si="7"/>
        <v>shorts</v>
      </c>
      <c r="S87" s="22">
        <f t="shared" si="10"/>
        <v>40779.125428240739</v>
      </c>
      <c r="T87" s="22">
        <f t="shared" si="11"/>
        <v>40809.125428240739</v>
      </c>
      <c r="U87" s="23">
        <v>40779.125428240739</v>
      </c>
      <c r="V87" s="14">
        <f t="shared" si="12"/>
        <v>1200</v>
      </c>
      <c r="W87" s="14">
        <f t="shared" si="13"/>
        <v>1506</v>
      </c>
      <c r="X87" s="7">
        <f>IF($L87&gt;0,$W87/$L87,0)</f>
        <v>71.714285714285708</v>
      </c>
    </row>
    <row r="88" spans="1:24" ht="43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3">
        <f>(E88/D88)*100</f>
        <v>106.46666666666667</v>
      </c>
      <c r="P88" s="7">
        <f t="shared" si="8"/>
        <v>375.76470588235293</v>
      </c>
      <c r="Q88" s="4" t="str">
        <f t="shared" si="9"/>
        <v>film &amp; video</v>
      </c>
      <c r="R88" s="4" t="str">
        <f t="shared" si="7"/>
        <v>shorts</v>
      </c>
      <c r="S88" s="22">
        <f t="shared" si="10"/>
        <v>42291.556076388893</v>
      </c>
      <c r="T88" s="22">
        <f t="shared" si="11"/>
        <v>42365.59774305555</v>
      </c>
      <c r="U88" s="23">
        <v>42291.556076388893</v>
      </c>
      <c r="V88" s="14">
        <f t="shared" si="12"/>
        <v>6756.93</v>
      </c>
      <c r="W88" s="14">
        <f t="shared" si="13"/>
        <v>7193.8781399999998</v>
      </c>
      <c r="X88" s="7">
        <f>IF($L88&gt;0,$W88/$L88,0)</f>
        <v>423.16930235294114</v>
      </c>
    </row>
    <row r="89" spans="1:24" ht="43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3">
        <f>(E89/D89)*100</f>
        <v>104.60000000000001</v>
      </c>
      <c r="P89" s="7">
        <f t="shared" si="8"/>
        <v>104.6</v>
      </c>
      <c r="Q89" s="4" t="str">
        <f t="shared" si="9"/>
        <v>film &amp; video</v>
      </c>
      <c r="R89" s="4" t="str">
        <f t="shared" si="7"/>
        <v>shorts</v>
      </c>
      <c r="S89" s="22">
        <f t="shared" si="10"/>
        <v>40322.539386574077</v>
      </c>
      <c r="T89" s="22">
        <f t="shared" si="11"/>
        <v>40332.070138888885</v>
      </c>
      <c r="U89" s="23">
        <v>40322.539386574077</v>
      </c>
      <c r="V89" s="14">
        <f t="shared" si="12"/>
        <v>2500</v>
      </c>
      <c r="W89" s="14">
        <f t="shared" si="13"/>
        <v>2615</v>
      </c>
      <c r="X89" s="7">
        <f>IF($L89&gt;0,$W89/$L89,0)</f>
        <v>104.6</v>
      </c>
    </row>
    <row r="90" spans="1:24" ht="43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3">
        <f>(E90/D90)*100</f>
        <v>102.85714285714285</v>
      </c>
      <c r="P90" s="7">
        <f t="shared" si="8"/>
        <v>60</v>
      </c>
      <c r="Q90" s="4" t="str">
        <f t="shared" si="9"/>
        <v>film &amp; video</v>
      </c>
      <c r="R90" s="4" t="str">
        <f t="shared" si="7"/>
        <v>shorts</v>
      </c>
      <c r="S90" s="22">
        <f t="shared" si="10"/>
        <v>41786.65892361111</v>
      </c>
      <c r="T90" s="22">
        <f t="shared" si="11"/>
        <v>41812.65892361111</v>
      </c>
      <c r="U90" s="23">
        <v>41786.65892361111</v>
      </c>
      <c r="V90" s="14">
        <f t="shared" si="12"/>
        <v>3500</v>
      </c>
      <c r="W90" s="14">
        <f t="shared" si="13"/>
        <v>3600</v>
      </c>
      <c r="X90" s="7">
        <f>IF($L90&gt;0,$W90/$L90,0)</f>
        <v>60</v>
      </c>
    </row>
    <row r="91" spans="1:24" ht="43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3">
        <f>(E91/D91)*100</f>
        <v>115.06666666666668</v>
      </c>
      <c r="P91" s="7">
        <f t="shared" si="8"/>
        <v>123.28571428571429</v>
      </c>
      <c r="Q91" s="4" t="str">
        <f t="shared" si="9"/>
        <v>film &amp; video</v>
      </c>
      <c r="R91" s="4" t="str">
        <f t="shared" si="7"/>
        <v>shorts</v>
      </c>
      <c r="S91" s="22">
        <f t="shared" si="10"/>
        <v>41402.752222222218</v>
      </c>
      <c r="T91" s="22">
        <f t="shared" si="11"/>
        <v>41427.752222222218</v>
      </c>
      <c r="U91" s="23">
        <v>41402.752222222218</v>
      </c>
      <c r="V91" s="14">
        <f t="shared" si="12"/>
        <v>6000</v>
      </c>
      <c r="W91" s="14">
        <f t="shared" si="13"/>
        <v>6904</v>
      </c>
      <c r="X91" s="7">
        <f>IF($L91&gt;0,$W91/$L91,0)</f>
        <v>123.28571428571429</v>
      </c>
    </row>
    <row r="92" spans="1:24" ht="28.8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3">
        <f>(E92/D92)*100</f>
        <v>100.4</v>
      </c>
      <c r="P92" s="7">
        <f t="shared" si="8"/>
        <v>31.375</v>
      </c>
      <c r="Q92" s="4" t="str">
        <f t="shared" si="9"/>
        <v>film &amp; video</v>
      </c>
      <c r="R92" s="4" t="str">
        <f t="shared" si="7"/>
        <v>shorts</v>
      </c>
      <c r="S92" s="22">
        <f t="shared" si="10"/>
        <v>40706.297442129631</v>
      </c>
      <c r="T92" s="22">
        <f t="shared" si="11"/>
        <v>40736.297442129631</v>
      </c>
      <c r="U92" s="23">
        <v>40706.297442129631</v>
      </c>
      <c r="V92" s="14">
        <f t="shared" si="12"/>
        <v>500</v>
      </c>
      <c r="W92" s="14">
        <f t="shared" si="13"/>
        <v>502</v>
      </c>
      <c r="X92" s="7">
        <f>IF($L92&gt;0,$W92/$L92,0)</f>
        <v>31.375</v>
      </c>
    </row>
    <row r="93" spans="1:24" ht="43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3">
        <f>(E93/D93)*100</f>
        <v>120</v>
      </c>
      <c r="P93" s="7">
        <f t="shared" si="8"/>
        <v>78.260869565217391</v>
      </c>
      <c r="Q93" s="4" t="str">
        <f t="shared" si="9"/>
        <v>film &amp; video</v>
      </c>
      <c r="R93" s="4" t="str">
        <f t="shared" si="7"/>
        <v>shorts</v>
      </c>
      <c r="S93" s="22">
        <f t="shared" si="10"/>
        <v>40619.402361111112</v>
      </c>
      <c r="T93" s="22">
        <f t="shared" si="11"/>
        <v>40680.402361111112</v>
      </c>
      <c r="U93" s="23">
        <v>40619.402361111112</v>
      </c>
      <c r="V93" s="14">
        <f t="shared" si="12"/>
        <v>3000</v>
      </c>
      <c r="W93" s="14">
        <f t="shared" si="13"/>
        <v>3600</v>
      </c>
      <c r="X93" s="7">
        <f>IF($L93&gt;0,$W93/$L93,0)</f>
        <v>78.260869565217391</v>
      </c>
    </row>
    <row r="94" spans="1:24" ht="43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3">
        <f>(E94/D94)*100</f>
        <v>105.2</v>
      </c>
      <c r="P94" s="7">
        <f t="shared" si="8"/>
        <v>122.32558139534883</v>
      </c>
      <c r="Q94" s="4" t="str">
        <f t="shared" si="9"/>
        <v>film &amp; video</v>
      </c>
      <c r="R94" s="4" t="str">
        <f t="shared" si="7"/>
        <v>shorts</v>
      </c>
      <c r="S94" s="22">
        <f t="shared" si="10"/>
        <v>42721.198877314819</v>
      </c>
      <c r="T94" s="22">
        <f t="shared" si="11"/>
        <v>42767.333333333328</v>
      </c>
      <c r="U94" s="23">
        <v>42721.198877314819</v>
      </c>
      <c r="V94" s="14">
        <f t="shared" si="12"/>
        <v>3832.2450000000003</v>
      </c>
      <c r="W94" s="14">
        <f t="shared" si="13"/>
        <v>4031.5217400000001</v>
      </c>
      <c r="X94" s="7">
        <f>IF($L94&gt;0,$W94/$L94,0)</f>
        <v>93.75631953488373</v>
      </c>
    </row>
    <row r="95" spans="1:24" ht="43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3">
        <f>(E95/D95)*100</f>
        <v>110.60000000000001</v>
      </c>
      <c r="P95" s="7">
        <f t="shared" si="8"/>
        <v>73.733333333333334</v>
      </c>
      <c r="Q95" s="4" t="str">
        <f t="shared" si="9"/>
        <v>film &amp; video</v>
      </c>
      <c r="R95" s="4" t="str">
        <f t="shared" si="7"/>
        <v>shorts</v>
      </c>
      <c r="S95" s="22">
        <f t="shared" si="10"/>
        <v>41065.858067129629</v>
      </c>
      <c r="T95" s="22">
        <f t="shared" si="11"/>
        <v>41093.875</v>
      </c>
      <c r="U95" s="23">
        <v>41065.858067129629</v>
      </c>
      <c r="V95" s="14">
        <f t="shared" si="12"/>
        <v>1000</v>
      </c>
      <c r="W95" s="14">
        <f t="shared" si="13"/>
        <v>1106</v>
      </c>
      <c r="X95" s="7">
        <f>IF($L95&gt;0,$W95/$L95,0)</f>
        <v>73.733333333333334</v>
      </c>
    </row>
    <row r="96" spans="1:24" ht="43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3">
        <f>(E96/D96)*100</f>
        <v>104</v>
      </c>
      <c r="P96" s="7">
        <f t="shared" si="8"/>
        <v>21.666666666666668</v>
      </c>
      <c r="Q96" s="4" t="str">
        <f t="shared" si="9"/>
        <v>film &amp; video</v>
      </c>
      <c r="R96" s="4" t="str">
        <f t="shared" si="7"/>
        <v>shorts</v>
      </c>
      <c r="S96" s="22">
        <f t="shared" si="10"/>
        <v>41716.717847222222</v>
      </c>
      <c r="T96" s="22">
        <f t="shared" si="11"/>
        <v>41736.717847222222</v>
      </c>
      <c r="U96" s="23">
        <v>41716.717847222222</v>
      </c>
      <c r="V96" s="14">
        <f t="shared" si="12"/>
        <v>312.96924999999999</v>
      </c>
      <c r="W96" s="14">
        <f t="shared" si="13"/>
        <v>325.48801999999995</v>
      </c>
      <c r="X96" s="7">
        <f>IF($L96&gt;0,$W96/$L96,0)</f>
        <v>27.124001666666661</v>
      </c>
    </row>
    <row r="97" spans="1:24" ht="43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3">
        <f>(E97/D97)*100</f>
        <v>131.42857142857142</v>
      </c>
      <c r="P97" s="7">
        <f t="shared" si="8"/>
        <v>21.904761904761905</v>
      </c>
      <c r="Q97" s="4" t="str">
        <f t="shared" si="9"/>
        <v>film &amp; video</v>
      </c>
      <c r="R97" s="4" t="str">
        <f t="shared" si="7"/>
        <v>shorts</v>
      </c>
      <c r="S97" s="22">
        <f t="shared" si="10"/>
        <v>40935.005104166667</v>
      </c>
      <c r="T97" s="22">
        <f t="shared" si="11"/>
        <v>40965.005104166667</v>
      </c>
      <c r="U97" s="23">
        <v>40935.005104166667</v>
      </c>
      <c r="V97" s="14">
        <f t="shared" si="12"/>
        <v>350</v>
      </c>
      <c r="W97" s="14">
        <f t="shared" si="13"/>
        <v>460</v>
      </c>
      <c r="X97" s="7">
        <f>IF($L97&gt;0,$W97/$L97,0)</f>
        <v>21.904761904761905</v>
      </c>
    </row>
    <row r="98" spans="1:24" ht="43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3">
        <f>(E98/D98)*100</f>
        <v>114.66666666666667</v>
      </c>
      <c r="P98" s="7">
        <f t="shared" si="8"/>
        <v>50.588235294117645</v>
      </c>
      <c r="Q98" s="4" t="str">
        <f t="shared" si="9"/>
        <v>film &amp; video</v>
      </c>
      <c r="R98" s="4" t="str">
        <f t="shared" si="7"/>
        <v>shorts</v>
      </c>
      <c r="S98" s="22">
        <f t="shared" si="10"/>
        <v>40324.662511574075</v>
      </c>
      <c r="T98" s="22">
        <f t="shared" si="11"/>
        <v>40391.125</v>
      </c>
      <c r="U98" s="23">
        <v>40324.662511574075</v>
      </c>
      <c r="V98" s="14">
        <f t="shared" si="12"/>
        <v>1500</v>
      </c>
      <c r="W98" s="14">
        <f t="shared" si="13"/>
        <v>1720</v>
      </c>
      <c r="X98" s="7">
        <f>IF($L98&gt;0,$W98/$L98,0)</f>
        <v>50.588235294117645</v>
      </c>
    </row>
    <row r="99" spans="1:24" ht="43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3">
        <f>(E99/D99)*100</f>
        <v>106.25</v>
      </c>
      <c r="P99" s="7">
        <f t="shared" si="8"/>
        <v>53.125</v>
      </c>
      <c r="Q99" s="4" t="str">
        <f t="shared" si="9"/>
        <v>film &amp; video</v>
      </c>
      <c r="R99" s="4" t="str">
        <f t="shared" si="7"/>
        <v>shorts</v>
      </c>
      <c r="S99" s="22">
        <f t="shared" si="10"/>
        <v>40706.135208333333</v>
      </c>
      <c r="T99" s="22">
        <f t="shared" si="11"/>
        <v>40736.135208333333</v>
      </c>
      <c r="U99" s="23">
        <v>40706.135208333333</v>
      </c>
      <c r="V99" s="14">
        <f t="shared" si="12"/>
        <v>400</v>
      </c>
      <c r="W99" s="14">
        <f t="shared" si="13"/>
        <v>425</v>
      </c>
      <c r="X99" s="7">
        <f>IF($L99&gt;0,$W99/$L99,0)</f>
        <v>53.125</v>
      </c>
    </row>
    <row r="100" spans="1:24" ht="43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3">
        <f>(E100/D100)*100</f>
        <v>106.25</v>
      </c>
      <c r="P100" s="7">
        <f t="shared" si="8"/>
        <v>56.666666666666664</v>
      </c>
      <c r="Q100" s="4" t="str">
        <f t="shared" si="9"/>
        <v>film &amp; video</v>
      </c>
      <c r="R100" s="4" t="str">
        <f t="shared" si="7"/>
        <v>shorts</v>
      </c>
      <c r="S100" s="22">
        <f t="shared" si="10"/>
        <v>41214.794837962967</v>
      </c>
      <c r="T100" s="22">
        <f t="shared" si="11"/>
        <v>41250.979166666664</v>
      </c>
      <c r="U100" s="23">
        <v>41214.794837962967</v>
      </c>
      <c r="V100" s="14">
        <f t="shared" si="12"/>
        <v>3200</v>
      </c>
      <c r="W100" s="14">
        <f t="shared" si="13"/>
        <v>3400</v>
      </c>
      <c r="X100" s="7">
        <f>IF($L100&gt;0,$W100/$L100,0)</f>
        <v>56.666666666666664</v>
      </c>
    </row>
    <row r="101" spans="1:24" ht="28.8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3">
        <f>(E101/D101)*100</f>
        <v>106.01933333333334</v>
      </c>
      <c r="P101" s="7">
        <f t="shared" si="8"/>
        <v>40.776666666666664</v>
      </c>
      <c r="Q101" s="4" t="str">
        <f t="shared" si="9"/>
        <v>film &amp; video</v>
      </c>
      <c r="R101" s="4" t="str">
        <f t="shared" si="7"/>
        <v>shorts</v>
      </c>
      <c r="S101" s="22">
        <f t="shared" si="10"/>
        <v>41631.902766203704</v>
      </c>
      <c r="T101" s="22">
        <f t="shared" si="11"/>
        <v>41661.902766203704</v>
      </c>
      <c r="U101" s="23">
        <v>41631.902766203704</v>
      </c>
      <c r="V101" s="14">
        <f t="shared" si="12"/>
        <v>1500</v>
      </c>
      <c r="W101" s="14">
        <f t="shared" si="13"/>
        <v>1590.29</v>
      </c>
      <c r="X101" s="7">
        <f>IF($L101&gt;0,$W101/$L101,0)</f>
        <v>40.776666666666664</v>
      </c>
    </row>
    <row r="102" spans="1:24" ht="43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3">
        <f>(E102/D102)*100</f>
        <v>100</v>
      </c>
      <c r="P102" s="7">
        <f t="shared" si="8"/>
        <v>192.30769230769232</v>
      </c>
      <c r="Q102" s="4" t="str">
        <f t="shared" si="9"/>
        <v>film &amp; video</v>
      </c>
      <c r="R102" s="4" t="str">
        <f t="shared" si="7"/>
        <v>shorts</v>
      </c>
      <c r="S102" s="22">
        <f t="shared" si="10"/>
        <v>41197.753310185188</v>
      </c>
      <c r="T102" s="22">
        <f t="shared" si="11"/>
        <v>41217.794976851852</v>
      </c>
      <c r="U102" s="23">
        <v>41197.753310185188</v>
      </c>
      <c r="V102" s="14">
        <f t="shared" si="12"/>
        <v>5000</v>
      </c>
      <c r="W102" s="14">
        <f t="shared" si="13"/>
        <v>5000</v>
      </c>
      <c r="X102" s="7">
        <f>IF($L102&gt;0,$W102/$L102,0)</f>
        <v>192.30769230769232</v>
      </c>
    </row>
    <row r="103" spans="1:24" ht="43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3">
        <f>(E103/D103)*100</f>
        <v>100</v>
      </c>
      <c r="P103" s="7">
        <f t="shared" si="8"/>
        <v>100</v>
      </c>
      <c r="Q103" s="4" t="str">
        <f t="shared" si="9"/>
        <v>film &amp; video</v>
      </c>
      <c r="R103" s="4" t="str">
        <f t="shared" si="7"/>
        <v>shorts</v>
      </c>
      <c r="S103" s="22">
        <f t="shared" si="10"/>
        <v>41274.776736111111</v>
      </c>
      <c r="T103" s="22">
        <f t="shared" si="11"/>
        <v>41298.776736111111</v>
      </c>
      <c r="U103" s="23">
        <v>41274.776736111111</v>
      </c>
      <c r="V103" s="14">
        <f t="shared" si="12"/>
        <v>3500</v>
      </c>
      <c r="W103" s="14">
        <f t="shared" si="13"/>
        <v>3500</v>
      </c>
      <c r="X103" s="7">
        <f>IF($L103&gt;0,$W103/$L103,0)</f>
        <v>100</v>
      </c>
    </row>
    <row r="104" spans="1:24" ht="43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3">
        <f>(E104/D104)*100</f>
        <v>127.75000000000001</v>
      </c>
      <c r="P104" s="7">
        <f t="shared" si="8"/>
        <v>117.92307692307692</v>
      </c>
      <c r="Q104" s="4" t="str">
        <f t="shared" si="9"/>
        <v>film &amp; video</v>
      </c>
      <c r="R104" s="4" t="str">
        <f t="shared" si="7"/>
        <v>shorts</v>
      </c>
      <c r="S104" s="22">
        <f t="shared" si="10"/>
        <v>40505.131168981483</v>
      </c>
      <c r="T104" s="22">
        <f t="shared" si="11"/>
        <v>40535.131168981483</v>
      </c>
      <c r="U104" s="23">
        <v>40505.131168981483</v>
      </c>
      <c r="V104" s="14">
        <f t="shared" si="12"/>
        <v>6000</v>
      </c>
      <c r="W104" s="14">
        <f t="shared" si="13"/>
        <v>7665</v>
      </c>
      <c r="X104" s="7">
        <f>IF($L104&gt;0,$W104/$L104,0)</f>
        <v>117.92307692307692</v>
      </c>
    </row>
    <row r="105" spans="1:24" ht="28.8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3">
        <f>(E105/D105)*100</f>
        <v>105.15384615384616</v>
      </c>
      <c r="P105" s="7">
        <f t="shared" si="8"/>
        <v>27.897959183673468</v>
      </c>
      <c r="Q105" s="4" t="str">
        <f t="shared" si="9"/>
        <v>film &amp; video</v>
      </c>
      <c r="R105" s="4" t="str">
        <f t="shared" si="7"/>
        <v>shorts</v>
      </c>
      <c r="S105" s="22">
        <f t="shared" si="10"/>
        <v>41682.805902777778</v>
      </c>
      <c r="T105" s="22">
        <f t="shared" si="11"/>
        <v>41705.805902777778</v>
      </c>
      <c r="U105" s="23">
        <v>41682.805902777778</v>
      </c>
      <c r="V105" s="14">
        <f t="shared" si="12"/>
        <v>1627.4400999999998</v>
      </c>
      <c r="W105" s="14">
        <f t="shared" si="13"/>
        <v>1711.3158589999998</v>
      </c>
      <c r="X105" s="7">
        <f>IF($L105&gt;0,$W105/$L105,0)</f>
        <v>34.924813448979592</v>
      </c>
    </row>
    <row r="106" spans="1:24" ht="28.8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3">
        <f>(E106/D106)*100</f>
        <v>120</v>
      </c>
      <c r="P106" s="7">
        <f t="shared" si="8"/>
        <v>60</v>
      </c>
      <c r="Q106" s="4" t="str">
        <f t="shared" si="9"/>
        <v>film &amp; video</v>
      </c>
      <c r="R106" s="4" t="str">
        <f t="shared" si="7"/>
        <v>shorts</v>
      </c>
      <c r="S106" s="22">
        <f t="shared" si="10"/>
        <v>40612.695208333331</v>
      </c>
      <c r="T106" s="22">
        <f t="shared" si="11"/>
        <v>40636.041666666664</v>
      </c>
      <c r="U106" s="23">
        <v>40612.695208333331</v>
      </c>
      <c r="V106" s="14">
        <f t="shared" si="12"/>
        <v>500</v>
      </c>
      <c r="W106" s="14">
        <f t="shared" si="13"/>
        <v>600</v>
      </c>
      <c r="X106" s="7">
        <f>IF($L106&gt;0,$W106/$L106,0)</f>
        <v>60</v>
      </c>
    </row>
    <row r="107" spans="1:24" ht="43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3">
        <f>(E107/D107)*100</f>
        <v>107.40909090909089</v>
      </c>
      <c r="P107" s="7">
        <f t="shared" si="8"/>
        <v>39.383333333333333</v>
      </c>
      <c r="Q107" s="4" t="str">
        <f t="shared" si="9"/>
        <v>film &amp; video</v>
      </c>
      <c r="R107" s="4" t="str">
        <f t="shared" si="7"/>
        <v>shorts</v>
      </c>
      <c r="S107" s="22">
        <f t="shared" si="10"/>
        <v>42485.724768518514</v>
      </c>
      <c r="T107" s="22">
        <f t="shared" si="11"/>
        <v>42504</v>
      </c>
      <c r="U107" s="23">
        <v>42485.724768518514</v>
      </c>
      <c r="V107" s="14">
        <f t="shared" si="12"/>
        <v>2200</v>
      </c>
      <c r="W107" s="14">
        <f t="shared" si="13"/>
        <v>2363</v>
      </c>
      <c r="X107" s="7">
        <f>IF($L107&gt;0,$W107/$L107,0)</f>
        <v>39.383333333333333</v>
      </c>
    </row>
    <row r="108" spans="1:24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3">
        <f>(E108/D108)*100</f>
        <v>100.49999999999999</v>
      </c>
      <c r="P108" s="7">
        <f t="shared" si="8"/>
        <v>186.11111111111111</v>
      </c>
      <c r="Q108" s="4" t="str">
        <f t="shared" si="9"/>
        <v>film &amp; video</v>
      </c>
      <c r="R108" s="4" t="str">
        <f t="shared" si="7"/>
        <v>shorts</v>
      </c>
      <c r="S108" s="22">
        <f t="shared" si="10"/>
        <v>40987.776631944442</v>
      </c>
      <c r="T108" s="22">
        <f t="shared" si="11"/>
        <v>41001.776631944442</v>
      </c>
      <c r="U108" s="23">
        <v>40987.776631944442</v>
      </c>
      <c r="V108" s="14">
        <f t="shared" si="12"/>
        <v>5000</v>
      </c>
      <c r="W108" s="14">
        <f t="shared" si="13"/>
        <v>5025</v>
      </c>
      <c r="X108" s="7">
        <f>IF($L108&gt;0,$W108/$L108,0)</f>
        <v>186.11111111111111</v>
      </c>
    </row>
    <row r="109" spans="1:24" ht="43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3">
        <f>(E109/D109)*100</f>
        <v>102.46666666666667</v>
      </c>
      <c r="P109" s="7">
        <f t="shared" si="8"/>
        <v>111.37681159420291</v>
      </c>
      <c r="Q109" s="4" t="str">
        <f t="shared" si="9"/>
        <v>film &amp; video</v>
      </c>
      <c r="R109" s="4" t="str">
        <f t="shared" si="7"/>
        <v>shorts</v>
      </c>
      <c r="S109" s="22">
        <f t="shared" si="10"/>
        <v>40635.982488425929</v>
      </c>
      <c r="T109" s="22">
        <f t="shared" si="11"/>
        <v>40657.982488425929</v>
      </c>
      <c r="U109" s="23">
        <v>40635.982488425929</v>
      </c>
      <c r="V109" s="14">
        <f t="shared" si="12"/>
        <v>7500</v>
      </c>
      <c r="W109" s="14">
        <f t="shared" si="13"/>
        <v>7685</v>
      </c>
      <c r="X109" s="7">
        <f>IF($L109&gt;0,$W109/$L109,0)</f>
        <v>111.37681159420291</v>
      </c>
    </row>
    <row r="110" spans="1:24" ht="43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3">
        <f>(E110/D110)*100</f>
        <v>246.66666666666669</v>
      </c>
      <c r="P110" s="7">
        <f t="shared" si="8"/>
        <v>78.723404255319153</v>
      </c>
      <c r="Q110" s="4" t="str">
        <f t="shared" si="9"/>
        <v>film &amp; video</v>
      </c>
      <c r="R110" s="4" t="str">
        <f t="shared" si="7"/>
        <v>shorts</v>
      </c>
      <c r="S110" s="22">
        <f t="shared" si="10"/>
        <v>41365.613078703704</v>
      </c>
      <c r="T110" s="22">
        <f t="shared" si="11"/>
        <v>41425.613078703704</v>
      </c>
      <c r="U110" s="23">
        <v>41365.613078703704</v>
      </c>
      <c r="V110" s="14">
        <f t="shared" si="12"/>
        <v>1500</v>
      </c>
      <c r="W110" s="14">
        <f t="shared" si="13"/>
        <v>3700</v>
      </c>
      <c r="X110" s="7">
        <f>IF($L110&gt;0,$W110/$L110,0)</f>
        <v>78.723404255319153</v>
      </c>
    </row>
    <row r="111" spans="1:24" ht="43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3">
        <f>(E111/D111)*100</f>
        <v>219.49999999999997</v>
      </c>
      <c r="P111" s="7">
        <f t="shared" si="8"/>
        <v>46.702127659574465</v>
      </c>
      <c r="Q111" s="4" t="str">
        <f t="shared" si="9"/>
        <v>film &amp; video</v>
      </c>
      <c r="R111" s="4" t="str">
        <f t="shared" si="7"/>
        <v>shorts</v>
      </c>
      <c r="S111" s="22">
        <f t="shared" si="10"/>
        <v>40570.025810185187</v>
      </c>
      <c r="T111" s="22">
        <f t="shared" si="11"/>
        <v>40600.025810185187</v>
      </c>
      <c r="U111" s="23">
        <v>40570.025810185187</v>
      </c>
      <c r="V111" s="14">
        <f t="shared" si="12"/>
        <v>1000</v>
      </c>
      <c r="W111" s="14">
        <f t="shared" si="13"/>
        <v>2195</v>
      </c>
      <c r="X111" s="7">
        <f>IF($L111&gt;0,$W111/$L111,0)</f>
        <v>46.702127659574465</v>
      </c>
    </row>
    <row r="112" spans="1:24" ht="43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3">
        <f>(E112/D112)*100</f>
        <v>130.76923076923077</v>
      </c>
      <c r="P112" s="7">
        <f t="shared" si="8"/>
        <v>65.384615384615387</v>
      </c>
      <c r="Q112" s="4" t="str">
        <f t="shared" si="9"/>
        <v>film &amp; video</v>
      </c>
      <c r="R112" s="4" t="str">
        <f t="shared" si="7"/>
        <v>shorts</v>
      </c>
      <c r="S112" s="22">
        <f t="shared" si="10"/>
        <v>41557.949687500004</v>
      </c>
      <c r="T112" s="22">
        <f t="shared" si="11"/>
        <v>41592.249305555553</v>
      </c>
      <c r="U112" s="23">
        <v>41557.949687500004</v>
      </c>
      <c r="V112" s="14">
        <f t="shared" si="12"/>
        <v>1300</v>
      </c>
      <c r="W112" s="14">
        <f t="shared" si="13"/>
        <v>1700</v>
      </c>
      <c r="X112" s="7">
        <f>IF($L112&gt;0,$W112/$L112,0)</f>
        <v>65.384615384615387</v>
      </c>
    </row>
    <row r="113" spans="1:24" ht="43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3">
        <f>(E113/D113)*100</f>
        <v>154.57142857142858</v>
      </c>
      <c r="P113" s="7">
        <f t="shared" si="8"/>
        <v>102.0754716981132</v>
      </c>
      <c r="Q113" s="4" t="str">
        <f t="shared" si="9"/>
        <v>film &amp; video</v>
      </c>
      <c r="R113" s="4" t="str">
        <f t="shared" si="7"/>
        <v>shorts</v>
      </c>
      <c r="S113" s="22">
        <f t="shared" si="10"/>
        <v>42125.333182870367</v>
      </c>
      <c r="T113" s="22">
        <f t="shared" si="11"/>
        <v>42155.333182870367</v>
      </c>
      <c r="U113" s="23">
        <v>42125.333182870367</v>
      </c>
      <c r="V113" s="14">
        <f t="shared" si="12"/>
        <v>2464.3290000000002</v>
      </c>
      <c r="W113" s="14">
        <f t="shared" si="13"/>
        <v>3809.1485400000001</v>
      </c>
      <c r="X113" s="7">
        <f>IF($L113&gt;0,$W113/$L113,0)</f>
        <v>71.870727169811317</v>
      </c>
    </row>
    <row r="114" spans="1:24" ht="43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3">
        <f>(E114/D114)*100</f>
        <v>104</v>
      </c>
      <c r="P114" s="7">
        <f t="shared" si="8"/>
        <v>64.197530864197532</v>
      </c>
      <c r="Q114" s="4" t="str">
        <f t="shared" si="9"/>
        <v>film &amp; video</v>
      </c>
      <c r="R114" s="4" t="str">
        <f t="shared" si="7"/>
        <v>shorts</v>
      </c>
      <c r="S114" s="22">
        <f t="shared" si="10"/>
        <v>41718.043032407411</v>
      </c>
      <c r="T114" s="22">
        <f t="shared" si="11"/>
        <v>41742.083333333336</v>
      </c>
      <c r="U114" s="23">
        <v>41718.043032407411</v>
      </c>
      <c r="V114" s="14">
        <f t="shared" si="12"/>
        <v>5000</v>
      </c>
      <c r="W114" s="14">
        <f t="shared" si="13"/>
        <v>5200</v>
      </c>
      <c r="X114" s="7">
        <f>IF($L114&gt;0,$W114/$L114,0)</f>
        <v>64.197530864197532</v>
      </c>
    </row>
    <row r="115" spans="1:24" ht="28.8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3">
        <f>(E115/D115)*100</f>
        <v>141</v>
      </c>
      <c r="P115" s="7">
        <f t="shared" si="8"/>
        <v>90.384615384615387</v>
      </c>
      <c r="Q115" s="4" t="str">
        <f t="shared" si="9"/>
        <v>film &amp; video</v>
      </c>
      <c r="R115" s="4" t="str">
        <f t="shared" si="7"/>
        <v>shorts</v>
      </c>
      <c r="S115" s="22">
        <f t="shared" si="10"/>
        <v>40753.758425925924</v>
      </c>
      <c r="T115" s="22">
        <f t="shared" si="11"/>
        <v>40761.625</v>
      </c>
      <c r="U115" s="23">
        <v>40753.758425925924</v>
      </c>
      <c r="V115" s="14">
        <f t="shared" si="12"/>
        <v>5000</v>
      </c>
      <c r="W115" s="14">
        <f t="shared" si="13"/>
        <v>7050</v>
      </c>
      <c r="X115" s="7">
        <f>IF($L115&gt;0,$W115/$L115,0)</f>
        <v>90.384615384615387</v>
      </c>
    </row>
    <row r="116" spans="1:24" ht="43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3">
        <f>(E116/D116)*100</f>
        <v>103.33333333333334</v>
      </c>
      <c r="P116" s="7">
        <f t="shared" si="8"/>
        <v>88.571428571428569</v>
      </c>
      <c r="Q116" s="4" t="str">
        <f t="shared" si="9"/>
        <v>film &amp; video</v>
      </c>
      <c r="R116" s="4" t="str">
        <f t="shared" si="7"/>
        <v>shorts</v>
      </c>
      <c r="S116" s="22">
        <f t="shared" si="10"/>
        <v>40861.27416666667</v>
      </c>
      <c r="T116" s="22">
        <f t="shared" si="11"/>
        <v>40921.27416666667</v>
      </c>
      <c r="U116" s="23">
        <v>40861.27416666667</v>
      </c>
      <c r="V116" s="14">
        <f t="shared" si="12"/>
        <v>3000</v>
      </c>
      <c r="W116" s="14">
        <f t="shared" si="13"/>
        <v>3100</v>
      </c>
      <c r="X116" s="7">
        <f>IF($L116&gt;0,$W116/$L116,0)</f>
        <v>88.571428571428569</v>
      </c>
    </row>
    <row r="117" spans="1:24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3">
        <f>(E117/D117)*100</f>
        <v>140.44444444444443</v>
      </c>
      <c r="P117" s="7">
        <f t="shared" si="8"/>
        <v>28.727272727272727</v>
      </c>
      <c r="Q117" s="4" t="str">
        <f t="shared" si="9"/>
        <v>film &amp; video</v>
      </c>
      <c r="R117" s="4" t="str">
        <f t="shared" si="7"/>
        <v>shorts</v>
      </c>
      <c r="S117" s="22">
        <f t="shared" si="10"/>
        <v>40918.738935185189</v>
      </c>
      <c r="T117" s="22">
        <f t="shared" si="11"/>
        <v>40943.738935185189</v>
      </c>
      <c r="U117" s="23">
        <v>40918.738935185189</v>
      </c>
      <c r="V117" s="14">
        <f t="shared" si="12"/>
        <v>450</v>
      </c>
      <c r="W117" s="14">
        <f t="shared" si="13"/>
        <v>632</v>
      </c>
      <c r="X117" s="7">
        <f>IF($L117&gt;0,$W117/$L117,0)</f>
        <v>28.727272727272727</v>
      </c>
    </row>
    <row r="118" spans="1:24" ht="43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3">
        <f>(E118/D118)*100</f>
        <v>113.65714285714286</v>
      </c>
      <c r="P118" s="7">
        <f t="shared" si="8"/>
        <v>69.78947368421052</v>
      </c>
      <c r="Q118" s="4" t="str">
        <f t="shared" si="9"/>
        <v>film &amp; video</v>
      </c>
      <c r="R118" s="4" t="str">
        <f t="shared" si="7"/>
        <v>shorts</v>
      </c>
      <c r="S118" s="22">
        <f t="shared" si="10"/>
        <v>40595.497164351851</v>
      </c>
      <c r="T118" s="22">
        <f t="shared" si="11"/>
        <v>40641.455497685187</v>
      </c>
      <c r="U118" s="23">
        <v>40595.497164351851</v>
      </c>
      <c r="V118" s="14">
        <f t="shared" si="12"/>
        <v>3500</v>
      </c>
      <c r="W118" s="14">
        <f t="shared" si="13"/>
        <v>3978</v>
      </c>
      <c r="X118" s="7">
        <f>IF($L118&gt;0,$W118/$L118,0)</f>
        <v>69.78947368421052</v>
      </c>
    </row>
    <row r="119" spans="1:24" ht="43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3">
        <f>(E119/D119)*100</f>
        <v>100.49377777777779</v>
      </c>
      <c r="P119" s="7">
        <f t="shared" si="8"/>
        <v>167.48962962962963</v>
      </c>
      <c r="Q119" s="4" t="str">
        <f t="shared" si="9"/>
        <v>film &amp; video</v>
      </c>
      <c r="R119" s="4" t="str">
        <f t="shared" si="7"/>
        <v>shorts</v>
      </c>
      <c r="S119" s="22">
        <f t="shared" si="10"/>
        <v>40248.834999999999</v>
      </c>
      <c r="T119" s="22">
        <f t="shared" si="11"/>
        <v>40338.791666666664</v>
      </c>
      <c r="U119" s="23">
        <v>40248.834999999999</v>
      </c>
      <c r="V119" s="14">
        <f t="shared" si="12"/>
        <v>4500</v>
      </c>
      <c r="W119" s="14">
        <f t="shared" si="13"/>
        <v>4522.22</v>
      </c>
      <c r="X119" s="7">
        <f>IF($L119&gt;0,$W119/$L119,0)</f>
        <v>167.48962962962963</v>
      </c>
    </row>
    <row r="120" spans="1:24" ht="28.8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3">
        <f>(E120/D120)*100</f>
        <v>113.03159999999998</v>
      </c>
      <c r="P120" s="7">
        <f t="shared" si="8"/>
        <v>144.91230769230768</v>
      </c>
      <c r="Q120" s="4" t="str">
        <f t="shared" si="9"/>
        <v>film &amp; video</v>
      </c>
      <c r="R120" s="4" t="str">
        <f t="shared" si="7"/>
        <v>shorts</v>
      </c>
      <c r="S120" s="22">
        <f t="shared" si="10"/>
        <v>40723.053657407407</v>
      </c>
      <c r="T120" s="22">
        <f t="shared" si="11"/>
        <v>40753.053657407407</v>
      </c>
      <c r="U120" s="23">
        <v>40723.053657407407</v>
      </c>
      <c r="V120" s="14">
        <f t="shared" si="12"/>
        <v>5000</v>
      </c>
      <c r="W120" s="14">
        <f t="shared" si="13"/>
        <v>5651.58</v>
      </c>
      <c r="X120" s="7">
        <f>IF($L120&gt;0,$W120/$L120,0)</f>
        <v>144.91230769230768</v>
      </c>
    </row>
    <row r="121" spans="1:24" ht="43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3">
        <f>(E121/D121)*100</f>
        <v>104.55692307692308</v>
      </c>
      <c r="P121" s="7">
        <f t="shared" si="8"/>
        <v>91.840540540540545</v>
      </c>
      <c r="Q121" s="4" t="str">
        <f t="shared" si="9"/>
        <v>film &amp; video</v>
      </c>
      <c r="R121" s="4" t="str">
        <f t="shared" si="7"/>
        <v>shorts</v>
      </c>
      <c r="S121" s="22">
        <f t="shared" si="10"/>
        <v>40739.069282407407</v>
      </c>
      <c r="T121" s="22">
        <f t="shared" si="11"/>
        <v>40768.958333333336</v>
      </c>
      <c r="U121" s="23">
        <v>40739.069282407407</v>
      </c>
      <c r="V121" s="14">
        <f t="shared" si="12"/>
        <v>3250</v>
      </c>
      <c r="W121" s="14">
        <f t="shared" si="13"/>
        <v>3398.1</v>
      </c>
      <c r="X121" s="7">
        <f>IF($L121&gt;0,$W121/$L121,0)</f>
        <v>91.840540540540545</v>
      </c>
    </row>
    <row r="122" spans="1:24" ht="43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3">
        <f>(E122/D122)*100</f>
        <v>1.4285714285714287E-2</v>
      </c>
      <c r="P122" s="7">
        <f t="shared" si="8"/>
        <v>10</v>
      </c>
      <c r="Q122" s="4" t="str">
        <f t="shared" si="9"/>
        <v>film &amp; video</v>
      </c>
      <c r="R122" s="4" t="str">
        <f t="shared" si="7"/>
        <v>science fiction</v>
      </c>
      <c r="S122" s="22">
        <f t="shared" si="10"/>
        <v>42616.049849537041</v>
      </c>
      <c r="T122" s="22">
        <f t="shared" si="11"/>
        <v>42646.049849537041</v>
      </c>
      <c r="U122" s="23">
        <v>42616.049849537041</v>
      </c>
      <c r="V122" s="14">
        <f t="shared" si="12"/>
        <v>8943.619999999999</v>
      </c>
      <c r="W122" s="14">
        <f t="shared" si="13"/>
        <v>1.27766</v>
      </c>
      <c r="X122" s="7">
        <f>IF($L122&gt;0,$W122/$L122,0)</f>
        <v>1.27766</v>
      </c>
    </row>
    <row r="123" spans="1:24" ht="43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3">
        <f>(E123/D123)*100</f>
        <v>3.3333333333333333E-2</v>
      </c>
      <c r="P123" s="7">
        <f t="shared" si="8"/>
        <v>1</v>
      </c>
      <c r="Q123" s="4" t="str">
        <f t="shared" si="9"/>
        <v>film &amp; video</v>
      </c>
      <c r="R123" s="4" t="str">
        <f t="shared" si="7"/>
        <v>science fiction</v>
      </c>
      <c r="S123" s="22">
        <f t="shared" si="10"/>
        <v>42096.704976851848</v>
      </c>
      <c r="T123" s="22">
        <f t="shared" si="11"/>
        <v>42112.427777777775</v>
      </c>
      <c r="U123" s="23">
        <v>42096.704976851848</v>
      </c>
      <c r="V123" s="14">
        <f t="shared" si="12"/>
        <v>3000</v>
      </c>
      <c r="W123" s="14">
        <f t="shared" si="13"/>
        <v>1</v>
      </c>
      <c r="X123" s="7">
        <f>IF($L123&gt;0,$W123/$L123,0)</f>
        <v>1</v>
      </c>
    </row>
    <row r="124" spans="1:24" ht="28.8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3">
        <f>(E124/D124)*100</f>
        <v>0</v>
      </c>
      <c r="P124" s="7">
        <f t="shared" si="8"/>
        <v>0</v>
      </c>
      <c r="Q124" s="4" t="str">
        <f t="shared" si="9"/>
        <v>film &amp; video</v>
      </c>
      <c r="R124" s="4" t="str">
        <f t="shared" si="7"/>
        <v>science fiction</v>
      </c>
      <c r="S124" s="22">
        <f t="shared" si="10"/>
        <v>42593.431793981479</v>
      </c>
      <c r="T124" s="22">
        <f t="shared" si="11"/>
        <v>42653.431793981479</v>
      </c>
      <c r="U124" s="23">
        <v>42593.431793981479</v>
      </c>
      <c r="V124" s="14">
        <f t="shared" si="12"/>
        <v>100000000</v>
      </c>
      <c r="W124" s="14">
        <f t="shared" si="13"/>
        <v>0</v>
      </c>
      <c r="X124" s="7">
        <f>IF($L124&gt;0,$W124/$L124,0)</f>
        <v>0</v>
      </c>
    </row>
    <row r="125" spans="1:24" ht="43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3">
        <f>(E125/D125)*100</f>
        <v>0.27454545454545454</v>
      </c>
      <c r="P125" s="7">
        <f t="shared" si="8"/>
        <v>25.166666666666668</v>
      </c>
      <c r="Q125" s="4" t="str">
        <f t="shared" si="9"/>
        <v>film &amp; video</v>
      </c>
      <c r="R125" s="4" t="str">
        <f t="shared" si="7"/>
        <v>science fiction</v>
      </c>
      <c r="S125" s="22">
        <f t="shared" si="10"/>
        <v>41904.781990740739</v>
      </c>
      <c r="T125" s="22">
        <f t="shared" si="11"/>
        <v>41940.916666666664</v>
      </c>
      <c r="U125" s="23">
        <v>41904.781990740739</v>
      </c>
      <c r="V125" s="14">
        <f t="shared" si="12"/>
        <v>55000</v>
      </c>
      <c r="W125" s="14">
        <f t="shared" si="13"/>
        <v>151</v>
      </c>
      <c r="X125" s="7">
        <f>IF($L125&gt;0,$W125/$L125,0)</f>
        <v>25.166666666666668</v>
      </c>
    </row>
    <row r="126" spans="1:24" ht="43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3">
        <f>(E126/D126)*100</f>
        <v>0</v>
      </c>
      <c r="P126" s="7">
        <f t="shared" si="8"/>
        <v>0</v>
      </c>
      <c r="Q126" s="4" t="str">
        <f t="shared" si="9"/>
        <v>film &amp; video</v>
      </c>
      <c r="R126" s="4" t="str">
        <f t="shared" si="7"/>
        <v>science fiction</v>
      </c>
      <c r="S126" s="22">
        <f t="shared" si="10"/>
        <v>42114.928726851853</v>
      </c>
      <c r="T126" s="22">
        <f t="shared" si="11"/>
        <v>42139.928726851853</v>
      </c>
      <c r="U126" s="23">
        <v>42114.928726851853</v>
      </c>
      <c r="V126" s="14">
        <f t="shared" si="12"/>
        <v>4000</v>
      </c>
      <c r="W126" s="14">
        <f t="shared" si="13"/>
        <v>0</v>
      </c>
      <c r="X126" s="7">
        <f>IF($L126&gt;0,$W126/$L126,0)</f>
        <v>0</v>
      </c>
    </row>
    <row r="127" spans="1:24" ht="43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3">
        <f>(E127/D127)*100</f>
        <v>14.000000000000002</v>
      </c>
      <c r="P127" s="7">
        <f t="shared" si="8"/>
        <v>11.666666666666666</v>
      </c>
      <c r="Q127" s="4" t="str">
        <f t="shared" si="9"/>
        <v>film &amp; video</v>
      </c>
      <c r="R127" s="4" t="str">
        <f t="shared" si="7"/>
        <v>science fiction</v>
      </c>
      <c r="S127" s="22">
        <f t="shared" si="10"/>
        <v>42709.993981481486</v>
      </c>
      <c r="T127" s="22">
        <f t="shared" si="11"/>
        <v>42769.993981481486</v>
      </c>
      <c r="U127" s="23">
        <v>42709.993981481486</v>
      </c>
      <c r="V127" s="14">
        <f t="shared" si="12"/>
        <v>383.22450000000003</v>
      </c>
      <c r="W127" s="14">
        <f t="shared" si="13"/>
        <v>53.651430000000005</v>
      </c>
      <c r="X127" s="7">
        <f>IF($L127&gt;0,$W127/$L127,0)</f>
        <v>8.9419050000000002</v>
      </c>
    </row>
    <row r="128" spans="1:24" ht="43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3">
        <f>(E128/D128)*100</f>
        <v>5.548</v>
      </c>
      <c r="P128" s="7">
        <f t="shared" si="8"/>
        <v>106.69230769230769</v>
      </c>
      <c r="Q128" s="4" t="str">
        <f t="shared" si="9"/>
        <v>film &amp; video</v>
      </c>
      <c r="R128" s="4" t="str">
        <f t="shared" si="7"/>
        <v>science fiction</v>
      </c>
      <c r="S128" s="22">
        <f t="shared" si="10"/>
        <v>42135.589548611111</v>
      </c>
      <c r="T128" s="22">
        <f t="shared" si="11"/>
        <v>42166.083333333328</v>
      </c>
      <c r="U128" s="23">
        <v>42135.589548611111</v>
      </c>
      <c r="V128" s="14">
        <f t="shared" si="12"/>
        <v>25000</v>
      </c>
      <c r="W128" s="14">
        <f t="shared" si="13"/>
        <v>1387</v>
      </c>
      <c r="X128" s="7">
        <f>IF($L128&gt;0,$W128/$L128,0)</f>
        <v>106.69230769230769</v>
      </c>
    </row>
    <row r="129" spans="1:24" ht="43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3">
        <f>(E129/D129)*100</f>
        <v>2.375</v>
      </c>
      <c r="P129" s="7">
        <f t="shared" si="8"/>
        <v>47.5</v>
      </c>
      <c r="Q129" s="4" t="str">
        <f t="shared" si="9"/>
        <v>film &amp; video</v>
      </c>
      <c r="R129" s="4" t="str">
        <f t="shared" si="7"/>
        <v>science fiction</v>
      </c>
      <c r="S129" s="22">
        <f t="shared" si="10"/>
        <v>42067.62431712963</v>
      </c>
      <c r="T129" s="22">
        <f t="shared" si="11"/>
        <v>42097.582650462966</v>
      </c>
      <c r="U129" s="23">
        <v>42067.62431712963</v>
      </c>
      <c r="V129" s="14">
        <f t="shared" si="12"/>
        <v>8000</v>
      </c>
      <c r="W129" s="14">
        <f t="shared" si="13"/>
        <v>190</v>
      </c>
      <c r="X129" s="7">
        <f>IF($L129&gt;0,$W129/$L129,0)</f>
        <v>47.5</v>
      </c>
    </row>
    <row r="130" spans="1:24" ht="28.8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3">
        <f>(E130/D130)*100</f>
        <v>1.867</v>
      </c>
      <c r="P130" s="7">
        <f t="shared" si="8"/>
        <v>311.16666666666669</v>
      </c>
      <c r="Q130" s="4" t="str">
        <f t="shared" si="9"/>
        <v>film &amp; video</v>
      </c>
      <c r="R130" s="4" t="str">
        <f t="shared" ref="R130:R193" si="14">MID($N130,FIND("/",$N130)+1,LEN($N130))</f>
        <v>science fiction</v>
      </c>
      <c r="S130" s="22">
        <f t="shared" si="10"/>
        <v>42628.22792824074</v>
      </c>
      <c r="T130" s="22">
        <f t="shared" si="11"/>
        <v>42663.22792824074</v>
      </c>
      <c r="U130" s="23">
        <v>42628.22792824074</v>
      </c>
      <c r="V130" s="14">
        <f t="shared" si="12"/>
        <v>100000</v>
      </c>
      <c r="W130" s="14">
        <f t="shared" si="13"/>
        <v>1867</v>
      </c>
      <c r="X130" s="7">
        <f>IF($L130&gt;0,$W130/$L130,0)</f>
        <v>311.16666666666669</v>
      </c>
    </row>
    <row r="131" spans="1:24" ht="43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3">
        <f>(E131/D131)*100</f>
        <v>0</v>
      </c>
      <c r="P131" s="7">
        <f t="shared" ref="P131:P194" si="15">IF($L131&gt;0,$E131/$L131,0)</f>
        <v>0</v>
      </c>
      <c r="Q131" s="4" t="str">
        <f t="shared" ref="Q131:Q194" si="16">LEFT($N131,FIND("/",$N131)-1)</f>
        <v>film &amp; video</v>
      </c>
      <c r="R131" s="4" t="str">
        <f t="shared" si="14"/>
        <v>science fiction</v>
      </c>
      <c r="S131" s="22">
        <f t="shared" ref="S131:U194" si="17">($J131/86400)+DATE(1970,1,1)</f>
        <v>41882.937303240738</v>
      </c>
      <c r="T131" s="22">
        <f t="shared" ref="T131:T194" si="18">($I131/86400)+DATE(1970,1,1)</f>
        <v>41942.937303240738</v>
      </c>
      <c r="U131" s="23">
        <v>41882.937303240738</v>
      </c>
      <c r="V131" s="14">
        <f t="shared" ref="V131:V194" si="19">IF($H131="AUD",$D131*0.704094,IF($H131="CAD",$D131*0.766449,IF($H131="CHF",$D131*1.016069,IF($H131="DKK",$D131*0.150818,IF($H131="EUR",$D131*1.126155,IF($H131="GBP",$D131*1.251877,IF($H131="HKD",$D131*0.127766,IF($H131="MXN",$D131*0.052688,IF($H131="NOK",$D131*0.117106,IF($H131="NZD",$D131*0.672078,IF($H131="SEK",$D131*0.106947,IF($H131="SGD",$D131*0.737466,IF($H131="USD",$D131*1)))))))))))))</f>
        <v>20000</v>
      </c>
      <c r="W131" s="14">
        <f t="shared" ref="W131:W194" si="20">IF($H131="AUD",$E131*0.704094,IF($H131="CAD",$E131*0.766449,IF($H131="CHF",$E131*1.016069,IF($H131="DKK",$E131*0.150818,IF($H131="EUR",$E131*1.126155,IF($H131="GBP",$E131*1.251877,IF($H131="HKD",$E131*0.127766,IF($H131="MXN",$E131*0.052688,IF($H131="NOK",$E131*0.117106,IF($H131="NZD",$E131*0.672078,IF($H131="SEK",$E131*0.106947,IF($H131="SGD",$E131*0.737466,IF($H131="USD",$E131*1)))))))))))))</f>
        <v>0</v>
      </c>
      <c r="X131" s="7">
        <f>IF($L131&gt;0,$W131/$L131,0)</f>
        <v>0</v>
      </c>
    </row>
    <row r="132" spans="1:24" ht="43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3">
        <f>(E132/D132)*100</f>
        <v>0</v>
      </c>
      <c r="P132" s="7">
        <f t="shared" si="15"/>
        <v>0</v>
      </c>
      <c r="Q132" s="4" t="str">
        <f t="shared" si="16"/>
        <v>film &amp; video</v>
      </c>
      <c r="R132" s="4" t="str">
        <f t="shared" si="14"/>
        <v>science fiction</v>
      </c>
      <c r="S132" s="22">
        <f t="shared" si="17"/>
        <v>41778.91541666667</v>
      </c>
      <c r="T132" s="22">
        <f t="shared" si="18"/>
        <v>41806.844444444447</v>
      </c>
      <c r="U132" s="23">
        <v>41778.91541666667</v>
      </c>
      <c r="V132" s="14">
        <f t="shared" si="19"/>
        <v>751.12619999999993</v>
      </c>
      <c r="W132" s="14">
        <f t="shared" si="20"/>
        <v>0</v>
      </c>
      <c r="X132" s="7">
        <f>IF($L132&gt;0,$W132/$L132,0)</f>
        <v>0</v>
      </c>
    </row>
    <row r="133" spans="1:24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3">
        <f>(E133/D133)*100</f>
        <v>0</v>
      </c>
      <c r="P133" s="7">
        <f t="shared" si="15"/>
        <v>0</v>
      </c>
      <c r="Q133" s="4" t="str">
        <f t="shared" si="16"/>
        <v>film &amp; video</v>
      </c>
      <c r="R133" s="4" t="str">
        <f t="shared" si="14"/>
        <v>science fiction</v>
      </c>
      <c r="S133" s="22">
        <f t="shared" si="17"/>
        <v>42541.837511574078</v>
      </c>
      <c r="T133" s="22">
        <f t="shared" si="18"/>
        <v>42557</v>
      </c>
      <c r="U133" s="23">
        <v>42541.837511574078</v>
      </c>
      <c r="V133" s="14">
        <f t="shared" si="19"/>
        <v>1200</v>
      </c>
      <c r="W133" s="14">
        <f t="shared" si="20"/>
        <v>0</v>
      </c>
      <c r="X133" s="7">
        <f>IF($L133&gt;0,$W133/$L133,0)</f>
        <v>0</v>
      </c>
    </row>
    <row r="134" spans="1:24" ht="43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3">
        <f>(E134/D134)*100</f>
        <v>9.5687499999999996</v>
      </c>
      <c r="P134" s="7">
        <f t="shared" si="15"/>
        <v>94.506172839506178</v>
      </c>
      <c r="Q134" s="4" t="str">
        <f t="shared" si="16"/>
        <v>film &amp; video</v>
      </c>
      <c r="R134" s="4" t="str">
        <f t="shared" si="14"/>
        <v>science fiction</v>
      </c>
      <c r="S134" s="22">
        <f t="shared" si="17"/>
        <v>41905.812581018516</v>
      </c>
      <c r="T134" s="22">
        <f t="shared" si="18"/>
        <v>41950.854247685187</v>
      </c>
      <c r="U134" s="23">
        <v>41905.812581018516</v>
      </c>
      <c r="V134" s="14">
        <f t="shared" si="19"/>
        <v>80000</v>
      </c>
      <c r="W134" s="14">
        <f t="shared" si="20"/>
        <v>7655</v>
      </c>
      <c r="X134" s="7">
        <f>IF($L134&gt;0,$W134/$L134,0)</f>
        <v>94.506172839506178</v>
      </c>
    </row>
    <row r="135" spans="1:24" ht="28.8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3">
        <f>(E135/D135)*100</f>
        <v>0</v>
      </c>
      <c r="P135" s="7">
        <f t="shared" si="15"/>
        <v>0</v>
      </c>
      <c r="Q135" s="4" t="str">
        <f t="shared" si="16"/>
        <v>film &amp; video</v>
      </c>
      <c r="R135" s="4" t="str">
        <f t="shared" si="14"/>
        <v>science fiction</v>
      </c>
      <c r="S135" s="22">
        <f t="shared" si="17"/>
        <v>42491.80768518518</v>
      </c>
      <c r="T135" s="22">
        <f t="shared" si="18"/>
        <v>42521.729861111111</v>
      </c>
      <c r="U135" s="23">
        <v>42491.80768518518</v>
      </c>
      <c r="V135" s="14">
        <f t="shared" si="19"/>
        <v>71764</v>
      </c>
      <c r="W135" s="14">
        <f t="shared" si="20"/>
        <v>0</v>
      </c>
      <c r="X135" s="7">
        <f>IF($L135&gt;0,$W135/$L135,0)</f>
        <v>0</v>
      </c>
    </row>
    <row r="136" spans="1:24" ht="28.8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3">
        <f>(E136/D136)*100</f>
        <v>0</v>
      </c>
      <c r="P136" s="7">
        <f t="shared" si="15"/>
        <v>0</v>
      </c>
      <c r="Q136" s="4" t="str">
        <f t="shared" si="16"/>
        <v>film &amp; video</v>
      </c>
      <c r="R136" s="4" t="str">
        <f t="shared" si="14"/>
        <v>science fiction</v>
      </c>
      <c r="S136" s="22">
        <f t="shared" si="17"/>
        <v>42221.909930555557</v>
      </c>
      <c r="T136" s="22">
        <f t="shared" si="18"/>
        <v>42251.708333333328</v>
      </c>
      <c r="U136" s="23">
        <v>42221.909930555557</v>
      </c>
      <c r="V136" s="14">
        <f t="shared" si="19"/>
        <v>5000</v>
      </c>
      <c r="W136" s="14">
        <f t="shared" si="20"/>
        <v>0</v>
      </c>
      <c r="X136" s="7">
        <f>IF($L136&gt;0,$W136/$L136,0)</f>
        <v>0</v>
      </c>
    </row>
    <row r="137" spans="1:24" ht="43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3">
        <f>(E137/D137)*100</f>
        <v>13.433333333333334</v>
      </c>
      <c r="P137" s="7">
        <f t="shared" si="15"/>
        <v>80.599999999999994</v>
      </c>
      <c r="Q137" s="4" t="str">
        <f t="shared" si="16"/>
        <v>film &amp; video</v>
      </c>
      <c r="R137" s="4" t="str">
        <f t="shared" si="14"/>
        <v>science fiction</v>
      </c>
      <c r="S137" s="22">
        <f t="shared" si="17"/>
        <v>41788.381909722222</v>
      </c>
      <c r="T137" s="22">
        <f t="shared" si="18"/>
        <v>41821.791666666664</v>
      </c>
      <c r="U137" s="23">
        <v>41788.381909722222</v>
      </c>
      <c r="V137" s="14">
        <f t="shared" si="19"/>
        <v>3000</v>
      </c>
      <c r="W137" s="14">
        <f t="shared" si="20"/>
        <v>403</v>
      </c>
      <c r="X137" s="7">
        <f>IF($L137&gt;0,$W137/$L137,0)</f>
        <v>80.599999999999994</v>
      </c>
    </row>
    <row r="138" spans="1:24" ht="43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3">
        <f>(E138/D138)*100</f>
        <v>0</v>
      </c>
      <c r="P138" s="7">
        <f t="shared" si="15"/>
        <v>0</v>
      </c>
      <c r="Q138" s="4" t="str">
        <f t="shared" si="16"/>
        <v>film &amp; video</v>
      </c>
      <c r="R138" s="4" t="str">
        <f t="shared" si="14"/>
        <v>science fiction</v>
      </c>
      <c r="S138" s="22">
        <f t="shared" si="17"/>
        <v>42096.410115740742</v>
      </c>
      <c r="T138" s="22">
        <f t="shared" si="18"/>
        <v>42140.427777777775</v>
      </c>
      <c r="U138" s="23">
        <v>42096.410115740742</v>
      </c>
      <c r="V138" s="14">
        <f t="shared" si="19"/>
        <v>3000</v>
      </c>
      <c r="W138" s="14">
        <f t="shared" si="20"/>
        <v>0</v>
      </c>
      <c r="X138" s="7">
        <f>IF($L138&gt;0,$W138/$L138,0)</f>
        <v>0</v>
      </c>
    </row>
    <row r="139" spans="1:24" ht="43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3">
        <f>(E139/D139)*100</f>
        <v>0</v>
      </c>
      <c r="P139" s="7">
        <f t="shared" si="15"/>
        <v>0</v>
      </c>
      <c r="Q139" s="4" t="str">
        <f t="shared" si="16"/>
        <v>film &amp; video</v>
      </c>
      <c r="R139" s="4" t="str">
        <f t="shared" si="14"/>
        <v>science fiction</v>
      </c>
      <c r="S139" s="22">
        <f t="shared" si="17"/>
        <v>42239.573993055557</v>
      </c>
      <c r="T139" s="22">
        <f t="shared" si="18"/>
        <v>42289.573993055557</v>
      </c>
      <c r="U139" s="23">
        <v>42239.573993055557</v>
      </c>
      <c r="V139" s="14">
        <f t="shared" si="19"/>
        <v>8294.99</v>
      </c>
      <c r="W139" s="14">
        <f t="shared" si="20"/>
        <v>0</v>
      </c>
      <c r="X139" s="7">
        <f>IF($L139&gt;0,$W139/$L139,0)</f>
        <v>0</v>
      </c>
    </row>
    <row r="140" spans="1:24" ht="43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3">
        <f>(E140/D140)*100</f>
        <v>3.1413333333333333</v>
      </c>
      <c r="P140" s="7">
        <f t="shared" si="15"/>
        <v>81.241379310344826</v>
      </c>
      <c r="Q140" s="4" t="str">
        <f t="shared" si="16"/>
        <v>film &amp; video</v>
      </c>
      <c r="R140" s="4" t="str">
        <f t="shared" si="14"/>
        <v>science fiction</v>
      </c>
      <c r="S140" s="22">
        <f t="shared" si="17"/>
        <v>42186.257418981477</v>
      </c>
      <c r="T140" s="22">
        <f t="shared" si="18"/>
        <v>42217.207638888889</v>
      </c>
      <c r="U140" s="23">
        <v>42186.257418981477</v>
      </c>
      <c r="V140" s="14">
        <f t="shared" si="19"/>
        <v>150000</v>
      </c>
      <c r="W140" s="14">
        <f t="shared" si="20"/>
        <v>4712</v>
      </c>
      <c r="X140" s="7">
        <f>IF($L140&gt;0,$W140/$L140,0)</f>
        <v>81.241379310344826</v>
      </c>
    </row>
    <row r="141" spans="1:24" ht="28.8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3">
        <f>(E141/D141)*100</f>
        <v>100</v>
      </c>
      <c r="P141" s="7">
        <f t="shared" si="15"/>
        <v>500</v>
      </c>
      <c r="Q141" s="4" t="str">
        <f t="shared" si="16"/>
        <v>film &amp; video</v>
      </c>
      <c r="R141" s="4" t="str">
        <f t="shared" si="14"/>
        <v>science fiction</v>
      </c>
      <c r="S141" s="22">
        <f t="shared" si="17"/>
        <v>42187.920972222222</v>
      </c>
      <c r="T141" s="22">
        <f t="shared" si="18"/>
        <v>42197.920972222222</v>
      </c>
      <c r="U141" s="23">
        <v>42187.920972222222</v>
      </c>
      <c r="V141" s="14">
        <f t="shared" si="19"/>
        <v>500</v>
      </c>
      <c r="W141" s="14">
        <f t="shared" si="20"/>
        <v>500</v>
      </c>
      <c r="X141" s="7">
        <f>IF($L141&gt;0,$W141/$L141,0)</f>
        <v>500</v>
      </c>
    </row>
    <row r="142" spans="1:24" ht="43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3">
        <f>(E142/D142)*100</f>
        <v>0</v>
      </c>
      <c r="P142" s="7">
        <f t="shared" si="15"/>
        <v>0</v>
      </c>
      <c r="Q142" s="4" t="str">
        <f t="shared" si="16"/>
        <v>film &amp; video</v>
      </c>
      <c r="R142" s="4" t="str">
        <f t="shared" si="14"/>
        <v>science fiction</v>
      </c>
      <c r="S142" s="22">
        <f t="shared" si="17"/>
        <v>42053.198287037041</v>
      </c>
      <c r="T142" s="22">
        <f t="shared" si="18"/>
        <v>42083.15662037037</v>
      </c>
      <c r="U142" s="23">
        <v>42053.198287037041</v>
      </c>
      <c r="V142" s="14">
        <f t="shared" si="19"/>
        <v>200000</v>
      </c>
      <c r="W142" s="14">
        <f t="shared" si="20"/>
        <v>0</v>
      </c>
      <c r="X142" s="7">
        <f>IF($L142&gt;0,$W142/$L142,0)</f>
        <v>0</v>
      </c>
    </row>
    <row r="143" spans="1:24" ht="43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3">
        <f>(E143/D143)*100</f>
        <v>10.775</v>
      </c>
      <c r="P143" s="7">
        <f t="shared" si="15"/>
        <v>46.178571428571431</v>
      </c>
      <c r="Q143" s="4" t="str">
        <f t="shared" si="16"/>
        <v>film &amp; video</v>
      </c>
      <c r="R143" s="4" t="str">
        <f t="shared" si="14"/>
        <v>science fiction</v>
      </c>
      <c r="S143" s="22">
        <f t="shared" si="17"/>
        <v>42110.153043981481</v>
      </c>
      <c r="T143" s="22">
        <f t="shared" si="18"/>
        <v>42155.153043981481</v>
      </c>
      <c r="U143" s="23">
        <v>42110.153043981481</v>
      </c>
      <c r="V143" s="14">
        <f t="shared" si="19"/>
        <v>12000</v>
      </c>
      <c r="W143" s="14">
        <f t="shared" si="20"/>
        <v>1293</v>
      </c>
      <c r="X143" s="7">
        <f>IF($L143&gt;0,$W143/$L143,0)</f>
        <v>46.178571428571431</v>
      </c>
    </row>
    <row r="144" spans="1:24" ht="43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3">
        <f>(E144/D144)*100</f>
        <v>0.33333333333333337</v>
      </c>
      <c r="P144" s="7">
        <f t="shared" si="15"/>
        <v>10</v>
      </c>
      <c r="Q144" s="4" t="str">
        <f t="shared" si="16"/>
        <v>film &amp; video</v>
      </c>
      <c r="R144" s="4" t="str">
        <f t="shared" si="14"/>
        <v>science fiction</v>
      </c>
      <c r="S144" s="22">
        <f t="shared" si="17"/>
        <v>41938.893263888887</v>
      </c>
      <c r="T144" s="22">
        <f t="shared" si="18"/>
        <v>41959.934930555552</v>
      </c>
      <c r="U144" s="23">
        <v>41938.893263888887</v>
      </c>
      <c r="V144" s="14">
        <f t="shared" si="19"/>
        <v>3000</v>
      </c>
      <c r="W144" s="14">
        <f t="shared" si="20"/>
        <v>10</v>
      </c>
      <c r="X144" s="7">
        <f>IF($L144&gt;0,$W144/$L144,0)</f>
        <v>10</v>
      </c>
    </row>
    <row r="145" spans="1:24" ht="43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3">
        <f>(E145/D145)*100</f>
        <v>0</v>
      </c>
      <c r="P145" s="7">
        <f t="shared" si="15"/>
        <v>0</v>
      </c>
      <c r="Q145" s="4" t="str">
        <f t="shared" si="16"/>
        <v>film &amp; video</v>
      </c>
      <c r="R145" s="4" t="str">
        <f t="shared" si="14"/>
        <v>science fiction</v>
      </c>
      <c r="S145" s="22">
        <f t="shared" si="17"/>
        <v>42559.064143518517</v>
      </c>
      <c r="T145" s="22">
        <f t="shared" si="18"/>
        <v>42616.246527777781</v>
      </c>
      <c r="U145" s="23">
        <v>42559.064143518517</v>
      </c>
      <c r="V145" s="14">
        <f t="shared" si="19"/>
        <v>3872.5169999999998</v>
      </c>
      <c r="W145" s="14">
        <f t="shared" si="20"/>
        <v>0</v>
      </c>
      <c r="X145" s="7">
        <f>IF($L145&gt;0,$W145/$L145,0)</f>
        <v>0</v>
      </c>
    </row>
    <row r="146" spans="1:24" ht="43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3">
        <f>(E146/D146)*100</f>
        <v>27.6</v>
      </c>
      <c r="P146" s="7">
        <f t="shared" si="15"/>
        <v>55.945945945945944</v>
      </c>
      <c r="Q146" s="4" t="str">
        <f t="shared" si="16"/>
        <v>film &amp; video</v>
      </c>
      <c r="R146" s="4" t="str">
        <f t="shared" si="14"/>
        <v>science fiction</v>
      </c>
      <c r="S146" s="22">
        <f t="shared" si="17"/>
        <v>42047.762407407412</v>
      </c>
      <c r="T146" s="22">
        <f t="shared" si="18"/>
        <v>42107.72074074074</v>
      </c>
      <c r="U146" s="23">
        <v>42047.762407407412</v>
      </c>
      <c r="V146" s="14">
        <f t="shared" si="19"/>
        <v>5748.3675000000003</v>
      </c>
      <c r="W146" s="14">
        <f t="shared" si="20"/>
        <v>1586.54943</v>
      </c>
      <c r="X146" s="7">
        <f>IF($L146&gt;0,$W146/$L146,0)</f>
        <v>42.879714324324326</v>
      </c>
    </row>
    <row r="147" spans="1:24" ht="43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3">
        <f>(E147/D147)*100</f>
        <v>7.5111111111111111</v>
      </c>
      <c r="P147" s="7">
        <f t="shared" si="15"/>
        <v>37.555555555555557</v>
      </c>
      <c r="Q147" s="4" t="str">
        <f t="shared" si="16"/>
        <v>film &amp; video</v>
      </c>
      <c r="R147" s="4" t="str">
        <f t="shared" si="14"/>
        <v>science fiction</v>
      </c>
      <c r="S147" s="22">
        <f t="shared" si="17"/>
        <v>42200.542268518519</v>
      </c>
      <c r="T147" s="22">
        <f t="shared" si="18"/>
        <v>42227.542268518519</v>
      </c>
      <c r="U147" s="23">
        <v>42200.542268518519</v>
      </c>
      <c r="V147" s="14">
        <f t="shared" si="19"/>
        <v>4500</v>
      </c>
      <c r="W147" s="14">
        <f t="shared" si="20"/>
        <v>338</v>
      </c>
      <c r="X147" s="7">
        <f>IF($L147&gt;0,$W147/$L147,0)</f>
        <v>37.555555555555557</v>
      </c>
    </row>
    <row r="148" spans="1:24" ht="43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3">
        <f>(E148/D148)*100</f>
        <v>0.57499999999999996</v>
      </c>
      <c r="P148" s="7">
        <f t="shared" si="15"/>
        <v>38.333333333333336</v>
      </c>
      <c r="Q148" s="4" t="str">
        <f t="shared" si="16"/>
        <v>film &amp; video</v>
      </c>
      <c r="R148" s="4" t="str">
        <f t="shared" si="14"/>
        <v>science fiction</v>
      </c>
      <c r="S148" s="22">
        <f t="shared" si="17"/>
        <v>42693.016180555554</v>
      </c>
      <c r="T148" s="22">
        <f t="shared" si="18"/>
        <v>42753.016180555554</v>
      </c>
      <c r="U148" s="23">
        <v>42693.016180555554</v>
      </c>
      <c r="V148" s="14">
        <f t="shared" si="19"/>
        <v>20000</v>
      </c>
      <c r="W148" s="14">
        <f t="shared" si="20"/>
        <v>115</v>
      </c>
      <c r="X148" s="7">
        <f>IF($L148&gt;0,$W148/$L148,0)</f>
        <v>38.333333333333336</v>
      </c>
    </row>
    <row r="149" spans="1:24" ht="28.8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3">
        <f>(E149/D149)*100</f>
        <v>0</v>
      </c>
      <c r="P149" s="7">
        <f t="shared" si="15"/>
        <v>0</v>
      </c>
      <c r="Q149" s="4" t="str">
        <f t="shared" si="16"/>
        <v>film &amp; video</v>
      </c>
      <c r="R149" s="4" t="str">
        <f t="shared" si="14"/>
        <v>science fiction</v>
      </c>
      <c r="S149" s="22">
        <f t="shared" si="17"/>
        <v>41969.767824074079</v>
      </c>
      <c r="T149" s="22">
        <f t="shared" si="18"/>
        <v>42012.762499999997</v>
      </c>
      <c r="U149" s="23">
        <v>41969.767824074079</v>
      </c>
      <c r="V149" s="14">
        <f t="shared" si="19"/>
        <v>8763.1389999999992</v>
      </c>
      <c r="W149" s="14">
        <f t="shared" si="20"/>
        <v>0</v>
      </c>
      <c r="X149" s="7">
        <f>IF($L149&gt;0,$W149/$L149,0)</f>
        <v>0</v>
      </c>
    </row>
    <row r="150" spans="1:24" ht="43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3">
        <f>(E150/D150)*100</f>
        <v>0.08</v>
      </c>
      <c r="P150" s="7">
        <f t="shared" si="15"/>
        <v>20</v>
      </c>
      <c r="Q150" s="4" t="str">
        <f t="shared" si="16"/>
        <v>film &amp; video</v>
      </c>
      <c r="R150" s="4" t="str">
        <f t="shared" si="14"/>
        <v>science fiction</v>
      </c>
      <c r="S150" s="22">
        <f t="shared" si="17"/>
        <v>42397.281666666662</v>
      </c>
      <c r="T150" s="22">
        <f t="shared" si="18"/>
        <v>42427.281666666662</v>
      </c>
      <c r="U150" s="23">
        <v>42397.281666666662</v>
      </c>
      <c r="V150" s="14">
        <f t="shared" si="19"/>
        <v>50000</v>
      </c>
      <c r="W150" s="14">
        <f t="shared" si="20"/>
        <v>40</v>
      </c>
      <c r="X150" s="7">
        <f>IF($L150&gt;0,$W150/$L150,0)</f>
        <v>20</v>
      </c>
    </row>
    <row r="151" spans="1:24" ht="43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3">
        <f>(E151/D151)*100</f>
        <v>0.91999999999999993</v>
      </c>
      <c r="P151" s="7">
        <f t="shared" si="15"/>
        <v>15.333333333333334</v>
      </c>
      <c r="Q151" s="4" t="str">
        <f t="shared" si="16"/>
        <v>film &amp; video</v>
      </c>
      <c r="R151" s="4" t="str">
        <f t="shared" si="14"/>
        <v>science fiction</v>
      </c>
      <c r="S151" s="22">
        <f t="shared" si="17"/>
        <v>41968.172106481477</v>
      </c>
      <c r="T151" s="22">
        <f t="shared" si="18"/>
        <v>41998.333333333328</v>
      </c>
      <c r="U151" s="23">
        <v>41968.172106481477</v>
      </c>
      <c r="V151" s="14">
        <f t="shared" si="19"/>
        <v>10000</v>
      </c>
      <c r="W151" s="14">
        <f t="shared" si="20"/>
        <v>92</v>
      </c>
      <c r="X151" s="7">
        <f>IF($L151&gt;0,$W151/$L151,0)</f>
        <v>15.333333333333334</v>
      </c>
    </row>
    <row r="152" spans="1:24" ht="43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3">
        <f>(E152/D152)*100</f>
        <v>23.163076923076922</v>
      </c>
      <c r="P152" s="7">
        <f t="shared" si="15"/>
        <v>449.43283582089555</v>
      </c>
      <c r="Q152" s="4" t="str">
        <f t="shared" si="16"/>
        <v>film &amp; video</v>
      </c>
      <c r="R152" s="4" t="str">
        <f t="shared" si="14"/>
        <v>science fiction</v>
      </c>
      <c r="S152" s="22">
        <f t="shared" si="17"/>
        <v>42090.161828703705</v>
      </c>
      <c r="T152" s="22">
        <f t="shared" si="18"/>
        <v>42150.161828703705</v>
      </c>
      <c r="U152" s="23">
        <v>42090.161828703705</v>
      </c>
      <c r="V152" s="14">
        <f t="shared" si="19"/>
        <v>130000</v>
      </c>
      <c r="W152" s="14">
        <f t="shared" si="20"/>
        <v>30112</v>
      </c>
      <c r="X152" s="7">
        <f>IF($L152&gt;0,$W152/$L152,0)</f>
        <v>449.43283582089555</v>
      </c>
    </row>
    <row r="153" spans="1:24" ht="43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3">
        <f>(E153/D153)*100</f>
        <v>5.5999999999999994E-2</v>
      </c>
      <c r="P153" s="7">
        <f t="shared" si="15"/>
        <v>28</v>
      </c>
      <c r="Q153" s="4" t="str">
        <f t="shared" si="16"/>
        <v>film &amp; video</v>
      </c>
      <c r="R153" s="4" t="str">
        <f t="shared" si="14"/>
        <v>science fiction</v>
      </c>
      <c r="S153" s="22">
        <f t="shared" si="17"/>
        <v>42113.550821759258</v>
      </c>
      <c r="T153" s="22">
        <f t="shared" si="18"/>
        <v>42173.550821759258</v>
      </c>
      <c r="U153" s="23">
        <v>42113.550821759258</v>
      </c>
      <c r="V153" s="14">
        <f t="shared" si="19"/>
        <v>176023.5</v>
      </c>
      <c r="W153" s="14">
        <f t="shared" si="20"/>
        <v>98.573160000000001</v>
      </c>
      <c r="X153" s="7">
        <f>IF($L153&gt;0,$W153/$L153,0)</f>
        <v>19.714632000000002</v>
      </c>
    </row>
    <row r="154" spans="1:24" ht="28.8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3">
        <f>(E154/D154)*100</f>
        <v>7.8947368421052634E-3</v>
      </c>
      <c r="P154" s="7">
        <f t="shared" si="15"/>
        <v>15</v>
      </c>
      <c r="Q154" s="4" t="str">
        <f t="shared" si="16"/>
        <v>film &amp; video</v>
      </c>
      <c r="R154" s="4" t="str">
        <f t="shared" si="14"/>
        <v>science fiction</v>
      </c>
      <c r="S154" s="22">
        <f t="shared" si="17"/>
        <v>41875.077546296292</v>
      </c>
      <c r="T154" s="22">
        <f t="shared" si="18"/>
        <v>41905.077546296292</v>
      </c>
      <c r="U154" s="23">
        <v>41875.077546296292</v>
      </c>
      <c r="V154" s="14">
        <f t="shared" si="19"/>
        <v>380000</v>
      </c>
      <c r="W154" s="14">
        <f t="shared" si="20"/>
        <v>30</v>
      </c>
      <c r="X154" s="7">
        <f>IF($L154&gt;0,$W154/$L154,0)</f>
        <v>15</v>
      </c>
    </row>
    <row r="155" spans="1:24" ht="43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3">
        <f>(E155/D155)*100</f>
        <v>0.71799999999999997</v>
      </c>
      <c r="P155" s="7">
        <f t="shared" si="15"/>
        <v>35.9</v>
      </c>
      <c r="Q155" s="4" t="str">
        <f t="shared" si="16"/>
        <v>film &amp; video</v>
      </c>
      <c r="R155" s="4" t="str">
        <f t="shared" si="14"/>
        <v>science fiction</v>
      </c>
      <c r="S155" s="22">
        <f t="shared" si="17"/>
        <v>41933.586157407408</v>
      </c>
      <c r="T155" s="22">
        <f t="shared" si="18"/>
        <v>41975.627824074079</v>
      </c>
      <c r="U155" s="23">
        <v>41933.586157407408</v>
      </c>
      <c r="V155" s="14">
        <f t="shared" si="19"/>
        <v>50000</v>
      </c>
      <c r="W155" s="14">
        <f t="shared" si="20"/>
        <v>359</v>
      </c>
      <c r="X155" s="7">
        <f>IF($L155&gt;0,$W155/$L155,0)</f>
        <v>35.9</v>
      </c>
    </row>
    <row r="156" spans="1:24" ht="28.8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3">
        <f>(E156/D156)*100</f>
        <v>2.666666666666667</v>
      </c>
      <c r="P156" s="7">
        <f t="shared" si="15"/>
        <v>13.333333333333334</v>
      </c>
      <c r="Q156" s="4" t="str">
        <f t="shared" si="16"/>
        <v>film &amp; video</v>
      </c>
      <c r="R156" s="4" t="str">
        <f t="shared" si="14"/>
        <v>science fiction</v>
      </c>
      <c r="S156" s="22">
        <f t="shared" si="17"/>
        <v>42115.547395833331</v>
      </c>
      <c r="T156" s="22">
        <f t="shared" si="18"/>
        <v>42158.547395833331</v>
      </c>
      <c r="U156" s="23">
        <v>42115.547395833331</v>
      </c>
      <c r="V156" s="14">
        <f t="shared" si="19"/>
        <v>1500</v>
      </c>
      <c r="W156" s="14">
        <f t="shared" si="20"/>
        <v>40</v>
      </c>
      <c r="X156" s="7">
        <f>IF($L156&gt;0,$W156/$L156,0)</f>
        <v>13.333333333333334</v>
      </c>
    </row>
    <row r="157" spans="1:24" ht="57.6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3">
        <f>(E157/D157)*100</f>
        <v>6.0000000000000001E-3</v>
      </c>
      <c r="P157" s="7">
        <f t="shared" si="15"/>
        <v>20.25</v>
      </c>
      <c r="Q157" s="4" t="str">
        <f t="shared" si="16"/>
        <v>film &amp; video</v>
      </c>
      <c r="R157" s="4" t="str">
        <f t="shared" si="14"/>
        <v>science fiction</v>
      </c>
      <c r="S157" s="22">
        <f t="shared" si="17"/>
        <v>42168.559432870374</v>
      </c>
      <c r="T157" s="22">
        <f t="shared" si="18"/>
        <v>42208.559432870374</v>
      </c>
      <c r="U157" s="23">
        <v>42168.559432870374</v>
      </c>
      <c r="V157" s="14">
        <f t="shared" si="19"/>
        <v>1350000</v>
      </c>
      <c r="W157" s="14">
        <f t="shared" si="20"/>
        <v>81</v>
      </c>
      <c r="X157" s="7">
        <f>IF($L157&gt;0,$W157/$L157,0)</f>
        <v>20.25</v>
      </c>
    </row>
    <row r="158" spans="1:24" ht="43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3">
        <f>(E158/D158)*100</f>
        <v>5.0999999999999996</v>
      </c>
      <c r="P158" s="7">
        <f t="shared" si="15"/>
        <v>119</v>
      </c>
      <c r="Q158" s="4" t="str">
        <f t="shared" si="16"/>
        <v>film &amp; video</v>
      </c>
      <c r="R158" s="4" t="str">
        <f t="shared" si="14"/>
        <v>science fiction</v>
      </c>
      <c r="S158" s="22">
        <f t="shared" si="17"/>
        <v>41794.124953703707</v>
      </c>
      <c r="T158" s="22">
        <f t="shared" si="18"/>
        <v>41854.124953703707</v>
      </c>
      <c r="U158" s="23">
        <v>41794.124953703707</v>
      </c>
      <c r="V158" s="14">
        <f t="shared" si="19"/>
        <v>26825.715</v>
      </c>
      <c r="W158" s="14">
        <f t="shared" si="20"/>
        <v>1368.1114650000002</v>
      </c>
      <c r="X158" s="7">
        <f>IF($L158&gt;0,$W158/$L158,0)</f>
        <v>91.207431000000014</v>
      </c>
    </row>
    <row r="159" spans="1:24" ht="43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3">
        <f>(E159/D159)*100</f>
        <v>0.26711185308848079</v>
      </c>
      <c r="P159" s="7">
        <f t="shared" si="15"/>
        <v>4</v>
      </c>
      <c r="Q159" s="4" t="str">
        <f t="shared" si="16"/>
        <v>film &amp; video</v>
      </c>
      <c r="R159" s="4" t="str">
        <f t="shared" si="14"/>
        <v>science fiction</v>
      </c>
      <c r="S159" s="22">
        <f t="shared" si="17"/>
        <v>42396.911712962959</v>
      </c>
      <c r="T159" s="22">
        <f t="shared" si="18"/>
        <v>42426.911712962959</v>
      </c>
      <c r="U159" s="23">
        <v>42396.911712962959</v>
      </c>
      <c r="V159" s="14">
        <f t="shared" si="19"/>
        <v>2995</v>
      </c>
      <c r="W159" s="14">
        <f t="shared" si="20"/>
        <v>8</v>
      </c>
      <c r="X159" s="7">
        <f>IF($L159&gt;0,$W159/$L159,0)</f>
        <v>4</v>
      </c>
    </row>
    <row r="160" spans="1:24" ht="43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3">
        <f>(E160/D160)*100</f>
        <v>0</v>
      </c>
      <c r="P160" s="7">
        <f t="shared" si="15"/>
        <v>0</v>
      </c>
      <c r="Q160" s="4" t="str">
        <f t="shared" si="16"/>
        <v>film &amp; video</v>
      </c>
      <c r="R160" s="4" t="str">
        <f t="shared" si="14"/>
        <v>science fiction</v>
      </c>
      <c r="S160" s="22">
        <f t="shared" si="17"/>
        <v>41904.07671296296</v>
      </c>
      <c r="T160" s="22">
        <f t="shared" si="18"/>
        <v>41934.07671296296</v>
      </c>
      <c r="U160" s="23">
        <v>41904.07671296296</v>
      </c>
      <c r="V160" s="14">
        <f t="shared" si="19"/>
        <v>5000</v>
      </c>
      <c r="W160" s="14">
        <f t="shared" si="20"/>
        <v>0</v>
      </c>
      <c r="X160" s="7">
        <f>IF($L160&gt;0,$W160/$L160,0)</f>
        <v>0</v>
      </c>
    </row>
    <row r="161" spans="1:24" ht="43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3">
        <f>(E161/D161)*100</f>
        <v>2E-3</v>
      </c>
      <c r="P161" s="7">
        <f t="shared" si="15"/>
        <v>10</v>
      </c>
      <c r="Q161" s="4" t="str">
        <f t="shared" si="16"/>
        <v>film &amp; video</v>
      </c>
      <c r="R161" s="4" t="str">
        <f t="shared" si="14"/>
        <v>science fiction</v>
      </c>
      <c r="S161" s="22">
        <f t="shared" si="17"/>
        <v>42514.434548611112</v>
      </c>
      <c r="T161" s="22">
        <f t="shared" si="18"/>
        <v>42554.434548611112</v>
      </c>
      <c r="U161" s="23">
        <v>42514.434548611112</v>
      </c>
      <c r="V161" s="14">
        <f t="shared" si="19"/>
        <v>500000</v>
      </c>
      <c r="W161" s="14">
        <f t="shared" si="20"/>
        <v>10</v>
      </c>
      <c r="X161" s="7">
        <f>IF($L161&gt;0,$W161/$L161,0)</f>
        <v>10</v>
      </c>
    </row>
    <row r="162" spans="1:24" ht="43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3">
        <f>(E162/D162)*100</f>
        <v>0</v>
      </c>
      <c r="P162" s="7">
        <f t="shared" si="15"/>
        <v>0</v>
      </c>
      <c r="Q162" s="4" t="str">
        <f t="shared" si="16"/>
        <v>film &amp; video</v>
      </c>
      <c r="R162" s="4" t="str">
        <f t="shared" si="14"/>
        <v>drama</v>
      </c>
      <c r="S162" s="22">
        <f t="shared" si="17"/>
        <v>42171.913090277776</v>
      </c>
      <c r="T162" s="22">
        <f t="shared" si="18"/>
        <v>42231.913090277776</v>
      </c>
      <c r="U162" s="23">
        <v>42171.913090277776</v>
      </c>
      <c r="V162" s="14">
        <f t="shared" si="19"/>
        <v>5000</v>
      </c>
      <c r="W162" s="14">
        <f t="shared" si="20"/>
        <v>0</v>
      </c>
      <c r="X162" s="7">
        <f>IF($L162&gt;0,$W162/$L162,0)</f>
        <v>0</v>
      </c>
    </row>
    <row r="163" spans="1:24" ht="43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3">
        <f>(E163/D163)*100</f>
        <v>0.01</v>
      </c>
      <c r="P163" s="7">
        <f t="shared" si="15"/>
        <v>5</v>
      </c>
      <c r="Q163" s="4" t="str">
        <f t="shared" si="16"/>
        <v>film &amp; video</v>
      </c>
      <c r="R163" s="4" t="str">
        <f t="shared" si="14"/>
        <v>drama</v>
      </c>
      <c r="S163" s="22">
        <f t="shared" si="17"/>
        <v>41792.687442129631</v>
      </c>
      <c r="T163" s="22">
        <f t="shared" si="18"/>
        <v>41822.687442129631</v>
      </c>
      <c r="U163" s="23">
        <v>41792.687442129631</v>
      </c>
      <c r="V163" s="14">
        <f t="shared" si="19"/>
        <v>50000</v>
      </c>
      <c r="W163" s="14">
        <f t="shared" si="20"/>
        <v>5</v>
      </c>
      <c r="X163" s="7">
        <f>IF($L163&gt;0,$W163/$L163,0)</f>
        <v>5</v>
      </c>
    </row>
    <row r="164" spans="1:24" ht="43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3">
        <f>(E164/D164)*100</f>
        <v>15.535714285714286</v>
      </c>
      <c r="P164" s="7">
        <f t="shared" si="15"/>
        <v>43.5</v>
      </c>
      <c r="Q164" s="4" t="str">
        <f t="shared" si="16"/>
        <v>film &amp; video</v>
      </c>
      <c r="R164" s="4" t="str">
        <f t="shared" si="14"/>
        <v>drama</v>
      </c>
      <c r="S164" s="22">
        <f t="shared" si="17"/>
        <v>41835.126805555556</v>
      </c>
      <c r="T164" s="22">
        <f t="shared" si="18"/>
        <v>41867.987500000003</v>
      </c>
      <c r="U164" s="23">
        <v>41835.126805555556</v>
      </c>
      <c r="V164" s="14">
        <f t="shared" si="19"/>
        <v>2800</v>
      </c>
      <c r="W164" s="14">
        <f t="shared" si="20"/>
        <v>435</v>
      </c>
      <c r="X164" s="7">
        <f>IF($L164&gt;0,$W164/$L164,0)</f>
        <v>43.5</v>
      </c>
    </row>
    <row r="165" spans="1:24" ht="57.6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3">
        <f>(E165/D165)*100</f>
        <v>0</v>
      </c>
      <c r="P165" s="7">
        <f t="shared" si="15"/>
        <v>0</v>
      </c>
      <c r="Q165" s="4" t="str">
        <f t="shared" si="16"/>
        <v>film &amp; video</v>
      </c>
      <c r="R165" s="4" t="str">
        <f t="shared" si="14"/>
        <v>drama</v>
      </c>
      <c r="S165" s="22">
        <f t="shared" si="17"/>
        <v>42243.961273148147</v>
      </c>
      <c r="T165" s="22">
        <f t="shared" si="18"/>
        <v>42278</v>
      </c>
      <c r="U165" s="23">
        <v>42243.961273148147</v>
      </c>
      <c r="V165" s="14">
        <f t="shared" si="19"/>
        <v>2000000</v>
      </c>
      <c r="W165" s="14">
        <f t="shared" si="20"/>
        <v>0</v>
      </c>
      <c r="X165" s="7">
        <f>IF($L165&gt;0,$W165/$L165,0)</f>
        <v>0</v>
      </c>
    </row>
    <row r="166" spans="1:24" ht="43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3">
        <f>(E166/D166)*100</f>
        <v>0.53333333333333333</v>
      </c>
      <c r="P166" s="7">
        <f t="shared" si="15"/>
        <v>91.428571428571431</v>
      </c>
      <c r="Q166" s="4" t="str">
        <f t="shared" si="16"/>
        <v>film &amp; video</v>
      </c>
      <c r="R166" s="4" t="str">
        <f t="shared" si="14"/>
        <v>drama</v>
      </c>
      <c r="S166" s="22">
        <f t="shared" si="17"/>
        <v>41841.762743055559</v>
      </c>
      <c r="T166" s="22">
        <f t="shared" si="18"/>
        <v>41901.762743055559</v>
      </c>
      <c r="U166" s="23">
        <v>41841.762743055559</v>
      </c>
      <c r="V166" s="14">
        <f t="shared" si="19"/>
        <v>120000</v>
      </c>
      <c r="W166" s="14">
        <f t="shared" si="20"/>
        <v>640</v>
      </c>
      <c r="X166" s="7">
        <f>IF($L166&gt;0,$W166/$L166,0)</f>
        <v>91.428571428571431</v>
      </c>
    </row>
    <row r="167" spans="1:24" ht="28.8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3">
        <f>(E167/D167)*100</f>
        <v>0</v>
      </c>
      <c r="P167" s="7">
        <f t="shared" si="15"/>
        <v>0</v>
      </c>
      <c r="Q167" s="4" t="str">
        <f t="shared" si="16"/>
        <v>film &amp; video</v>
      </c>
      <c r="R167" s="4" t="str">
        <f t="shared" si="14"/>
        <v>drama</v>
      </c>
      <c r="S167" s="22">
        <f t="shared" si="17"/>
        <v>42351.658842592587</v>
      </c>
      <c r="T167" s="22">
        <f t="shared" si="18"/>
        <v>42381.658842592587</v>
      </c>
      <c r="U167" s="23">
        <v>42351.658842592587</v>
      </c>
      <c r="V167" s="14">
        <f t="shared" si="19"/>
        <v>21281.909</v>
      </c>
      <c r="W167" s="14">
        <f t="shared" si="20"/>
        <v>0</v>
      </c>
      <c r="X167" s="7">
        <f>IF($L167&gt;0,$W167/$L167,0)</f>
        <v>0</v>
      </c>
    </row>
    <row r="168" spans="1:24" ht="43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3">
        <f>(E168/D168)*100</f>
        <v>60</v>
      </c>
      <c r="P168" s="7">
        <f t="shared" si="15"/>
        <v>3000</v>
      </c>
      <c r="Q168" s="4" t="str">
        <f t="shared" si="16"/>
        <v>film &amp; video</v>
      </c>
      <c r="R168" s="4" t="str">
        <f t="shared" si="14"/>
        <v>drama</v>
      </c>
      <c r="S168" s="22">
        <f t="shared" si="17"/>
        <v>42721.075949074075</v>
      </c>
      <c r="T168" s="22">
        <f t="shared" si="18"/>
        <v>42751.075949074075</v>
      </c>
      <c r="U168" s="23">
        <v>42721.075949074075</v>
      </c>
      <c r="V168" s="14">
        <f t="shared" si="19"/>
        <v>5000</v>
      </c>
      <c r="W168" s="14">
        <f t="shared" si="20"/>
        <v>3000</v>
      </c>
      <c r="X168" s="7">
        <f>IF($L168&gt;0,$W168/$L168,0)</f>
        <v>3000</v>
      </c>
    </row>
    <row r="169" spans="1:24" ht="43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3">
        <f>(E169/D169)*100</f>
        <v>0.01</v>
      </c>
      <c r="P169" s="7">
        <f t="shared" si="15"/>
        <v>5.5</v>
      </c>
      <c r="Q169" s="4" t="str">
        <f t="shared" si="16"/>
        <v>film &amp; video</v>
      </c>
      <c r="R169" s="4" t="str">
        <f t="shared" si="14"/>
        <v>drama</v>
      </c>
      <c r="S169" s="22">
        <f t="shared" si="17"/>
        <v>42160.927488425921</v>
      </c>
      <c r="T169" s="22">
        <f t="shared" si="18"/>
        <v>42220.927488425921</v>
      </c>
      <c r="U169" s="23">
        <v>42160.927488425921</v>
      </c>
      <c r="V169" s="14">
        <f t="shared" si="19"/>
        <v>110000</v>
      </c>
      <c r="W169" s="14">
        <f t="shared" si="20"/>
        <v>11</v>
      </c>
      <c r="X169" s="7">
        <f>IF($L169&gt;0,$W169/$L169,0)</f>
        <v>5.5</v>
      </c>
    </row>
    <row r="170" spans="1:24" ht="43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3">
        <f>(E170/D170)*100</f>
        <v>4.0625</v>
      </c>
      <c r="P170" s="7">
        <f t="shared" si="15"/>
        <v>108.33333333333333</v>
      </c>
      <c r="Q170" s="4" t="str">
        <f t="shared" si="16"/>
        <v>film &amp; video</v>
      </c>
      <c r="R170" s="4" t="str">
        <f t="shared" si="14"/>
        <v>drama</v>
      </c>
      <c r="S170" s="22">
        <f t="shared" si="17"/>
        <v>42052.83530092593</v>
      </c>
      <c r="T170" s="22">
        <f t="shared" si="18"/>
        <v>42082.793634259258</v>
      </c>
      <c r="U170" s="23">
        <v>42052.83530092593</v>
      </c>
      <c r="V170" s="14">
        <f t="shared" si="19"/>
        <v>8000</v>
      </c>
      <c r="W170" s="14">
        <f t="shared" si="20"/>
        <v>325</v>
      </c>
      <c r="X170" s="7">
        <f>IF($L170&gt;0,$W170/$L170,0)</f>
        <v>108.33333333333333</v>
      </c>
    </row>
    <row r="171" spans="1:24" ht="43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3">
        <f>(E171/D171)*100</f>
        <v>22.400000000000002</v>
      </c>
      <c r="P171" s="7">
        <f t="shared" si="15"/>
        <v>56</v>
      </c>
      <c r="Q171" s="4" t="str">
        <f t="shared" si="16"/>
        <v>film &amp; video</v>
      </c>
      <c r="R171" s="4" t="str">
        <f t="shared" si="14"/>
        <v>drama</v>
      </c>
      <c r="S171" s="22">
        <f t="shared" si="17"/>
        <v>41900.505312499998</v>
      </c>
      <c r="T171" s="22">
        <f t="shared" si="18"/>
        <v>41930.505312499998</v>
      </c>
      <c r="U171" s="23">
        <v>41900.505312499998</v>
      </c>
      <c r="V171" s="14">
        <f t="shared" si="19"/>
        <v>3129.6924999999997</v>
      </c>
      <c r="W171" s="14">
        <f t="shared" si="20"/>
        <v>701.05111999999997</v>
      </c>
      <c r="X171" s="7">
        <f>IF($L171&gt;0,$W171/$L171,0)</f>
        <v>70.105111999999991</v>
      </c>
    </row>
    <row r="172" spans="1:24" ht="43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3">
        <f>(E172/D172)*100</f>
        <v>3.25</v>
      </c>
      <c r="P172" s="7">
        <f t="shared" si="15"/>
        <v>32.5</v>
      </c>
      <c r="Q172" s="4" t="str">
        <f t="shared" si="16"/>
        <v>film &amp; video</v>
      </c>
      <c r="R172" s="4" t="str">
        <f t="shared" si="14"/>
        <v>drama</v>
      </c>
      <c r="S172" s="22">
        <f t="shared" si="17"/>
        <v>42216.977812500001</v>
      </c>
      <c r="T172" s="22">
        <f t="shared" si="18"/>
        <v>42246.227777777778</v>
      </c>
      <c r="U172" s="23">
        <v>42216.977812500001</v>
      </c>
      <c r="V172" s="14">
        <f t="shared" si="19"/>
        <v>10000</v>
      </c>
      <c r="W172" s="14">
        <f t="shared" si="20"/>
        <v>325</v>
      </c>
      <c r="X172" s="7">
        <f>IF($L172&gt;0,$W172/$L172,0)</f>
        <v>32.5</v>
      </c>
    </row>
    <row r="173" spans="1:24" ht="43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3">
        <f>(E173/D173)*100</f>
        <v>2E-3</v>
      </c>
      <c r="P173" s="7">
        <f t="shared" si="15"/>
        <v>1</v>
      </c>
      <c r="Q173" s="4" t="str">
        <f t="shared" si="16"/>
        <v>film &amp; video</v>
      </c>
      <c r="R173" s="4" t="str">
        <f t="shared" si="14"/>
        <v>drama</v>
      </c>
      <c r="S173" s="22">
        <f t="shared" si="17"/>
        <v>42534.180717592593</v>
      </c>
      <c r="T173" s="22">
        <f t="shared" si="18"/>
        <v>42594.180717592593</v>
      </c>
      <c r="U173" s="23">
        <v>42534.180717592593</v>
      </c>
      <c r="V173" s="14">
        <f t="shared" si="19"/>
        <v>50000</v>
      </c>
      <c r="W173" s="14">
        <f t="shared" si="20"/>
        <v>1</v>
      </c>
      <c r="X173" s="7">
        <f>IF($L173&gt;0,$W173/$L173,0)</f>
        <v>1</v>
      </c>
    </row>
    <row r="174" spans="1:24" ht="43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3">
        <f>(E174/D174)*100</f>
        <v>0</v>
      </c>
      <c r="P174" s="7">
        <f t="shared" si="15"/>
        <v>0</v>
      </c>
      <c r="Q174" s="4" t="str">
        <f t="shared" si="16"/>
        <v>film &amp; video</v>
      </c>
      <c r="R174" s="4" t="str">
        <f t="shared" si="14"/>
        <v>drama</v>
      </c>
      <c r="S174" s="22">
        <f t="shared" si="17"/>
        <v>42047.394942129627</v>
      </c>
      <c r="T174" s="22">
        <f t="shared" si="18"/>
        <v>42082.353275462963</v>
      </c>
      <c r="U174" s="23">
        <v>42047.394942129627</v>
      </c>
      <c r="V174" s="14">
        <f t="shared" si="19"/>
        <v>95000</v>
      </c>
      <c r="W174" s="14">
        <f t="shared" si="20"/>
        <v>0</v>
      </c>
      <c r="X174" s="7">
        <f>IF($L174&gt;0,$W174/$L174,0)</f>
        <v>0</v>
      </c>
    </row>
    <row r="175" spans="1:24" ht="43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3">
        <f>(E175/D175)*100</f>
        <v>0</v>
      </c>
      <c r="P175" s="7">
        <f t="shared" si="15"/>
        <v>0</v>
      </c>
      <c r="Q175" s="4" t="str">
        <f t="shared" si="16"/>
        <v>film &amp; video</v>
      </c>
      <c r="R175" s="4" t="str">
        <f t="shared" si="14"/>
        <v>drama</v>
      </c>
      <c r="S175" s="22">
        <f t="shared" si="17"/>
        <v>42033.573009259257</v>
      </c>
      <c r="T175" s="22">
        <f t="shared" si="18"/>
        <v>42063.573009259257</v>
      </c>
      <c r="U175" s="23">
        <v>42033.573009259257</v>
      </c>
      <c r="V175" s="14">
        <f t="shared" si="19"/>
        <v>1389.5834699999998</v>
      </c>
      <c r="W175" s="14">
        <f t="shared" si="20"/>
        <v>0</v>
      </c>
      <c r="X175" s="7">
        <f>IF($L175&gt;0,$W175/$L175,0)</f>
        <v>0</v>
      </c>
    </row>
    <row r="176" spans="1:24" ht="43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3">
        <f>(E176/D176)*100</f>
        <v>0</v>
      </c>
      <c r="P176" s="7">
        <f t="shared" si="15"/>
        <v>0</v>
      </c>
      <c r="Q176" s="4" t="str">
        <f t="shared" si="16"/>
        <v>film &amp; video</v>
      </c>
      <c r="R176" s="4" t="str">
        <f t="shared" si="14"/>
        <v>drama</v>
      </c>
      <c r="S176" s="22">
        <f t="shared" si="17"/>
        <v>42072.758981481486</v>
      </c>
      <c r="T176" s="22">
        <f t="shared" si="18"/>
        <v>42132.758981481486</v>
      </c>
      <c r="U176" s="23">
        <v>42072.758981481486</v>
      </c>
      <c r="V176" s="14">
        <f t="shared" si="19"/>
        <v>6756.93</v>
      </c>
      <c r="W176" s="14">
        <f t="shared" si="20"/>
        <v>0</v>
      </c>
      <c r="X176" s="7">
        <f>IF($L176&gt;0,$W176/$L176,0)</f>
        <v>0</v>
      </c>
    </row>
    <row r="177" spans="1:24" ht="43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3">
        <f>(E177/D177)*100</f>
        <v>6.4850000000000003</v>
      </c>
      <c r="P177" s="7">
        <f t="shared" si="15"/>
        <v>49.884615384615387</v>
      </c>
      <c r="Q177" s="4" t="str">
        <f t="shared" si="16"/>
        <v>film &amp; video</v>
      </c>
      <c r="R177" s="4" t="str">
        <f t="shared" si="14"/>
        <v>drama</v>
      </c>
      <c r="S177" s="22">
        <f t="shared" si="17"/>
        <v>41855.777905092589</v>
      </c>
      <c r="T177" s="22">
        <f t="shared" si="18"/>
        <v>41880.777905092589</v>
      </c>
      <c r="U177" s="23">
        <v>41855.777905092589</v>
      </c>
      <c r="V177" s="14">
        <f t="shared" si="19"/>
        <v>25037.539999999997</v>
      </c>
      <c r="W177" s="14">
        <f t="shared" si="20"/>
        <v>1623.6844689999998</v>
      </c>
      <c r="X177" s="7">
        <f>IF($L177&gt;0,$W177/$L177,0)</f>
        <v>62.44940265384615</v>
      </c>
    </row>
    <row r="178" spans="1:24" ht="43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3">
        <f>(E178/D178)*100</f>
        <v>0</v>
      </c>
      <c r="P178" s="7">
        <f t="shared" si="15"/>
        <v>0</v>
      </c>
      <c r="Q178" s="4" t="str">
        <f t="shared" si="16"/>
        <v>film &amp; video</v>
      </c>
      <c r="R178" s="4" t="str">
        <f t="shared" si="14"/>
        <v>drama</v>
      </c>
      <c r="S178" s="22">
        <f t="shared" si="17"/>
        <v>42191.824062500003</v>
      </c>
      <c r="T178" s="22">
        <f t="shared" si="18"/>
        <v>42221.824062500003</v>
      </c>
      <c r="U178" s="23">
        <v>42191.824062500003</v>
      </c>
      <c r="V178" s="14">
        <f t="shared" si="19"/>
        <v>1500</v>
      </c>
      <c r="W178" s="14">
        <f t="shared" si="20"/>
        <v>0</v>
      </c>
      <c r="X178" s="7">
        <f>IF($L178&gt;0,$W178/$L178,0)</f>
        <v>0</v>
      </c>
    </row>
    <row r="179" spans="1:24" ht="28.8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3">
        <f>(E179/D179)*100</f>
        <v>40</v>
      </c>
      <c r="P179" s="7">
        <f t="shared" si="15"/>
        <v>25.714285714285715</v>
      </c>
      <c r="Q179" s="4" t="str">
        <f t="shared" si="16"/>
        <v>film &amp; video</v>
      </c>
      <c r="R179" s="4" t="str">
        <f t="shared" si="14"/>
        <v>drama</v>
      </c>
      <c r="S179" s="22">
        <f t="shared" si="17"/>
        <v>42070.047754629632</v>
      </c>
      <c r="T179" s="22">
        <f t="shared" si="18"/>
        <v>42087.00608796296</v>
      </c>
      <c r="U179" s="23">
        <v>42070.047754629632</v>
      </c>
      <c r="V179" s="14">
        <f t="shared" si="19"/>
        <v>450</v>
      </c>
      <c r="W179" s="14">
        <f t="shared" si="20"/>
        <v>180</v>
      </c>
      <c r="X179" s="7">
        <f>IF($L179&gt;0,$W179/$L179,0)</f>
        <v>25.714285714285715</v>
      </c>
    </row>
    <row r="180" spans="1:24" ht="28.8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3">
        <f>(E180/D180)*100</f>
        <v>0</v>
      </c>
      <c r="P180" s="7">
        <f t="shared" si="15"/>
        <v>0</v>
      </c>
      <c r="Q180" s="4" t="str">
        <f t="shared" si="16"/>
        <v>film &amp; video</v>
      </c>
      <c r="R180" s="4" t="str">
        <f t="shared" si="14"/>
        <v>drama</v>
      </c>
      <c r="S180" s="22">
        <f t="shared" si="17"/>
        <v>42304.955381944441</v>
      </c>
      <c r="T180" s="22">
        <f t="shared" si="18"/>
        <v>42334.997048611112</v>
      </c>
      <c r="U180" s="23">
        <v>42304.955381944441</v>
      </c>
      <c r="V180" s="14">
        <f t="shared" si="19"/>
        <v>563077.5</v>
      </c>
      <c r="W180" s="14">
        <f t="shared" si="20"/>
        <v>0</v>
      </c>
      <c r="X180" s="7">
        <f>IF($L180&gt;0,$W180/$L180,0)</f>
        <v>0</v>
      </c>
    </row>
    <row r="181" spans="1:24" ht="28.8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3">
        <f>(E181/D181)*100</f>
        <v>20</v>
      </c>
      <c r="P181" s="7">
        <f t="shared" si="15"/>
        <v>100</v>
      </c>
      <c r="Q181" s="4" t="str">
        <f t="shared" si="16"/>
        <v>film &amp; video</v>
      </c>
      <c r="R181" s="4" t="str">
        <f t="shared" si="14"/>
        <v>drama</v>
      </c>
      <c r="S181" s="22">
        <f t="shared" si="17"/>
        <v>42403.080497685187</v>
      </c>
      <c r="T181" s="22">
        <f t="shared" si="18"/>
        <v>42433.080497685187</v>
      </c>
      <c r="U181" s="23">
        <v>42403.080497685187</v>
      </c>
      <c r="V181" s="14">
        <f t="shared" si="19"/>
        <v>1000</v>
      </c>
      <c r="W181" s="14">
        <f t="shared" si="20"/>
        <v>200</v>
      </c>
      <c r="X181" s="7">
        <f>IF($L181&gt;0,$W181/$L181,0)</f>
        <v>100</v>
      </c>
    </row>
    <row r="182" spans="1:24" ht="43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3">
        <f>(E182/D182)*100</f>
        <v>33.416666666666664</v>
      </c>
      <c r="P182" s="7">
        <f t="shared" si="15"/>
        <v>30.846153846153847</v>
      </c>
      <c r="Q182" s="4" t="str">
        <f t="shared" si="16"/>
        <v>film &amp; video</v>
      </c>
      <c r="R182" s="4" t="str">
        <f t="shared" si="14"/>
        <v>drama</v>
      </c>
      <c r="S182" s="22">
        <f t="shared" si="17"/>
        <v>42067.991238425922</v>
      </c>
      <c r="T182" s="22">
        <f t="shared" si="18"/>
        <v>42107.791666666672</v>
      </c>
      <c r="U182" s="23">
        <v>42067.991238425922</v>
      </c>
      <c r="V182" s="14">
        <f t="shared" si="19"/>
        <v>1502.2523999999999</v>
      </c>
      <c r="W182" s="14">
        <f t="shared" si="20"/>
        <v>502.00267699999995</v>
      </c>
      <c r="X182" s="7">
        <f>IF($L182&gt;0,$W182/$L182,0)</f>
        <v>38.615590538461532</v>
      </c>
    </row>
    <row r="183" spans="1:24" ht="43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3">
        <f>(E183/D183)*100</f>
        <v>21.092608822670172</v>
      </c>
      <c r="P183" s="7">
        <f t="shared" si="15"/>
        <v>180.5</v>
      </c>
      <c r="Q183" s="4" t="str">
        <f t="shared" si="16"/>
        <v>film &amp; video</v>
      </c>
      <c r="R183" s="4" t="str">
        <f t="shared" si="14"/>
        <v>drama</v>
      </c>
      <c r="S183" s="22">
        <f t="shared" si="17"/>
        <v>42147.741840277777</v>
      </c>
      <c r="T183" s="22">
        <f t="shared" si="18"/>
        <v>42177.741840277777</v>
      </c>
      <c r="U183" s="23">
        <v>42147.741840277777</v>
      </c>
      <c r="V183" s="14">
        <f t="shared" si="19"/>
        <v>4285.1749709999995</v>
      </c>
      <c r="W183" s="14">
        <f t="shared" si="20"/>
        <v>903.85519399999998</v>
      </c>
      <c r="X183" s="7">
        <f>IF($L183&gt;0,$W183/$L183,0)</f>
        <v>225.9637985</v>
      </c>
    </row>
    <row r="184" spans="1:24" ht="43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3">
        <f>(E184/D184)*100</f>
        <v>0</v>
      </c>
      <c r="P184" s="7">
        <f t="shared" si="15"/>
        <v>0</v>
      </c>
      <c r="Q184" s="4" t="str">
        <f t="shared" si="16"/>
        <v>film &amp; video</v>
      </c>
      <c r="R184" s="4" t="str">
        <f t="shared" si="14"/>
        <v>drama</v>
      </c>
      <c r="S184" s="22">
        <f t="shared" si="17"/>
        <v>42712.011944444443</v>
      </c>
      <c r="T184" s="22">
        <f t="shared" si="18"/>
        <v>42742.011944444443</v>
      </c>
      <c r="U184" s="23">
        <v>42712.011944444443</v>
      </c>
      <c r="V184" s="14">
        <f t="shared" si="19"/>
        <v>1000</v>
      </c>
      <c r="W184" s="14">
        <f t="shared" si="20"/>
        <v>0</v>
      </c>
      <c r="X184" s="7">
        <f>IF($L184&gt;0,$W184/$L184,0)</f>
        <v>0</v>
      </c>
    </row>
    <row r="185" spans="1:24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3">
        <f>(E185/D185)*100</f>
        <v>35.856000000000002</v>
      </c>
      <c r="P185" s="7">
        <f t="shared" si="15"/>
        <v>373.5</v>
      </c>
      <c r="Q185" s="4" t="str">
        <f t="shared" si="16"/>
        <v>film &amp; video</v>
      </c>
      <c r="R185" s="4" t="str">
        <f t="shared" si="14"/>
        <v>drama</v>
      </c>
      <c r="S185" s="22">
        <f t="shared" si="17"/>
        <v>41939.810300925928</v>
      </c>
      <c r="T185" s="22">
        <f t="shared" si="18"/>
        <v>41969.851967592593</v>
      </c>
      <c r="U185" s="23">
        <v>41939.810300925928</v>
      </c>
      <c r="V185" s="14">
        <f t="shared" si="19"/>
        <v>15648.4625</v>
      </c>
      <c r="W185" s="14">
        <f t="shared" si="20"/>
        <v>5610.9127139999991</v>
      </c>
      <c r="X185" s="7">
        <f>IF($L185&gt;0,$W185/$L185,0)</f>
        <v>467.57605949999993</v>
      </c>
    </row>
    <row r="186" spans="1:24" ht="43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3">
        <f>(E186/D186)*100</f>
        <v>3.4000000000000004</v>
      </c>
      <c r="P186" s="7">
        <f t="shared" si="15"/>
        <v>25.5</v>
      </c>
      <c r="Q186" s="4" t="str">
        <f t="shared" si="16"/>
        <v>film &amp; video</v>
      </c>
      <c r="R186" s="4" t="str">
        <f t="shared" si="14"/>
        <v>drama</v>
      </c>
      <c r="S186" s="22">
        <f t="shared" si="17"/>
        <v>41825.791226851856</v>
      </c>
      <c r="T186" s="22">
        <f t="shared" si="18"/>
        <v>41883.165972222225</v>
      </c>
      <c r="U186" s="23">
        <v>41825.791226851856</v>
      </c>
      <c r="V186" s="14">
        <f t="shared" si="19"/>
        <v>1149.6735000000001</v>
      </c>
      <c r="W186" s="14">
        <f t="shared" si="20"/>
        <v>39.088899000000005</v>
      </c>
      <c r="X186" s="7">
        <f>IF($L186&gt;0,$W186/$L186,0)</f>
        <v>19.544449500000002</v>
      </c>
    </row>
    <row r="187" spans="1:24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3">
        <f>(E187/D187)*100</f>
        <v>5.5</v>
      </c>
      <c r="P187" s="7">
        <f t="shared" si="15"/>
        <v>220</v>
      </c>
      <c r="Q187" s="4" t="str">
        <f t="shared" si="16"/>
        <v>film &amp; video</v>
      </c>
      <c r="R187" s="4" t="str">
        <f t="shared" si="14"/>
        <v>drama</v>
      </c>
      <c r="S187" s="22">
        <f t="shared" si="17"/>
        <v>42570.91133101852</v>
      </c>
      <c r="T187" s="22">
        <f t="shared" si="18"/>
        <v>42600.91133101852</v>
      </c>
      <c r="U187" s="23">
        <v>42570.91133101852</v>
      </c>
      <c r="V187" s="14">
        <f t="shared" si="19"/>
        <v>4684.24</v>
      </c>
      <c r="W187" s="14">
        <f t="shared" si="20"/>
        <v>257.63319999999999</v>
      </c>
      <c r="X187" s="7">
        <f>IF($L187&gt;0,$W187/$L187,0)</f>
        <v>25.76332</v>
      </c>
    </row>
    <row r="188" spans="1:24" ht="43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3">
        <f>(E188/D188)*100</f>
        <v>0</v>
      </c>
      <c r="P188" s="7">
        <f t="shared" si="15"/>
        <v>0</v>
      </c>
      <c r="Q188" s="4" t="str">
        <f t="shared" si="16"/>
        <v>film &amp; video</v>
      </c>
      <c r="R188" s="4" t="str">
        <f t="shared" si="14"/>
        <v>drama</v>
      </c>
      <c r="S188" s="22">
        <f t="shared" si="17"/>
        <v>42767.812893518523</v>
      </c>
      <c r="T188" s="22">
        <f t="shared" si="18"/>
        <v>42797.833333333328</v>
      </c>
      <c r="U188" s="23">
        <v>42767.812893518523</v>
      </c>
      <c r="V188" s="14">
        <f t="shared" si="19"/>
        <v>5000</v>
      </c>
      <c r="W188" s="14">
        <f t="shared" si="20"/>
        <v>0</v>
      </c>
      <c r="X188" s="7">
        <f>IF($L188&gt;0,$W188/$L188,0)</f>
        <v>0</v>
      </c>
    </row>
    <row r="189" spans="1:24" ht="28.8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3">
        <f>(E189/D189)*100</f>
        <v>16</v>
      </c>
      <c r="P189" s="7">
        <f t="shared" si="15"/>
        <v>160</v>
      </c>
      <c r="Q189" s="4" t="str">
        <f t="shared" si="16"/>
        <v>film &amp; video</v>
      </c>
      <c r="R189" s="4" t="str">
        <f t="shared" si="14"/>
        <v>drama</v>
      </c>
      <c r="S189" s="22">
        <f t="shared" si="17"/>
        <v>42182.234456018516</v>
      </c>
      <c r="T189" s="22">
        <f t="shared" si="18"/>
        <v>42206.290972222225</v>
      </c>
      <c r="U189" s="23">
        <v>42182.234456018516</v>
      </c>
      <c r="V189" s="14">
        <f t="shared" si="19"/>
        <v>5000</v>
      </c>
      <c r="W189" s="14">
        <f t="shared" si="20"/>
        <v>800</v>
      </c>
      <c r="X189" s="7">
        <f>IF($L189&gt;0,$W189/$L189,0)</f>
        <v>160</v>
      </c>
    </row>
    <row r="190" spans="1:24" ht="43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3">
        <f>(E190/D190)*100</f>
        <v>0</v>
      </c>
      <c r="P190" s="7">
        <f t="shared" si="15"/>
        <v>0</v>
      </c>
      <c r="Q190" s="4" t="str">
        <f t="shared" si="16"/>
        <v>film &amp; video</v>
      </c>
      <c r="R190" s="4" t="str">
        <f t="shared" si="14"/>
        <v>drama</v>
      </c>
      <c r="S190" s="22">
        <f t="shared" si="17"/>
        <v>41857.18304398148</v>
      </c>
      <c r="T190" s="22">
        <f t="shared" si="18"/>
        <v>41887.18304398148</v>
      </c>
      <c r="U190" s="23">
        <v>41857.18304398148</v>
      </c>
      <c r="V190" s="14">
        <f t="shared" si="19"/>
        <v>1500</v>
      </c>
      <c r="W190" s="14">
        <f t="shared" si="20"/>
        <v>0</v>
      </c>
      <c r="X190" s="7">
        <f>IF($L190&gt;0,$W190/$L190,0)</f>
        <v>0</v>
      </c>
    </row>
    <row r="191" spans="1:24" ht="43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3">
        <f>(E191/D191)*100</f>
        <v>6.8999999999999992E-2</v>
      </c>
      <c r="P191" s="7">
        <f t="shared" si="15"/>
        <v>69</v>
      </c>
      <c r="Q191" s="4" t="str">
        <f t="shared" si="16"/>
        <v>film &amp; video</v>
      </c>
      <c r="R191" s="4" t="str">
        <f t="shared" si="14"/>
        <v>drama</v>
      </c>
      <c r="S191" s="22">
        <f t="shared" si="17"/>
        <v>42556.690706018519</v>
      </c>
      <c r="T191" s="22">
        <f t="shared" si="18"/>
        <v>42616.690706018519</v>
      </c>
      <c r="U191" s="23">
        <v>42556.690706018519</v>
      </c>
      <c r="V191" s="14">
        <f t="shared" si="19"/>
        <v>500000</v>
      </c>
      <c r="W191" s="14">
        <f t="shared" si="20"/>
        <v>345</v>
      </c>
      <c r="X191" s="7">
        <f>IF($L191&gt;0,$W191/$L191,0)</f>
        <v>69</v>
      </c>
    </row>
    <row r="192" spans="1:24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3">
        <f>(E192/D192)*100</f>
        <v>0.41666666666666669</v>
      </c>
      <c r="P192" s="7">
        <f t="shared" si="15"/>
        <v>50</v>
      </c>
      <c r="Q192" s="4" t="str">
        <f t="shared" si="16"/>
        <v>film &amp; video</v>
      </c>
      <c r="R192" s="4" t="str">
        <f t="shared" si="14"/>
        <v>drama</v>
      </c>
      <c r="S192" s="22">
        <f t="shared" si="17"/>
        <v>42527.650995370372</v>
      </c>
      <c r="T192" s="22">
        <f t="shared" si="18"/>
        <v>42537.650995370372</v>
      </c>
      <c r="U192" s="23">
        <v>42527.650995370372</v>
      </c>
      <c r="V192" s="14">
        <f t="shared" si="19"/>
        <v>12000</v>
      </c>
      <c r="W192" s="14">
        <f t="shared" si="20"/>
        <v>50</v>
      </c>
      <c r="X192" s="7">
        <f>IF($L192&gt;0,$W192/$L192,0)</f>
        <v>50</v>
      </c>
    </row>
    <row r="193" spans="1:24" ht="43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3">
        <f>(E193/D193)*100</f>
        <v>5</v>
      </c>
      <c r="P193" s="7">
        <f t="shared" si="15"/>
        <v>83.333333333333329</v>
      </c>
      <c r="Q193" s="4" t="str">
        <f t="shared" si="16"/>
        <v>film &amp; video</v>
      </c>
      <c r="R193" s="4" t="str">
        <f t="shared" si="14"/>
        <v>drama</v>
      </c>
      <c r="S193" s="22">
        <f t="shared" si="17"/>
        <v>42239.441412037035</v>
      </c>
      <c r="T193" s="22">
        <f t="shared" si="18"/>
        <v>42279.441412037035</v>
      </c>
      <c r="U193" s="23">
        <v>42239.441412037035</v>
      </c>
      <c r="V193" s="14">
        <f t="shared" si="19"/>
        <v>3520.47</v>
      </c>
      <c r="W193" s="14">
        <f t="shared" si="20"/>
        <v>176.02350000000001</v>
      </c>
      <c r="X193" s="7">
        <f>IF($L193&gt;0,$W193/$L193,0)</f>
        <v>58.674500000000002</v>
      </c>
    </row>
    <row r="194" spans="1:24" ht="43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3">
        <f>(E194/D194)*100</f>
        <v>1.6999999999999999E-3</v>
      </c>
      <c r="P194" s="7">
        <f t="shared" si="15"/>
        <v>5.666666666666667</v>
      </c>
      <c r="Q194" s="4" t="str">
        <f t="shared" si="16"/>
        <v>film &amp; video</v>
      </c>
      <c r="R194" s="4" t="str">
        <f t="shared" ref="R194:R257" si="21">MID($N194,FIND("/",$N194)+1,LEN($N194))</f>
        <v>drama</v>
      </c>
      <c r="S194" s="22">
        <f t="shared" si="17"/>
        <v>41899.792037037041</v>
      </c>
      <c r="T194" s="22">
        <f t="shared" si="18"/>
        <v>41929.792037037041</v>
      </c>
      <c r="U194" s="23">
        <v>41899.792037037041</v>
      </c>
      <c r="V194" s="14">
        <f t="shared" si="19"/>
        <v>1000000</v>
      </c>
      <c r="W194" s="14">
        <f t="shared" si="20"/>
        <v>17</v>
      </c>
      <c r="X194" s="7">
        <f>IF($L194&gt;0,$W194/$L194,0)</f>
        <v>5.666666666666667</v>
      </c>
    </row>
    <row r="195" spans="1:24" ht="43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3">
        <f>(E195/D195)*100</f>
        <v>0</v>
      </c>
      <c r="P195" s="7">
        <f t="shared" ref="P195:P258" si="22">IF($L195&gt;0,$E195/$L195,0)</f>
        <v>0</v>
      </c>
      <c r="Q195" s="4" t="str">
        <f t="shared" ref="Q195:Q258" si="23">LEFT($N195,FIND("/",$N195)-1)</f>
        <v>film &amp; video</v>
      </c>
      <c r="R195" s="4" t="str">
        <f t="shared" si="21"/>
        <v>drama</v>
      </c>
      <c r="S195" s="22">
        <f t="shared" ref="S195:U258" si="24">($J195/86400)+DATE(1970,1,1)</f>
        <v>41911.934791666667</v>
      </c>
      <c r="T195" s="22">
        <f t="shared" ref="T195:T258" si="25">($I195/86400)+DATE(1970,1,1)</f>
        <v>41971.976458333331</v>
      </c>
      <c r="U195" s="23">
        <v>41911.934791666667</v>
      </c>
      <c r="V195" s="14">
        <f t="shared" ref="V195:V258" si="26">IF($H195="AUD",$D195*0.704094,IF($H195="CAD",$D195*0.766449,IF($H195="CHF",$D195*1.016069,IF($H195="DKK",$D195*0.150818,IF($H195="EUR",$D195*1.126155,IF($H195="GBP",$D195*1.251877,IF($H195="HKD",$D195*0.127766,IF($H195="MXN",$D195*0.052688,IF($H195="NOK",$D195*0.117106,IF($H195="NZD",$D195*0.672078,IF($H195="SEK",$D195*0.106947,IF($H195="SGD",$D195*0.737466,IF($H195="USD",$D195*1)))))))))))))</f>
        <v>1251.877</v>
      </c>
      <c r="W195" s="14">
        <f t="shared" ref="W195:W258" si="27">IF($H195="AUD",$E195*0.704094,IF($H195="CAD",$E195*0.766449,IF($H195="CHF",$E195*1.016069,IF($H195="DKK",$E195*0.150818,IF($H195="EUR",$E195*1.126155,IF($H195="GBP",$E195*1.251877,IF($H195="HKD",$E195*0.127766,IF($H195="MXN",$E195*0.052688,IF($H195="NOK",$E195*0.117106,IF($H195="NZD",$E195*0.672078,IF($H195="SEK",$E195*0.106947,IF($H195="SGD",$E195*0.737466,IF($H195="USD",$E195*1)))))))))))))</f>
        <v>0</v>
      </c>
      <c r="X195" s="7">
        <f>IF($L195&gt;0,$W195/$L195,0)</f>
        <v>0</v>
      </c>
    </row>
    <row r="196" spans="1:24" ht="43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3">
        <f>(E196/D196)*100</f>
        <v>0.12</v>
      </c>
      <c r="P196" s="7">
        <f t="shared" si="22"/>
        <v>1</v>
      </c>
      <c r="Q196" s="4" t="str">
        <f t="shared" si="23"/>
        <v>film &amp; video</v>
      </c>
      <c r="R196" s="4" t="str">
        <f t="shared" si="21"/>
        <v>drama</v>
      </c>
      <c r="S196" s="22">
        <f t="shared" si="24"/>
        <v>42375.996886574074</v>
      </c>
      <c r="T196" s="22">
        <f t="shared" si="25"/>
        <v>42435.996886574074</v>
      </c>
      <c r="U196" s="23">
        <v>42375.996886574074</v>
      </c>
      <c r="V196" s="14">
        <f t="shared" si="26"/>
        <v>3129.6924999999997</v>
      </c>
      <c r="W196" s="14">
        <f t="shared" si="27"/>
        <v>3.7556309999999997</v>
      </c>
      <c r="X196" s="7">
        <f>IF($L196&gt;0,$W196/$L196,0)</f>
        <v>1.2518769999999999</v>
      </c>
    </row>
    <row r="197" spans="1:24" ht="43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3">
        <f>(E197/D197)*100</f>
        <v>0</v>
      </c>
      <c r="P197" s="7">
        <f t="shared" si="22"/>
        <v>0</v>
      </c>
      <c r="Q197" s="4" t="str">
        <f t="shared" si="23"/>
        <v>film &amp; video</v>
      </c>
      <c r="R197" s="4" t="str">
        <f t="shared" si="21"/>
        <v>drama</v>
      </c>
      <c r="S197" s="22">
        <f t="shared" si="24"/>
        <v>42135.67050925926</v>
      </c>
      <c r="T197" s="22">
        <f t="shared" si="25"/>
        <v>42195.67050925926</v>
      </c>
      <c r="U197" s="23">
        <v>42135.67050925926</v>
      </c>
      <c r="V197" s="14">
        <f t="shared" si="26"/>
        <v>2000000</v>
      </c>
      <c r="W197" s="14">
        <f t="shared" si="27"/>
        <v>0</v>
      </c>
      <c r="X197" s="7">
        <f>IF($L197&gt;0,$W197/$L197,0)</f>
        <v>0</v>
      </c>
    </row>
    <row r="198" spans="1:24" ht="43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3">
        <f>(E198/D198)*100</f>
        <v>41.857142857142861</v>
      </c>
      <c r="P198" s="7">
        <f t="shared" si="22"/>
        <v>77.10526315789474</v>
      </c>
      <c r="Q198" s="4" t="str">
        <f t="shared" si="23"/>
        <v>film &amp; video</v>
      </c>
      <c r="R198" s="4" t="str">
        <f t="shared" si="21"/>
        <v>drama</v>
      </c>
      <c r="S198" s="22">
        <f t="shared" si="24"/>
        <v>42259.542800925927</v>
      </c>
      <c r="T198" s="22">
        <f t="shared" si="25"/>
        <v>42287.875</v>
      </c>
      <c r="U198" s="23">
        <v>42259.542800925927</v>
      </c>
      <c r="V198" s="14">
        <f t="shared" si="26"/>
        <v>4381.5694999999996</v>
      </c>
      <c r="W198" s="14">
        <f t="shared" si="27"/>
        <v>1833.9998049999999</v>
      </c>
      <c r="X198" s="7">
        <f>IF($L198&gt;0,$W198/$L198,0)</f>
        <v>96.526305526315781</v>
      </c>
    </row>
    <row r="199" spans="1:24" ht="43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3">
        <f>(E199/D199)*100</f>
        <v>10.48</v>
      </c>
      <c r="P199" s="7">
        <f t="shared" si="22"/>
        <v>32.75</v>
      </c>
      <c r="Q199" s="4" t="str">
        <f t="shared" si="23"/>
        <v>film &amp; video</v>
      </c>
      <c r="R199" s="4" t="str">
        <f t="shared" si="21"/>
        <v>drama</v>
      </c>
      <c r="S199" s="22">
        <f t="shared" si="24"/>
        <v>42741.848379629635</v>
      </c>
      <c r="T199" s="22">
        <f t="shared" si="25"/>
        <v>42783.875</v>
      </c>
      <c r="U199" s="23">
        <v>42741.848379629635</v>
      </c>
      <c r="V199" s="14">
        <f t="shared" si="26"/>
        <v>3129.6924999999997</v>
      </c>
      <c r="W199" s="14">
        <f t="shared" si="27"/>
        <v>327.99177399999996</v>
      </c>
      <c r="X199" s="7">
        <f>IF($L199&gt;0,$W199/$L199,0)</f>
        <v>40.998971749999995</v>
      </c>
    </row>
    <row r="200" spans="1:24" ht="43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3">
        <f>(E200/D200)*100</f>
        <v>1.1159999999999999</v>
      </c>
      <c r="P200" s="7">
        <f t="shared" si="22"/>
        <v>46.5</v>
      </c>
      <c r="Q200" s="4" t="str">
        <f t="shared" si="23"/>
        <v>film &amp; video</v>
      </c>
      <c r="R200" s="4" t="str">
        <f t="shared" si="21"/>
        <v>drama</v>
      </c>
      <c r="S200" s="22">
        <f t="shared" si="24"/>
        <v>41887.383356481485</v>
      </c>
      <c r="T200" s="22">
        <f t="shared" si="25"/>
        <v>41917.383356481485</v>
      </c>
      <c r="U200" s="23">
        <v>41887.383356481485</v>
      </c>
      <c r="V200" s="14">
        <f t="shared" si="26"/>
        <v>25000</v>
      </c>
      <c r="W200" s="14">
        <f t="shared" si="27"/>
        <v>279</v>
      </c>
      <c r="X200" s="7">
        <f>IF($L200&gt;0,$W200/$L200,0)</f>
        <v>46.5</v>
      </c>
    </row>
    <row r="201" spans="1:24" ht="43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3">
        <f>(E201/D201)*100</f>
        <v>0</v>
      </c>
      <c r="P201" s="7">
        <f t="shared" si="22"/>
        <v>0</v>
      </c>
      <c r="Q201" s="4" t="str">
        <f t="shared" si="23"/>
        <v>film &amp; video</v>
      </c>
      <c r="R201" s="4" t="str">
        <f t="shared" si="21"/>
        <v>drama</v>
      </c>
      <c r="S201" s="22">
        <f t="shared" si="24"/>
        <v>42584.123865740738</v>
      </c>
      <c r="T201" s="22">
        <f t="shared" si="25"/>
        <v>42614.123865740738</v>
      </c>
      <c r="U201" s="23">
        <v>42584.123865740738</v>
      </c>
      <c r="V201" s="14">
        <f t="shared" si="26"/>
        <v>10000</v>
      </c>
      <c r="W201" s="14">
        <f t="shared" si="27"/>
        <v>0</v>
      </c>
      <c r="X201" s="7">
        <f>IF($L201&gt;0,$W201/$L201,0)</f>
        <v>0</v>
      </c>
    </row>
    <row r="202" spans="1:24" ht="28.8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3">
        <f>(E202/D202)*100</f>
        <v>26.192500000000003</v>
      </c>
      <c r="P202" s="7">
        <f t="shared" si="22"/>
        <v>87.308333333333337</v>
      </c>
      <c r="Q202" s="4" t="str">
        <f t="shared" si="23"/>
        <v>film &amp; video</v>
      </c>
      <c r="R202" s="4" t="str">
        <f t="shared" si="21"/>
        <v>drama</v>
      </c>
      <c r="S202" s="22">
        <f t="shared" si="24"/>
        <v>41867.083368055552</v>
      </c>
      <c r="T202" s="22">
        <f t="shared" si="25"/>
        <v>41897.083368055552</v>
      </c>
      <c r="U202" s="23">
        <v>41867.083368055552</v>
      </c>
      <c r="V202" s="14">
        <f t="shared" si="26"/>
        <v>6000</v>
      </c>
      <c r="W202" s="14">
        <f t="shared" si="27"/>
        <v>1571.55</v>
      </c>
      <c r="X202" s="7">
        <f>IF($L202&gt;0,$W202/$L202,0)</f>
        <v>87.308333333333337</v>
      </c>
    </row>
    <row r="203" spans="1:24" ht="43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3">
        <f>(E203/D203)*100</f>
        <v>58.461538461538467</v>
      </c>
      <c r="P203" s="7">
        <f t="shared" si="22"/>
        <v>54.285714285714285</v>
      </c>
      <c r="Q203" s="4" t="str">
        <f t="shared" si="23"/>
        <v>film &amp; video</v>
      </c>
      <c r="R203" s="4" t="str">
        <f t="shared" si="21"/>
        <v>drama</v>
      </c>
      <c r="S203" s="22">
        <f t="shared" si="24"/>
        <v>42023.818622685183</v>
      </c>
      <c r="T203" s="22">
        <f t="shared" si="25"/>
        <v>42043.818622685183</v>
      </c>
      <c r="U203" s="23">
        <v>42023.818622685183</v>
      </c>
      <c r="V203" s="14">
        <f t="shared" si="26"/>
        <v>650</v>
      </c>
      <c r="W203" s="14">
        <f t="shared" si="27"/>
        <v>380</v>
      </c>
      <c r="X203" s="7">
        <f>IF($L203&gt;0,$W203/$L203,0)</f>
        <v>54.285714285714285</v>
      </c>
    </row>
    <row r="204" spans="1:24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3">
        <f>(E204/D204)*100</f>
        <v>0</v>
      </c>
      <c r="P204" s="7">
        <f t="shared" si="22"/>
        <v>0</v>
      </c>
      <c r="Q204" s="4" t="str">
        <f t="shared" si="23"/>
        <v>film &amp; video</v>
      </c>
      <c r="R204" s="4" t="str">
        <f t="shared" si="21"/>
        <v>drama</v>
      </c>
      <c r="S204" s="22">
        <f t="shared" si="24"/>
        <v>42255.927824074075</v>
      </c>
      <c r="T204" s="22">
        <f t="shared" si="25"/>
        <v>42285.874305555553</v>
      </c>
      <c r="U204" s="23">
        <v>42255.927824074075</v>
      </c>
      <c r="V204" s="14">
        <f t="shared" si="26"/>
        <v>6000</v>
      </c>
      <c r="W204" s="14">
        <f t="shared" si="27"/>
        <v>0</v>
      </c>
      <c r="X204" s="7">
        <f>IF($L204&gt;0,$W204/$L204,0)</f>
        <v>0</v>
      </c>
    </row>
    <row r="205" spans="1:24" ht="43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3">
        <f>(E205/D205)*100</f>
        <v>29.84</v>
      </c>
      <c r="P205" s="7">
        <f t="shared" si="22"/>
        <v>93.25</v>
      </c>
      <c r="Q205" s="4" t="str">
        <f t="shared" si="23"/>
        <v>film &amp; video</v>
      </c>
      <c r="R205" s="4" t="str">
        <f t="shared" si="21"/>
        <v>drama</v>
      </c>
      <c r="S205" s="22">
        <f t="shared" si="24"/>
        <v>41973.847962962958</v>
      </c>
      <c r="T205" s="22">
        <f t="shared" si="25"/>
        <v>42033.847962962958</v>
      </c>
      <c r="U205" s="23">
        <v>41973.847962962958</v>
      </c>
      <c r="V205" s="14">
        <f t="shared" si="26"/>
        <v>3129.6924999999997</v>
      </c>
      <c r="W205" s="14">
        <f t="shared" si="27"/>
        <v>933.90024199999993</v>
      </c>
      <c r="X205" s="7">
        <f>IF($L205&gt;0,$W205/$L205,0)</f>
        <v>116.73753024999999</v>
      </c>
    </row>
    <row r="206" spans="1:24" ht="43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3">
        <f>(E206/D206)*100</f>
        <v>50.721666666666664</v>
      </c>
      <c r="P206" s="7">
        <f t="shared" si="22"/>
        <v>117.68368136117556</v>
      </c>
      <c r="Q206" s="4" t="str">
        <f t="shared" si="23"/>
        <v>film &amp; video</v>
      </c>
      <c r="R206" s="4" t="str">
        <f t="shared" si="21"/>
        <v>drama</v>
      </c>
      <c r="S206" s="22">
        <f t="shared" si="24"/>
        <v>42556.583368055552</v>
      </c>
      <c r="T206" s="22">
        <f t="shared" si="25"/>
        <v>42586.583368055552</v>
      </c>
      <c r="U206" s="23">
        <v>42556.583368055552</v>
      </c>
      <c r="V206" s="14">
        <f t="shared" si="26"/>
        <v>211228.2</v>
      </c>
      <c r="W206" s="14">
        <f t="shared" si="27"/>
        <v>107138.46351</v>
      </c>
      <c r="X206" s="7">
        <f>IF($L206&gt;0,$W206/$L206,0)</f>
        <v>82.86037394431554</v>
      </c>
    </row>
    <row r="207" spans="1:24" ht="43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3">
        <f>(E207/D207)*100</f>
        <v>16.25</v>
      </c>
      <c r="P207" s="7">
        <f t="shared" si="22"/>
        <v>76.470588235294116</v>
      </c>
      <c r="Q207" s="4" t="str">
        <f t="shared" si="23"/>
        <v>film &amp; video</v>
      </c>
      <c r="R207" s="4" t="str">
        <f t="shared" si="21"/>
        <v>drama</v>
      </c>
      <c r="S207" s="22">
        <f t="shared" si="24"/>
        <v>42248.632199074069</v>
      </c>
      <c r="T207" s="22">
        <f t="shared" si="25"/>
        <v>42283.632199074069</v>
      </c>
      <c r="U207" s="23">
        <v>42248.632199074069</v>
      </c>
      <c r="V207" s="14">
        <f t="shared" si="26"/>
        <v>8000</v>
      </c>
      <c r="W207" s="14">
        <f t="shared" si="27"/>
        <v>1300</v>
      </c>
      <c r="X207" s="7">
        <f>IF($L207&gt;0,$W207/$L207,0)</f>
        <v>76.470588235294116</v>
      </c>
    </row>
    <row r="208" spans="1:24" ht="43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3">
        <f>(E208/D208)*100</f>
        <v>0</v>
      </c>
      <c r="P208" s="7">
        <f t="shared" si="22"/>
        <v>0</v>
      </c>
      <c r="Q208" s="4" t="str">
        <f t="shared" si="23"/>
        <v>film &amp; video</v>
      </c>
      <c r="R208" s="4" t="str">
        <f t="shared" si="21"/>
        <v>drama</v>
      </c>
      <c r="S208" s="22">
        <f t="shared" si="24"/>
        <v>42567.004432870366</v>
      </c>
      <c r="T208" s="22">
        <f t="shared" si="25"/>
        <v>42588.004432870366</v>
      </c>
      <c r="U208" s="23">
        <v>42567.004432870366</v>
      </c>
      <c r="V208" s="14">
        <f t="shared" si="26"/>
        <v>12700</v>
      </c>
      <c r="W208" s="14">
        <f t="shared" si="27"/>
        <v>0</v>
      </c>
      <c r="X208" s="7">
        <f>IF($L208&gt;0,$W208/$L208,0)</f>
        <v>0</v>
      </c>
    </row>
    <row r="209" spans="1:24" ht="43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3">
        <f>(E209/D209)*100</f>
        <v>15.214285714285714</v>
      </c>
      <c r="P209" s="7">
        <f t="shared" si="22"/>
        <v>163.84615384615384</v>
      </c>
      <c r="Q209" s="4" t="str">
        <f t="shared" si="23"/>
        <v>film &amp; video</v>
      </c>
      <c r="R209" s="4" t="str">
        <f t="shared" si="21"/>
        <v>drama</v>
      </c>
      <c r="S209" s="22">
        <f t="shared" si="24"/>
        <v>41978.197199074071</v>
      </c>
      <c r="T209" s="22">
        <f t="shared" si="25"/>
        <v>42008.197199074071</v>
      </c>
      <c r="U209" s="23">
        <v>41978.197199074071</v>
      </c>
      <c r="V209" s="14">
        <f t="shared" si="26"/>
        <v>10730.286</v>
      </c>
      <c r="W209" s="14">
        <f t="shared" si="27"/>
        <v>1632.53637</v>
      </c>
      <c r="X209" s="7">
        <f>IF($L209&gt;0,$W209/$L209,0)</f>
        <v>125.57972076923078</v>
      </c>
    </row>
    <row r="210" spans="1:24" ht="43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3">
        <f>(E210/D210)*100</f>
        <v>0</v>
      </c>
      <c r="P210" s="7">
        <f t="shared" si="22"/>
        <v>0</v>
      </c>
      <c r="Q210" s="4" t="str">
        <f t="shared" si="23"/>
        <v>film &amp; video</v>
      </c>
      <c r="R210" s="4" t="str">
        <f t="shared" si="21"/>
        <v>drama</v>
      </c>
      <c r="S210" s="22">
        <f t="shared" si="24"/>
        <v>41959.369988425926</v>
      </c>
      <c r="T210" s="22">
        <f t="shared" si="25"/>
        <v>41989.369988425926</v>
      </c>
      <c r="U210" s="23">
        <v>41959.369988425926</v>
      </c>
      <c r="V210" s="14">
        <f t="shared" si="26"/>
        <v>35204.699999999997</v>
      </c>
      <c r="W210" s="14">
        <f t="shared" si="27"/>
        <v>0</v>
      </c>
      <c r="X210" s="7">
        <f>IF($L210&gt;0,$W210/$L210,0)</f>
        <v>0</v>
      </c>
    </row>
    <row r="211" spans="1:24" ht="43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3">
        <f>(E211/D211)*100</f>
        <v>0</v>
      </c>
      <c r="P211" s="7">
        <f t="shared" si="22"/>
        <v>0</v>
      </c>
      <c r="Q211" s="4" t="str">
        <f t="shared" si="23"/>
        <v>film &amp; video</v>
      </c>
      <c r="R211" s="4" t="str">
        <f t="shared" si="21"/>
        <v>drama</v>
      </c>
      <c r="S211" s="22">
        <f t="shared" si="24"/>
        <v>42165.922858796301</v>
      </c>
      <c r="T211" s="22">
        <f t="shared" si="25"/>
        <v>42195.922858796301</v>
      </c>
      <c r="U211" s="23">
        <v>42165.922858796301</v>
      </c>
      <c r="V211" s="14">
        <f t="shared" si="26"/>
        <v>25000</v>
      </c>
      <c r="W211" s="14">
        <f t="shared" si="27"/>
        <v>0</v>
      </c>
      <c r="X211" s="7">
        <f>IF($L211&gt;0,$W211/$L211,0)</f>
        <v>0</v>
      </c>
    </row>
    <row r="212" spans="1:24" ht="43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3">
        <f>(E212/D212)*100</f>
        <v>25.25</v>
      </c>
      <c r="P212" s="7">
        <f t="shared" si="22"/>
        <v>91.818181818181813</v>
      </c>
      <c r="Q212" s="4" t="str">
        <f t="shared" si="23"/>
        <v>film &amp; video</v>
      </c>
      <c r="R212" s="4" t="str">
        <f t="shared" si="21"/>
        <v>drama</v>
      </c>
      <c r="S212" s="22">
        <f t="shared" si="24"/>
        <v>42249.064722222218</v>
      </c>
      <c r="T212" s="22">
        <f t="shared" si="25"/>
        <v>42278.208333333328</v>
      </c>
      <c r="U212" s="23">
        <v>42249.064722222218</v>
      </c>
      <c r="V212" s="14">
        <f t="shared" si="26"/>
        <v>12000</v>
      </c>
      <c r="W212" s="14">
        <f t="shared" si="27"/>
        <v>3030</v>
      </c>
      <c r="X212" s="7">
        <f>IF($L212&gt;0,$W212/$L212,0)</f>
        <v>91.818181818181813</v>
      </c>
    </row>
    <row r="213" spans="1:24" ht="43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3">
        <f>(E213/D213)*100</f>
        <v>44.6</v>
      </c>
      <c r="P213" s="7">
        <f t="shared" si="22"/>
        <v>185.83333333333334</v>
      </c>
      <c r="Q213" s="4" t="str">
        <f t="shared" si="23"/>
        <v>film &amp; video</v>
      </c>
      <c r="R213" s="4" t="str">
        <f t="shared" si="21"/>
        <v>drama</v>
      </c>
      <c r="S213" s="22">
        <f t="shared" si="24"/>
        <v>42236.159918981481</v>
      </c>
      <c r="T213" s="22">
        <f t="shared" si="25"/>
        <v>42266.159918981481</v>
      </c>
      <c r="U213" s="23">
        <v>42236.159918981481</v>
      </c>
      <c r="V213" s="14">
        <f t="shared" si="26"/>
        <v>5000</v>
      </c>
      <c r="W213" s="14">
        <f t="shared" si="27"/>
        <v>2230</v>
      </c>
      <c r="X213" s="7">
        <f>IF($L213&gt;0,$W213/$L213,0)</f>
        <v>185.83333333333334</v>
      </c>
    </row>
    <row r="214" spans="1:24" ht="28.8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3">
        <f>(E214/D214)*100</f>
        <v>1.5873015873015872E-2</v>
      </c>
      <c r="P214" s="7">
        <f t="shared" si="22"/>
        <v>1</v>
      </c>
      <c r="Q214" s="4" t="str">
        <f t="shared" si="23"/>
        <v>film &amp; video</v>
      </c>
      <c r="R214" s="4" t="str">
        <f t="shared" si="21"/>
        <v>drama</v>
      </c>
      <c r="S214" s="22">
        <f t="shared" si="24"/>
        <v>42416.881018518514</v>
      </c>
      <c r="T214" s="22">
        <f t="shared" si="25"/>
        <v>42476.839351851857</v>
      </c>
      <c r="U214" s="23">
        <v>42416.881018518514</v>
      </c>
      <c r="V214" s="14">
        <f t="shared" si="26"/>
        <v>6300</v>
      </c>
      <c r="W214" s="14">
        <f t="shared" si="27"/>
        <v>1</v>
      </c>
      <c r="X214" s="7">
        <f>IF($L214&gt;0,$W214/$L214,0)</f>
        <v>1</v>
      </c>
    </row>
    <row r="215" spans="1:24" ht="43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3">
        <f>(E215/D215)*100</f>
        <v>0.04</v>
      </c>
      <c r="P215" s="7">
        <f t="shared" si="22"/>
        <v>20</v>
      </c>
      <c r="Q215" s="4" t="str">
        <f t="shared" si="23"/>
        <v>film &amp; video</v>
      </c>
      <c r="R215" s="4" t="str">
        <f t="shared" si="21"/>
        <v>drama</v>
      </c>
      <c r="S215" s="22">
        <f t="shared" si="24"/>
        <v>42202.594293981485</v>
      </c>
      <c r="T215" s="22">
        <f t="shared" si="25"/>
        <v>42232.587974537033</v>
      </c>
      <c r="U215" s="23">
        <v>42202.594293981485</v>
      </c>
      <c r="V215" s="14">
        <f t="shared" si="26"/>
        <v>50000</v>
      </c>
      <c r="W215" s="14">
        <f t="shared" si="27"/>
        <v>20</v>
      </c>
      <c r="X215" s="7">
        <f>IF($L215&gt;0,$W215/$L215,0)</f>
        <v>20</v>
      </c>
    </row>
    <row r="216" spans="1:24" ht="43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3">
        <f>(E216/D216)*100</f>
        <v>8.0000000000000002E-3</v>
      </c>
      <c r="P216" s="7">
        <f t="shared" si="22"/>
        <v>1</v>
      </c>
      <c r="Q216" s="4" t="str">
        <f t="shared" si="23"/>
        <v>film &amp; video</v>
      </c>
      <c r="R216" s="4" t="str">
        <f t="shared" si="21"/>
        <v>drama</v>
      </c>
      <c r="S216" s="22">
        <f t="shared" si="24"/>
        <v>42009.64061342593</v>
      </c>
      <c r="T216" s="22">
        <f t="shared" si="25"/>
        <v>42069.64061342593</v>
      </c>
      <c r="U216" s="23">
        <v>42009.64061342593</v>
      </c>
      <c r="V216" s="14">
        <f t="shared" si="26"/>
        <v>12500</v>
      </c>
      <c r="W216" s="14">
        <f t="shared" si="27"/>
        <v>1</v>
      </c>
      <c r="X216" s="7">
        <f>IF($L216&gt;0,$W216/$L216,0)</f>
        <v>1</v>
      </c>
    </row>
    <row r="217" spans="1:24" ht="43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3">
        <f>(E217/D217)*100</f>
        <v>0.22727272727272727</v>
      </c>
      <c r="P217" s="7">
        <f t="shared" si="22"/>
        <v>10</v>
      </c>
      <c r="Q217" s="4" t="str">
        <f t="shared" si="23"/>
        <v>film &amp; video</v>
      </c>
      <c r="R217" s="4" t="str">
        <f t="shared" si="21"/>
        <v>drama</v>
      </c>
      <c r="S217" s="22">
        <f t="shared" si="24"/>
        <v>42375.230115740742</v>
      </c>
      <c r="T217" s="22">
        <f t="shared" si="25"/>
        <v>42417.999305555553</v>
      </c>
      <c r="U217" s="23">
        <v>42375.230115740742</v>
      </c>
      <c r="V217" s="14">
        <f t="shared" si="26"/>
        <v>5508.2587999999996</v>
      </c>
      <c r="W217" s="14">
        <f t="shared" si="27"/>
        <v>12.51877</v>
      </c>
      <c r="X217" s="7">
        <f>IF($L217&gt;0,$W217/$L217,0)</f>
        <v>12.51877</v>
      </c>
    </row>
    <row r="218" spans="1:24" ht="43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3">
        <f>(E218/D218)*100</f>
        <v>55.698440000000005</v>
      </c>
      <c r="P218" s="7">
        <f t="shared" si="22"/>
        <v>331.53833333333336</v>
      </c>
      <c r="Q218" s="4" t="str">
        <f t="shared" si="23"/>
        <v>film &amp; video</v>
      </c>
      <c r="R218" s="4" t="str">
        <f t="shared" si="21"/>
        <v>drama</v>
      </c>
      <c r="S218" s="22">
        <f t="shared" si="24"/>
        <v>42066.958761574075</v>
      </c>
      <c r="T218" s="22">
        <f t="shared" si="25"/>
        <v>42116.917094907403</v>
      </c>
      <c r="U218" s="23">
        <v>42066.958761574075</v>
      </c>
      <c r="V218" s="14">
        <f t="shared" si="26"/>
        <v>50000</v>
      </c>
      <c r="W218" s="14">
        <f t="shared" si="27"/>
        <v>27849.22</v>
      </c>
      <c r="X218" s="7">
        <f>IF($L218&gt;0,$W218/$L218,0)</f>
        <v>331.53833333333336</v>
      </c>
    </row>
    <row r="219" spans="1:24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3">
        <f>(E219/D219)*100</f>
        <v>11.943</v>
      </c>
      <c r="P219" s="7">
        <f t="shared" si="22"/>
        <v>314.28947368421052</v>
      </c>
      <c r="Q219" s="4" t="str">
        <f t="shared" si="23"/>
        <v>film &amp; video</v>
      </c>
      <c r="R219" s="4" t="str">
        <f t="shared" si="21"/>
        <v>drama</v>
      </c>
      <c r="S219" s="22">
        <f t="shared" si="24"/>
        <v>41970.64061342593</v>
      </c>
      <c r="T219" s="22">
        <f t="shared" si="25"/>
        <v>42001.64061342593</v>
      </c>
      <c r="U219" s="23">
        <v>41970.64061342593</v>
      </c>
      <c r="V219" s="14">
        <f t="shared" si="26"/>
        <v>10694.7</v>
      </c>
      <c r="W219" s="14">
        <f t="shared" si="27"/>
        <v>1277.2680210000001</v>
      </c>
      <c r="X219" s="7">
        <f>IF($L219&gt;0,$W219/$L219,0)</f>
        <v>33.612316342105267</v>
      </c>
    </row>
    <row r="220" spans="1:24" ht="43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3">
        <f>(E220/D220)*100</f>
        <v>2</v>
      </c>
      <c r="P220" s="7">
        <f t="shared" si="22"/>
        <v>100</v>
      </c>
      <c r="Q220" s="4" t="str">
        <f t="shared" si="23"/>
        <v>film &amp; video</v>
      </c>
      <c r="R220" s="4" t="str">
        <f t="shared" si="21"/>
        <v>drama</v>
      </c>
      <c r="S220" s="22">
        <f t="shared" si="24"/>
        <v>42079.628344907411</v>
      </c>
      <c r="T220" s="22">
        <f t="shared" si="25"/>
        <v>42139.628344907411</v>
      </c>
      <c r="U220" s="23">
        <v>42079.628344907411</v>
      </c>
      <c r="V220" s="14">
        <f t="shared" si="26"/>
        <v>5000</v>
      </c>
      <c r="W220" s="14">
        <f t="shared" si="27"/>
        <v>100</v>
      </c>
      <c r="X220" s="7">
        <f>IF($L220&gt;0,$W220/$L220,0)</f>
        <v>100</v>
      </c>
    </row>
    <row r="221" spans="1:24" ht="28.8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3">
        <f>(E221/D221)*100</f>
        <v>17.630000000000003</v>
      </c>
      <c r="P221" s="7">
        <f t="shared" si="22"/>
        <v>115.98684210526316</v>
      </c>
      <c r="Q221" s="4" t="str">
        <f t="shared" si="23"/>
        <v>film &amp; video</v>
      </c>
      <c r="R221" s="4" t="str">
        <f t="shared" si="21"/>
        <v>drama</v>
      </c>
      <c r="S221" s="22">
        <f t="shared" si="24"/>
        <v>42429.326678240745</v>
      </c>
      <c r="T221" s="22">
        <f t="shared" si="25"/>
        <v>42461.290972222225</v>
      </c>
      <c r="U221" s="23">
        <v>42429.326678240745</v>
      </c>
      <c r="V221" s="14">
        <f t="shared" si="26"/>
        <v>50000</v>
      </c>
      <c r="W221" s="14">
        <f t="shared" si="27"/>
        <v>8815</v>
      </c>
      <c r="X221" s="7">
        <f>IF($L221&gt;0,$W221/$L221,0)</f>
        <v>115.98684210526316</v>
      </c>
    </row>
    <row r="222" spans="1:24" ht="43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3">
        <f>(E222/D222)*100</f>
        <v>0.72</v>
      </c>
      <c r="P222" s="7">
        <f t="shared" si="22"/>
        <v>120</v>
      </c>
      <c r="Q222" s="4" t="str">
        <f t="shared" si="23"/>
        <v>film &amp; video</v>
      </c>
      <c r="R222" s="4" t="str">
        <f t="shared" si="21"/>
        <v>drama</v>
      </c>
      <c r="S222" s="22">
        <f t="shared" si="24"/>
        <v>42195.643865740742</v>
      </c>
      <c r="T222" s="22">
        <f t="shared" si="25"/>
        <v>42236.837500000001</v>
      </c>
      <c r="U222" s="23">
        <v>42195.643865740742</v>
      </c>
      <c r="V222" s="14">
        <f t="shared" si="26"/>
        <v>50000</v>
      </c>
      <c r="W222" s="14">
        <f t="shared" si="27"/>
        <v>360</v>
      </c>
      <c r="X222" s="7">
        <f>IF($L222&gt;0,$W222/$L222,0)</f>
        <v>120</v>
      </c>
    </row>
    <row r="223" spans="1:24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3">
        <f>(E223/D223)*100</f>
        <v>0</v>
      </c>
      <c r="P223" s="7">
        <f t="shared" si="22"/>
        <v>0</v>
      </c>
      <c r="Q223" s="4" t="str">
        <f t="shared" si="23"/>
        <v>film &amp; video</v>
      </c>
      <c r="R223" s="4" t="str">
        <f t="shared" si="21"/>
        <v>drama</v>
      </c>
      <c r="S223" s="22">
        <f t="shared" si="24"/>
        <v>42031.837546296301</v>
      </c>
      <c r="T223" s="22">
        <f t="shared" si="25"/>
        <v>42091.79587962963</v>
      </c>
      <c r="U223" s="23">
        <v>42031.837546296301</v>
      </c>
      <c r="V223" s="14">
        <f t="shared" si="26"/>
        <v>50000</v>
      </c>
      <c r="W223" s="14">
        <f t="shared" si="27"/>
        <v>0</v>
      </c>
      <c r="X223" s="7">
        <f>IF($L223&gt;0,$W223/$L223,0)</f>
        <v>0</v>
      </c>
    </row>
    <row r="224" spans="1:24" ht="43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3">
        <f>(E224/D224)*100</f>
        <v>13</v>
      </c>
      <c r="P224" s="7">
        <f t="shared" si="22"/>
        <v>65</v>
      </c>
      <c r="Q224" s="4" t="str">
        <f t="shared" si="23"/>
        <v>film &amp; video</v>
      </c>
      <c r="R224" s="4" t="str">
        <f t="shared" si="21"/>
        <v>drama</v>
      </c>
      <c r="S224" s="22">
        <f t="shared" si="24"/>
        <v>42031.769884259258</v>
      </c>
      <c r="T224" s="22">
        <f t="shared" si="25"/>
        <v>42090.110416666663</v>
      </c>
      <c r="U224" s="23">
        <v>42031.769884259258</v>
      </c>
      <c r="V224" s="14">
        <f t="shared" si="26"/>
        <v>1000</v>
      </c>
      <c r="W224" s="14">
        <f t="shared" si="27"/>
        <v>130</v>
      </c>
      <c r="X224" s="7">
        <f>IF($L224&gt;0,$W224/$L224,0)</f>
        <v>65</v>
      </c>
    </row>
    <row r="225" spans="1:24" ht="43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3">
        <f>(E225/D225)*100</f>
        <v>0</v>
      </c>
      <c r="P225" s="7">
        <f t="shared" si="22"/>
        <v>0</v>
      </c>
      <c r="Q225" s="4" t="str">
        <f t="shared" si="23"/>
        <v>film &amp; video</v>
      </c>
      <c r="R225" s="4" t="str">
        <f t="shared" si="21"/>
        <v>drama</v>
      </c>
      <c r="S225" s="22">
        <f t="shared" si="24"/>
        <v>42482.048032407409</v>
      </c>
      <c r="T225" s="22">
        <f t="shared" si="25"/>
        <v>42512.045138888891</v>
      </c>
      <c r="U225" s="23">
        <v>42482.048032407409</v>
      </c>
      <c r="V225" s="14">
        <f t="shared" si="26"/>
        <v>1500000</v>
      </c>
      <c r="W225" s="14">
        <f t="shared" si="27"/>
        <v>0</v>
      </c>
      <c r="X225" s="7">
        <f>IF($L225&gt;0,$W225/$L225,0)</f>
        <v>0</v>
      </c>
    </row>
    <row r="226" spans="1:24" ht="43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3">
        <f>(E226/D226)*100</f>
        <v>0</v>
      </c>
      <c r="P226" s="7">
        <f t="shared" si="22"/>
        <v>0</v>
      </c>
      <c r="Q226" s="4" t="str">
        <f t="shared" si="23"/>
        <v>film &amp; video</v>
      </c>
      <c r="R226" s="4" t="str">
        <f t="shared" si="21"/>
        <v>drama</v>
      </c>
      <c r="S226" s="22">
        <f t="shared" si="24"/>
        <v>42135.235254629632</v>
      </c>
      <c r="T226" s="22">
        <f t="shared" si="25"/>
        <v>42195.235254629632</v>
      </c>
      <c r="U226" s="23">
        <v>42135.235254629632</v>
      </c>
      <c r="V226" s="14">
        <f t="shared" si="26"/>
        <v>4224564</v>
      </c>
      <c r="W226" s="14">
        <f t="shared" si="27"/>
        <v>0</v>
      </c>
      <c r="X226" s="7">
        <f>IF($L226&gt;0,$W226/$L226,0)</f>
        <v>0</v>
      </c>
    </row>
    <row r="227" spans="1:24" ht="43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3">
        <f>(E227/D227)*100</f>
        <v>0</v>
      </c>
      <c r="P227" s="7">
        <f t="shared" si="22"/>
        <v>0</v>
      </c>
      <c r="Q227" s="4" t="str">
        <f t="shared" si="23"/>
        <v>film &amp; video</v>
      </c>
      <c r="R227" s="4" t="str">
        <f t="shared" si="21"/>
        <v>drama</v>
      </c>
      <c r="S227" s="22">
        <f t="shared" si="24"/>
        <v>42438.961273148147</v>
      </c>
      <c r="T227" s="22">
        <f t="shared" si="25"/>
        <v>42468.919606481482</v>
      </c>
      <c r="U227" s="23">
        <v>42438.961273148147</v>
      </c>
      <c r="V227" s="14">
        <f t="shared" si="26"/>
        <v>200</v>
      </c>
      <c r="W227" s="14">
        <f t="shared" si="27"/>
        <v>0</v>
      </c>
      <c r="X227" s="7">
        <f>IF($L227&gt;0,$W227/$L227,0)</f>
        <v>0</v>
      </c>
    </row>
    <row r="228" spans="1:24" ht="43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3">
        <f>(E228/D228)*100</f>
        <v>0.86206896551724133</v>
      </c>
      <c r="P228" s="7">
        <f t="shared" si="22"/>
        <v>125</v>
      </c>
      <c r="Q228" s="4" t="str">
        <f t="shared" si="23"/>
        <v>film &amp; video</v>
      </c>
      <c r="R228" s="4" t="str">
        <f t="shared" si="21"/>
        <v>drama</v>
      </c>
      <c r="S228" s="22">
        <f t="shared" si="24"/>
        <v>42106.666018518517</v>
      </c>
      <c r="T228" s="22">
        <f t="shared" si="25"/>
        <v>42155.395138888889</v>
      </c>
      <c r="U228" s="23">
        <v>42106.666018518517</v>
      </c>
      <c r="V228" s="14">
        <f t="shared" si="26"/>
        <v>36304.432999999997</v>
      </c>
      <c r="W228" s="14">
        <f t="shared" si="27"/>
        <v>312.96924999999999</v>
      </c>
      <c r="X228" s="7">
        <f>IF($L228&gt;0,$W228/$L228,0)</f>
        <v>156.48462499999999</v>
      </c>
    </row>
    <row r="229" spans="1:24" ht="43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3">
        <f>(E229/D229)*100</f>
        <v>0</v>
      </c>
      <c r="P229" s="7">
        <f t="shared" si="22"/>
        <v>0</v>
      </c>
      <c r="Q229" s="4" t="str">
        <f t="shared" si="23"/>
        <v>film &amp; video</v>
      </c>
      <c r="R229" s="4" t="str">
        <f t="shared" si="21"/>
        <v>drama</v>
      </c>
      <c r="S229" s="22">
        <f t="shared" si="24"/>
        <v>42164.893993055557</v>
      </c>
      <c r="T229" s="22">
        <f t="shared" si="25"/>
        <v>42194.893993055557</v>
      </c>
      <c r="U229" s="23">
        <v>42164.893993055557</v>
      </c>
      <c r="V229" s="14">
        <f t="shared" si="26"/>
        <v>28000</v>
      </c>
      <c r="W229" s="14">
        <f t="shared" si="27"/>
        <v>0</v>
      </c>
      <c r="X229" s="7">
        <f>IF($L229&gt;0,$W229/$L229,0)</f>
        <v>0</v>
      </c>
    </row>
    <row r="230" spans="1:24" ht="28.8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3">
        <f>(E230/D230)*100</f>
        <v>0</v>
      </c>
      <c r="P230" s="7">
        <f t="shared" si="22"/>
        <v>0</v>
      </c>
      <c r="Q230" s="4" t="str">
        <f t="shared" si="23"/>
        <v>film &amp; video</v>
      </c>
      <c r="R230" s="4" t="str">
        <f t="shared" si="21"/>
        <v>drama</v>
      </c>
      <c r="S230" s="22">
        <f t="shared" si="24"/>
        <v>42096.686400462961</v>
      </c>
      <c r="T230" s="22">
        <f t="shared" si="25"/>
        <v>42156.686400462961</v>
      </c>
      <c r="U230" s="23">
        <v>42096.686400462961</v>
      </c>
      <c r="V230" s="14">
        <f t="shared" si="26"/>
        <v>10015.016</v>
      </c>
      <c r="W230" s="14">
        <f t="shared" si="27"/>
        <v>0</v>
      </c>
      <c r="X230" s="7">
        <f>IF($L230&gt;0,$W230/$L230,0)</f>
        <v>0</v>
      </c>
    </row>
    <row r="231" spans="1:24" ht="43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3">
        <f>(E231/D231)*100</f>
        <v>0</v>
      </c>
      <c r="P231" s="7">
        <f t="shared" si="22"/>
        <v>0</v>
      </c>
      <c r="Q231" s="4" t="str">
        <f t="shared" si="23"/>
        <v>film &amp; video</v>
      </c>
      <c r="R231" s="4" t="str">
        <f t="shared" si="21"/>
        <v>drama</v>
      </c>
      <c r="S231" s="22">
        <f t="shared" si="24"/>
        <v>42383.933993055558</v>
      </c>
      <c r="T231" s="22">
        <f t="shared" si="25"/>
        <v>42413.933993055558</v>
      </c>
      <c r="U231" s="23">
        <v>42383.933993055558</v>
      </c>
      <c r="V231" s="14">
        <f t="shared" si="26"/>
        <v>3378.4650000000001</v>
      </c>
      <c r="W231" s="14">
        <f t="shared" si="27"/>
        <v>0</v>
      </c>
      <c r="X231" s="7">
        <f>IF($L231&gt;0,$W231/$L231,0)</f>
        <v>0</v>
      </c>
    </row>
    <row r="232" spans="1:24" ht="43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3">
        <f>(E232/D232)*100</f>
        <v>0.4</v>
      </c>
      <c r="P232" s="7">
        <f t="shared" si="22"/>
        <v>30</v>
      </c>
      <c r="Q232" s="4" t="str">
        <f t="shared" si="23"/>
        <v>film &amp; video</v>
      </c>
      <c r="R232" s="4" t="str">
        <f t="shared" si="21"/>
        <v>drama</v>
      </c>
      <c r="S232" s="22">
        <f t="shared" si="24"/>
        <v>42129.77721064815</v>
      </c>
      <c r="T232" s="22">
        <f t="shared" si="25"/>
        <v>42159.77721064815</v>
      </c>
      <c r="U232" s="23">
        <v>42129.77721064815</v>
      </c>
      <c r="V232" s="14">
        <f t="shared" si="26"/>
        <v>15000</v>
      </c>
      <c r="W232" s="14">
        <f t="shared" si="27"/>
        <v>60</v>
      </c>
      <c r="X232" s="7">
        <f>IF($L232&gt;0,$W232/$L232,0)</f>
        <v>30</v>
      </c>
    </row>
    <row r="233" spans="1:24" ht="43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3">
        <f>(E233/D233)*100</f>
        <v>0</v>
      </c>
      <c r="P233" s="7">
        <f t="shared" si="22"/>
        <v>0</v>
      </c>
      <c r="Q233" s="4" t="str">
        <f t="shared" si="23"/>
        <v>film &amp; video</v>
      </c>
      <c r="R233" s="4" t="str">
        <f t="shared" si="21"/>
        <v>drama</v>
      </c>
      <c r="S233" s="22">
        <f t="shared" si="24"/>
        <v>42341.958923611106</v>
      </c>
      <c r="T233" s="22">
        <f t="shared" si="25"/>
        <v>42371.958923611106</v>
      </c>
      <c r="U233" s="23">
        <v>42341.958923611106</v>
      </c>
      <c r="V233" s="14">
        <f t="shared" si="26"/>
        <v>1500000</v>
      </c>
      <c r="W233" s="14">
        <f t="shared" si="27"/>
        <v>0</v>
      </c>
      <c r="X233" s="7">
        <f>IF($L233&gt;0,$W233/$L233,0)</f>
        <v>0</v>
      </c>
    </row>
    <row r="234" spans="1:24" ht="43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3">
        <f>(E234/D234)*100</f>
        <v>2.75</v>
      </c>
      <c r="P234" s="7">
        <f t="shared" si="22"/>
        <v>15.714285714285714</v>
      </c>
      <c r="Q234" s="4" t="str">
        <f t="shared" si="23"/>
        <v>film &amp; video</v>
      </c>
      <c r="R234" s="4" t="str">
        <f t="shared" si="21"/>
        <v>drama</v>
      </c>
      <c r="S234" s="22">
        <f t="shared" si="24"/>
        <v>42032.82576388889</v>
      </c>
      <c r="T234" s="22">
        <f t="shared" si="25"/>
        <v>42062.82576388889</v>
      </c>
      <c r="U234" s="23">
        <v>42032.82576388889</v>
      </c>
      <c r="V234" s="14">
        <f t="shared" si="26"/>
        <v>5007.5079999999998</v>
      </c>
      <c r="W234" s="14">
        <f t="shared" si="27"/>
        <v>137.70647</v>
      </c>
      <c r="X234" s="7">
        <f>IF($L234&gt;0,$W234/$L234,0)</f>
        <v>19.672352857142858</v>
      </c>
    </row>
    <row r="235" spans="1:24" ht="43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3">
        <f>(E235/D235)*100</f>
        <v>0</v>
      </c>
      <c r="P235" s="7">
        <f t="shared" si="22"/>
        <v>0</v>
      </c>
      <c r="Q235" s="4" t="str">
        <f t="shared" si="23"/>
        <v>film &amp; video</v>
      </c>
      <c r="R235" s="4" t="str">
        <f t="shared" si="21"/>
        <v>drama</v>
      </c>
      <c r="S235" s="22">
        <f t="shared" si="24"/>
        <v>42612.911712962959</v>
      </c>
      <c r="T235" s="22">
        <f t="shared" si="25"/>
        <v>42642.911712962959</v>
      </c>
      <c r="U235" s="23">
        <v>42612.911712962959</v>
      </c>
      <c r="V235" s="14">
        <f t="shared" si="26"/>
        <v>350000</v>
      </c>
      <c r="W235" s="14">
        <f t="shared" si="27"/>
        <v>0</v>
      </c>
      <c r="X235" s="7">
        <f>IF($L235&gt;0,$W235/$L235,0)</f>
        <v>0</v>
      </c>
    </row>
    <row r="236" spans="1:24" ht="43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3">
        <f>(E236/D236)*100</f>
        <v>40.1</v>
      </c>
      <c r="P236" s="7">
        <f t="shared" si="22"/>
        <v>80.2</v>
      </c>
      <c r="Q236" s="4" t="str">
        <f t="shared" si="23"/>
        <v>film &amp; video</v>
      </c>
      <c r="R236" s="4" t="str">
        <f t="shared" si="21"/>
        <v>drama</v>
      </c>
      <c r="S236" s="22">
        <f t="shared" si="24"/>
        <v>42136.035405092596</v>
      </c>
      <c r="T236" s="22">
        <f t="shared" si="25"/>
        <v>42176.035405092596</v>
      </c>
      <c r="U236" s="23">
        <v>42136.035405092596</v>
      </c>
      <c r="V236" s="14">
        <f t="shared" si="26"/>
        <v>1000</v>
      </c>
      <c r="W236" s="14">
        <f t="shared" si="27"/>
        <v>401</v>
      </c>
      <c r="X236" s="7">
        <f>IF($L236&gt;0,$W236/$L236,0)</f>
        <v>80.2</v>
      </c>
    </row>
    <row r="237" spans="1:24" ht="43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3">
        <f>(E237/D237)*100</f>
        <v>0</v>
      </c>
      <c r="P237" s="7">
        <f t="shared" si="22"/>
        <v>0</v>
      </c>
      <c r="Q237" s="4" t="str">
        <f t="shared" si="23"/>
        <v>film &amp; video</v>
      </c>
      <c r="R237" s="4" t="str">
        <f t="shared" si="21"/>
        <v>drama</v>
      </c>
      <c r="S237" s="22">
        <f t="shared" si="24"/>
        <v>42164.908530092594</v>
      </c>
      <c r="T237" s="22">
        <f t="shared" si="25"/>
        <v>42194.908530092594</v>
      </c>
      <c r="U237" s="23">
        <v>42164.908530092594</v>
      </c>
      <c r="V237" s="14">
        <f t="shared" si="26"/>
        <v>10000</v>
      </c>
      <c r="W237" s="14">
        <f t="shared" si="27"/>
        <v>0</v>
      </c>
      <c r="X237" s="7">
        <f>IF($L237&gt;0,$W237/$L237,0)</f>
        <v>0</v>
      </c>
    </row>
    <row r="238" spans="1:24" ht="43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3">
        <f>(E238/D238)*100</f>
        <v>0</v>
      </c>
      <c r="P238" s="7">
        <f t="shared" si="22"/>
        <v>0</v>
      </c>
      <c r="Q238" s="4" t="str">
        <f t="shared" si="23"/>
        <v>film &amp; video</v>
      </c>
      <c r="R238" s="4" t="str">
        <f t="shared" si="21"/>
        <v>drama</v>
      </c>
      <c r="S238" s="22">
        <f t="shared" si="24"/>
        <v>42321.084479166668</v>
      </c>
      <c r="T238" s="22">
        <f t="shared" si="25"/>
        <v>42374</v>
      </c>
      <c r="U238" s="23">
        <v>42321.084479166668</v>
      </c>
      <c r="V238" s="14">
        <f t="shared" si="26"/>
        <v>150000</v>
      </c>
      <c r="W238" s="14">
        <f t="shared" si="27"/>
        <v>0</v>
      </c>
      <c r="X238" s="7">
        <f>IF($L238&gt;0,$W238/$L238,0)</f>
        <v>0</v>
      </c>
    </row>
    <row r="239" spans="1:24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3">
        <f>(E239/D239)*100</f>
        <v>0.33333333333333337</v>
      </c>
      <c r="P239" s="7">
        <f t="shared" si="22"/>
        <v>50</v>
      </c>
      <c r="Q239" s="4" t="str">
        <f t="shared" si="23"/>
        <v>film &amp; video</v>
      </c>
      <c r="R239" s="4" t="str">
        <f t="shared" si="21"/>
        <v>drama</v>
      </c>
      <c r="S239" s="22">
        <f t="shared" si="24"/>
        <v>42377.577187499999</v>
      </c>
      <c r="T239" s="22">
        <f t="shared" si="25"/>
        <v>42437.577187499999</v>
      </c>
      <c r="U239" s="23">
        <v>42377.577187499999</v>
      </c>
      <c r="V239" s="14">
        <f t="shared" si="26"/>
        <v>15000</v>
      </c>
      <c r="W239" s="14">
        <f t="shared" si="27"/>
        <v>50</v>
      </c>
      <c r="X239" s="7">
        <f>IF($L239&gt;0,$W239/$L239,0)</f>
        <v>50</v>
      </c>
    </row>
    <row r="240" spans="1:24" ht="43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3">
        <f>(E240/D240)*100</f>
        <v>0</v>
      </c>
      <c r="P240" s="7">
        <f t="shared" si="22"/>
        <v>0</v>
      </c>
      <c r="Q240" s="4" t="str">
        <f t="shared" si="23"/>
        <v>film &amp; video</v>
      </c>
      <c r="R240" s="4" t="str">
        <f t="shared" si="21"/>
        <v>drama</v>
      </c>
      <c r="S240" s="22">
        <f t="shared" si="24"/>
        <v>42713.962500000001</v>
      </c>
      <c r="T240" s="22">
        <f t="shared" si="25"/>
        <v>42734.375</v>
      </c>
      <c r="U240" s="23">
        <v>42713.962500000001</v>
      </c>
      <c r="V240" s="14">
        <f t="shared" si="26"/>
        <v>26000</v>
      </c>
      <c r="W240" s="14">
        <f t="shared" si="27"/>
        <v>0</v>
      </c>
      <c r="X240" s="7">
        <f>IF($L240&gt;0,$W240/$L240,0)</f>
        <v>0</v>
      </c>
    </row>
    <row r="241" spans="1:24" ht="43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3">
        <f>(E241/D241)*100</f>
        <v>25</v>
      </c>
      <c r="P241" s="7">
        <f t="shared" si="22"/>
        <v>50</v>
      </c>
      <c r="Q241" s="4" t="str">
        <f t="shared" si="23"/>
        <v>film &amp; video</v>
      </c>
      <c r="R241" s="4" t="str">
        <f t="shared" si="21"/>
        <v>drama</v>
      </c>
      <c r="S241" s="22">
        <f t="shared" si="24"/>
        <v>42297.110300925924</v>
      </c>
      <c r="T241" s="22">
        <f t="shared" si="25"/>
        <v>42316.5</v>
      </c>
      <c r="U241" s="23">
        <v>42297.110300925924</v>
      </c>
      <c r="V241" s="14">
        <f t="shared" si="26"/>
        <v>704.09400000000005</v>
      </c>
      <c r="W241" s="14">
        <f t="shared" si="27"/>
        <v>176.02350000000001</v>
      </c>
      <c r="X241" s="7">
        <f>IF($L241&gt;0,$W241/$L241,0)</f>
        <v>35.204700000000003</v>
      </c>
    </row>
    <row r="242" spans="1:24" ht="43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3">
        <f>(E242/D242)*100</f>
        <v>107.63413333333334</v>
      </c>
      <c r="P242" s="7">
        <f t="shared" si="22"/>
        <v>117.84759124087591</v>
      </c>
      <c r="Q242" s="4" t="str">
        <f t="shared" si="23"/>
        <v>film &amp; video</v>
      </c>
      <c r="R242" s="4" t="str">
        <f t="shared" si="21"/>
        <v>documentary</v>
      </c>
      <c r="S242" s="22">
        <f t="shared" si="24"/>
        <v>41354.708460648151</v>
      </c>
      <c r="T242" s="22">
        <f t="shared" si="25"/>
        <v>41399.708460648151</v>
      </c>
      <c r="U242" s="23">
        <v>41354.708460648151</v>
      </c>
      <c r="V242" s="14">
        <f t="shared" si="26"/>
        <v>15000</v>
      </c>
      <c r="W242" s="14">
        <f t="shared" si="27"/>
        <v>16145.12</v>
      </c>
      <c r="X242" s="7">
        <f>IF($L242&gt;0,$W242/$L242,0)</f>
        <v>117.84759124087591</v>
      </c>
    </row>
    <row r="243" spans="1:24" ht="43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3">
        <f>(E243/D243)*100</f>
        <v>112.63736263736264</v>
      </c>
      <c r="P243" s="7">
        <f t="shared" si="22"/>
        <v>109.04255319148936</v>
      </c>
      <c r="Q243" s="4" t="str">
        <f t="shared" si="23"/>
        <v>film &amp; video</v>
      </c>
      <c r="R243" s="4" t="str">
        <f t="shared" si="21"/>
        <v>documentary</v>
      </c>
      <c r="S243" s="22">
        <f t="shared" si="24"/>
        <v>41949.697962962964</v>
      </c>
      <c r="T243" s="22">
        <f t="shared" si="25"/>
        <v>41994.697962962964</v>
      </c>
      <c r="U243" s="23">
        <v>41949.697962962964</v>
      </c>
      <c r="V243" s="14">
        <f t="shared" si="26"/>
        <v>36400</v>
      </c>
      <c r="W243" s="14">
        <f t="shared" si="27"/>
        <v>41000</v>
      </c>
      <c r="X243" s="7">
        <f>IF($L243&gt;0,$W243/$L243,0)</f>
        <v>109.04255319148936</v>
      </c>
    </row>
    <row r="244" spans="1:24" ht="43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3">
        <f>(E244/D244)*100</f>
        <v>113.46153846153845</v>
      </c>
      <c r="P244" s="7">
        <f t="shared" si="22"/>
        <v>73.019801980198025</v>
      </c>
      <c r="Q244" s="4" t="str">
        <f t="shared" si="23"/>
        <v>film &amp; video</v>
      </c>
      <c r="R244" s="4" t="str">
        <f t="shared" si="21"/>
        <v>documentary</v>
      </c>
      <c r="S244" s="22">
        <f t="shared" si="24"/>
        <v>40862.492939814816</v>
      </c>
      <c r="T244" s="22">
        <f t="shared" si="25"/>
        <v>40897.492939814816</v>
      </c>
      <c r="U244" s="23">
        <v>40862.492939814816</v>
      </c>
      <c r="V244" s="14">
        <f t="shared" si="26"/>
        <v>13000</v>
      </c>
      <c r="W244" s="14">
        <f t="shared" si="27"/>
        <v>14750</v>
      </c>
      <c r="X244" s="7">
        <f>IF($L244&gt;0,$W244/$L244,0)</f>
        <v>73.019801980198025</v>
      </c>
    </row>
    <row r="245" spans="1:24" ht="43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3">
        <f>(E245/D245)*100</f>
        <v>102.592</v>
      </c>
      <c r="P245" s="7">
        <f t="shared" si="22"/>
        <v>78.195121951219505</v>
      </c>
      <c r="Q245" s="4" t="str">
        <f t="shared" si="23"/>
        <v>film &amp; video</v>
      </c>
      <c r="R245" s="4" t="str">
        <f t="shared" si="21"/>
        <v>documentary</v>
      </c>
      <c r="S245" s="22">
        <f t="shared" si="24"/>
        <v>41662.047500000001</v>
      </c>
      <c r="T245" s="22">
        <f t="shared" si="25"/>
        <v>41692.047500000001</v>
      </c>
      <c r="U245" s="23">
        <v>41662.047500000001</v>
      </c>
      <c r="V245" s="14">
        <f t="shared" si="26"/>
        <v>25000</v>
      </c>
      <c r="W245" s="14">
        <f t="shared" si="27"/>
        <v>25648</v>
      </c>
      <c r="X245" s="7">
        <f>IF($L245&gt;0,$W245/$L245,0)</f>
        <v>78.195121951219505</v>
      </c>
    </row>
    <row r="246" spans="1:24" ht="43.2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3">
        <f>(E246/D246)*100</f>
        <v>113.75714285714287</v>
      </c>
      <c r="P246" s="7">
        <f t="shared" si="22"/>
        <v>47.398809523809526</v>
      </c>
      <c r="Q246" s="4" t="str">
        <f t="shared" si="23"/>
        <v>film &amp; video</v>
      </c>
      <c r="R246" s="4" t="str">
        <f t="shared" si="21"/>
        <v>documentary</v>
      </c>
      <c r="S246" s="22">
        <f t="shared" si="24"/>
        <v>40213.323599537034</v>
      </c>
      <c r="T246" s="22">
        <f t="shared" si="25"/>
        <v>40253.295833333337</v>
      </c>
      <c r="U246" s="23">
        <v>40213.323599537034</v>
      </c>
      <c r="V246" s="14">
        <f t="shared" si="26"/>
        <v>3500</v>
      </c>
      <c r="W246" s="14">
        <f t="shared" si="27"/>
        <v>3981.5</v>
      </c>
      <c r="X246" s="7">
        <f>IF($L246&gt;0,$W246/$L246,0)</f>
        <v>47.398809523809526</v>
      </c>
    </row>
    <row r="247" spans="1:24" ht="43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3">
        <f>(E247/D247)*100</f>
        <v>103.71999999999998</v>
      </c>
      <c r="P247" s="7">
        <f t="shared" si="22"/>
        <v>54.020833333333336</v>
      </c>
      <c r="Q247" s="4" t="str">
        <f t="shared" si="23"/>
        <v>film &amp; video</v>
      </c>
      <c r="R247" s="4" t="str">
        <f t="shared" si="21"/>
        <v>documentary</v>
      </c>
      <c r="S247" s="22">
        <f t="shared" si="24"/>
        <v>41107.053067129629</v>
      </c>
      <c r="T247" s="22">
        <f t="shared" si="25"/>
        <v>41137.053067129629</v>
      </c>
      <c r="U247" s="23">
        <v>41107.053067129629</v>
      </c>
      <c r="V247" s="14">
        <f t="shared" si="26"/>
        <v>5000</v>
      </c>
      <c r="W247" s="14">
        <f t="shared" si="27"/>
        <v>5186</v>
      </c>
      <c r="X247" s="7">
        <f>IF($L247&gt;0,$W247/$L247,0)</f>
        <v>54.020833333333336</v>
      </c>
    </row>
    <row r="248" spans="1:24" ht="43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3">
        <f>(E248/D248)*100</f>
        <v>305.46000000000004</v>
      </c>
      <c r="P248" s="7">
        <f t="shared" si="22"/>
        <v>68.488789237668158</v>
      </c>
      <c r="Q248" s="4" t="str">
        <f t="shared" si="23"/>
        <v>film &amp; video</v>
      </c>
      <c r="R248" s="4" t="str">
        <f t="shared" si="21"/>
        <v>documentary</v>
      </c>
      <c r="S248" s="22">
        <f t="shared" si="24"/>
        <v>40480.363483796296</v>
      </c>
      <c r="T248" s="22">
        <f t="shared" si="25"/>
        <v>40530.405150462961</v>
      </c>
      <c r="U248" s="23">
        <v>40480.363483796296</v>
      </c>
      <c r="V248" s="14">
        <f t="shared" si="26"/>
        <v>5000</v>
      </c>
      <c r="W248" s="14">
        <f t="shared" si="27"/>
        <v>15273</v>
      </c>
      <c r="X248" s="7">
        <f>IF($L248&gt;0,$W248/$L248,0)</f>
        <v>68.488789237668158</v>
      </c>
    </row>
    <row r="249" spans="1:24" ht="57.6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3">
        <f>(E249/D249)*100</f>
        <v>134.1</v>
      </c>
      <c r="P249" s="7">
        <f t="shared" si="22"/>
        <v>108.14516129032258</v>
      </c>
      <c r="Q249" s="4" t="str">
        <f t="shared" si="23"/>
        <v>film &amp; video</v>
      </c>
      <c r="R249" s="4" t="str">
        <f t="shared" si="21"/>
        <v>documentary</v>
      </c>
      <c r="S249" s="22">
        <f t="shared" si="24"/>
        <v>40430.604328703703</v>
      </c>
      <c r="T249" s="22">
        <f t="shared" si="25"/>
        <v>40467.152083333334</v>
      </c>
      <c r="U249" s="23">
        <v>40430.604328703703</v>
      </c>
      <c r="V249" s="14">
        <f t="shared" si="26"/>
        <v>5000</v>
      </c>
      <c r="W249" s="14">
        <f t="shared" si="27"/>
        <v>6705</v>
      </c>
      <c r="X249" s="7">
        <f>IF($L249&gt;0,$W249/$L249,0)</f>
        <v>108.14516129032258</v>
      </c>
    </row>
    <row r="250" spans="1:24" ht="43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3">
        <f>(E250/D250)*100</f>
        <v>101.33294117647058</v>
      </c>
      <c r="P250" s="7">
        <f t="shared" si="22"/>
        <v>589.95205479452056</v>
      </c>
      <c r="Q250" s="4" t="str">
        <f t="shared" si="23"/>
        <v>film &amp; video</v>
      </c>
      <c r="R250" s="4" t="str">
        <f t="shared" si="21"/>
        <v>documentary</v>
      </c>
      <c r="S250" s="22">
        <f t="shared" si="24"/>
        <v>40870.774409722224</v>
      </c>
      <c r="T250" s="22">
        <f t="shared" si="25"/>
        <v>40915.774409722224</v>
      </c>
      <c r="U250" s="23">
        <v>40870.774409722224</v>
      </c>
      <c r="V250" s="14">
        <f t="shared" si="26"/>
        <v>85000</v>
      </c>
      <c r="W250" s="14">
        <f t="shared" si="27"/>
        <v>86133</v>
      </c>
      <c r="X250" s="7">
        <f>IF($L250&gt;0,$W250/$L250,0)</f>
        <v>589.95205479452056</v>
      </c>
    </row>
    <row r="251" spans="1:24" ht="57.6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3">
        <f>(E251/D251)*100</f>
        <v>112.92</v>
      </c>
      <c r="P251" s="7">
        <f t="shared" si="22"/>
        <v>48.051063829787232</v>
      </c>
      <c r="Q251" s="4" t="str">
        <f t="shared" si="23"/>
        <v>film &amp; video</v>
      </c>
      <c r="R251" s="4" t="str">
        <f t="shared" si="21"/>
        <v>documentary</v>
      </c>
      <c r="S251" s="22">
        <f t="shared" si="24"/>
        <v>40332.923842592594</v>
      </c>
      <c r="T251" s="22">
        <f t="shared" si="25"/>
        <v>40412.736111111109</v>
      </c>
      <c r="U251" s="23">
        <v>40332.923842592594</v>
      </c>
      <c r="V251" s="14">
        <f t="shared" si="26"/>
        <v>10000</v>
      </c>
      <c r="W251" s="14">
        <f t="shared" si="27"/>
        <v>11292</v>
      </c>
      <c r="X251" s="7">
        <f>IF($L251&gt;0,$W251/$L251,0)</f>
        <v>48.051063829787232</v>
      </c>
    </row>
    <row r="252" spans="1:24" ht="43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3">
        <f>(E252/D252)*100</f>
        <v>105.58333333333334</v>
      </c>
      <c r="P252" s="7">
        <f t="shared" si="22"/>
        <v>72.482837528604122</v>
      </c>
      <c r="Q252" s="4" t="str">
        <f t="shared" si="23"/>
        <v>film &amp; video</v>
      </c>
      <c r="R252" s="4" t="str">
        <f t="shared" si="21"/>
        <v>documentary</v>
      </c>
      <c r="S252" s="22">
        <f t="shared" si="24"/>
        <v>41401.565868055557</v>
      </c>
      <c r="T252" s="22">
        <f t="shared" si="25"/>
        <v>41431.565868055557</v>
      </c>
      <c r="U252" s="23">
        <v>41401.565868055557</v>
      </c>
      <c r="V252" s="14">
        <f t="shared" si="26"/>
        <v>30000</v>
      </c>
      <c r="W252" s="14">
        <f t="shared" si="27"/>
        <v>31675</v>
      </c>
      <c r="X252" s="7">
        <f>IF($L252&gt;0,$W252/$L252,0)</f>
        <v>72.482837528604122</v>
      </c>
    </row>
    <row r="253" spans="1:24" ht="43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3">
        <f>(E253/D253)*100</f>
        <v>125.57142857142858</v>
      </c>
      <c r="P253" s="7">
        <f t="shared" si="22"/>
        <v>57.077922077922075</v>
      </c>
      <c r="Q253" s="4" t="str">
        <f t="shared" si="23"/>
        <v>film &amp; video</v>
      </c>
      <c r="R253" s="4" t="str">
        <f t="shared" si="21"/>
        <v>documentary</v>
      </c>
      <c r="S253" s="22">
        <f t="shared" si="24"/>
        <v>41013.787569444445</v>
      </c>
      <c r="T253" s="22">
        <f t="shared" si="25"/>
        <v>41045.791666666664</v>
      </c>
      <c r="U253" s="23">
        <v>41013.787569444445</v>
      </c>
      <c r="V253" s="14">
        <f t="shared" si="26"/>
        <v>3500</v>
      </c>
      <c r="W253" s="14">
        <f t="shared" si="27"/>
        <v>4395</v>
      </c>
      <c r="X253" s="7">
        <f>IF($L253&gt;0,$W253/$L253,0)</f>
        <v>57.077922077922075</v>
      </c>
    </row>
    <row r="254" spans="1:24" ht="43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3">
        <f>(E254/D254)*100</f>
        <v>184.56</v>
      </c>
      <c r="P254" s="7">
        <f t="shared" si="22"/>
        <v>85.444444444444443</v>
      </c>
      <c r="Q254" s="4" t="str">
        <f t="shared" si="23"/>
        <v>film &amp; video</v>
      </c>
      <c r="R254" s="4" t="str">
        <f t="shared" si="21"/>
        <v>documentary</v>
      </c>
      <c r="S254" s="22">
        <f t="shared" si="24"/>
        <v>40266.66270833333</v>
      </c>
      <c r="T254" s="22">
        <f t="shared" si="25"/>
        <v>40330.165972222225</v>
      </c>
      <c r="U254" s="23">
        <v>40266.66270833333</v>
      </c>
      <c r="V254" s="14">
        <f t="shared" si="26"/>
        <v>5000</v>
      </c>
      <c r="W254" s="14">
        <f t="shared" si="27"/>
        <v>9228</v>
      </c>
      <c r="X254" s="7">
        <f>IF($L254&gt;0,$W254/$L254,0)</f>
        <v>85.444444444444443</v>
      </c>
    </row>
    <row r="255" spans="1:24" ht="43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3">
        <f>(E255/D255)*100</f>
        <v>100.73333333333335</v>
      </c>
      <c r="P255" s="7">
        <f t="shared" si="22"/>
        <v>215.85714285714286</v>
      </c>
      <c r="Q255" s="4" t="str">
        <f t="shared" si="23"/>
        <v>film &amp; video</v>
      </c>
      <c r="R255" s="4" t="str">
        <f t="shared" si="21"/>
        <v>documentary</v>
      </c>
      <c r="S255" s="22">
        <f t="shared" si="24"/>
        <v>40924.650868055556</v>
      </c>
      <c r="T255" s="22">
        <f t="shared" si="25"/>
        <v>40954.650868055556</v>
      </c>
      <c r="U255" s="23">
        <v>40924.650868055556</v>
      </c>
      <c r="V255" s="14">
        <f t="shared" si="26"/>
        <v>1500</v>
      </c>
      <c r="W255" s="14">
        <f t="shared" si="27"/>
        <v>1511</v>
      </c>
      <c r="X255" s="7">
        <f>IF($L255&gt;0,$W255/$L255,0)</f>
        <v>215.85714285714286</v>
      </c>
    </row>
    <row r="256" spans="1:24" ht="43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3">
        <f>(E256/D256)*100</f>
        <v>116.94725</v>
      </c>
      <c r="P256" s="7">
        <f t="shared" si="22"/>
        <v>89.38643312101911</v>
      </c>
      <c r="Q256" s="4" t="str">
        <f t="shared" si="23"/>
        <v>film &amp; video</v>
      </c>
      <c r="R256" s="4" t="str">
        <f t="shared" si="21"/>
        <v>documentary</v>
      </c>
      <c r="S256" s="22">
        <f t="shared" si="24"/>
        <v>42263.952662037038</v>
      </c>
      <c r="T256" s="22">
        <f t="shared" si="25"/>
        <v>42294.083333333328</v>
      </c>
      <c r="U256" s="23">
        <v>42263.952662037038</v>
      </c>
      <c r="V256" s="14">
        <f t="shared" si="26"/>
        <v>24000</v>
      </c>
      <c r="W256" s="14">
        <f t="shared" si="27"/>
        <v>28067.34</v>
      </c>
      <c r="X256" s="7">
        <f>IF($L256&gt;0,$W256/$L256,0)</f>
        <v>89.38643312101911</v>
      </c>
    </row>
    <row r="257" spans="1:24" ht="28.8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3">
        <f>(E257/D257)*100</f>
        <v>106.73325</v>
      </c>
      <c r="P257" s="7">
        <f t="shared" si="22"/>
        <v>45.418404255319146</v>
      </c>
      <c r="Q257" s="4" t="str">
        <f t="shared" si="23"/>
        <v>film &amp; video</v>
      </c>
      <c r="R257" s="4" t="str">
        <f t="shared" si="21"/>
        <v>documentary</v>
      </c>
      <c r="S257" s="22">
        <f t="shared" si="24"/>
        <v>40588.526412037041</v>
      </c>
      <c r="T257" s="22">
        <f t="shared" si="25"/>
        <v>40618.48474537037</v>
      </c>
      <c r="U257" s="23">
        <v>40588.526412037041</v>
      </c>
      <c r="V257" s="14">
        <f t="shared" si="26"/>
        <v>8000</v>
      </c>
      <c r="W257" s="14">
        <f t="shared" si="27"/>
        <v>8538.66</v>
      </c>
      <c r="X257" s="7">
        <f>IF($L257&gt;0,$W257/$L257,0)</f>
        <v>45.418404255319146</v>
      </c>
    </row>
    <row r="258" spans="1:24" ht="43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3">
        <f>(E258/D258)*100</f>
        <v>139.1</v>
      </c>
      <c r="P258" s="7">
        <f t="shared" si="22"/>
        <v>65.756363636363631</v>
      </c>
      <c r="Q258" s="4" t="str">
        <f t="shared" si="23"/>
        <v>film &amp; video</v>
      </c>
      <c r="R258" s="4" t="str">
        <f t="shared" ref="R258:R321" si="28">MID($N258,FIND("/",$N258)+1,LEN($N258))</f>
        <v>documentary</v>
      </c>
      <c r="S258" s="22">
        <f t="shared" si="24"/>
        <v>41319.769293981481</v>
      </c>
      <c r="T258" s="22">
        <f t="shared" si="25"/>
        <v>41349.769293981481</v>
      </c>
      <c r="U258" s="23">
        <v>41319.769293981481</v>
      </c>
      <c r="V258" s="14">
        <f t="shared" si="26"/>
        <v>13000</v>
      </c>
      <c r="W258" s="14">
        <f t="shared" si="27"/>
        <v>18083</v>
      </c>
      <c r="X258" s="7">
        <f>IF($L258&gt;0,$W258/$L258,0)</f>
        <v>65.756363636363631</v>
      </c>
    </row>
    <row r="259" spans="1:24" ht="43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3">
        <f>(E259/D259)*100</f>
        <v>106.72648571428572</v>
      </c>
      <c r="P259" s="7">
        <f t="shared" ref="P259:P322" si="29">IF($L259&gt;0,$E259/$L259,0)</f>
        <v>66.70405357142856</v>
      </c>
      <c r="Q259" s="4" t="str">
        <f t="shared" ref="Q259:Q322" si="30">LEFT($N259,FIND("/",$N259)-1)</f>
        <v>film &amp; video</v>
      </c>
      <c r="R259" s="4" t="str">
        <f t="shared" si="28"/>
        <v>documentary</v>
      </c>
      <c r="S259" s="22">
        <f t="shared" ref="S259:U322" si="31">($J259/86400)+DATE(1970,1,1)</f>
        <v>42479.626875000002</v>
      </c>
      <c r="T259" s="22">
        <f t="shared" ref="T259:T322" si="32">($I259/86400)+DATE(1970,1,1)</f>
        <v>42509.626875000002</v>
      </c>
      <c r="U259" s="23">
        <v>42479.626875000002</v>
      </c>
      <c r="V259" s="14">
        <f t="shared" ref="V259:V322" si="33">IF($H259="AUD",$D259*0.704094,IF($H259="CAD",$D259*0.766449,IF($H259="CHF",$D259*1.016069,IF($H259="DKK",$D259*0.150818,IF($H259="EUR",$D259*1.126155,IF($H259="GBP",$D259*1.251877,IF($H259="HKD",$D259*0.127766,IF($H259="MXN",$D259*0.052688,IF($H259="NOK",$D259*0.117106,IF($H259="NZD",$D259*0.672078,IF($H259="SEK",$D259*0.106947,IF($H259="SGD",$D259*0.737466,IF($H259="USD",$D259*1)))))))))))))</f>
        <v>35000</v>
      </c>
      <c r="W259" s="14">
        <f t="shared" ref="W259:W322" si="34">IF($H259="AUD",$E259*0.704094,IF($H259="CAD",$E259*0.766449,IF($H259="CHF",$E259*1.016069,IF($H259="DKK",$E259*0.150818,IF($H259="EUR",$E259*1.126155,IF($H259="GBP",$E259*1.251877,IF($H259="HKD",$E259*0.127766,IF($H259="MXN",$E259*0.052688,IF($H259="NOK",$E259*0.117106,IF($H259="NZD",$E259*0.672078,IF($H259="SEK",$E259*0.106947,IF($H259="SGD",$E259*0.737466,IF($H259="USD",$E259*1)))))))))))))</f>
        <v>37354.269999999997</v>
      </c>
      <c r="X259" s="7">
        <f>IF($L259&gt;0,$W259/$L259,0)</f>
        <v>66.70405357142856</v>
      </c>
    </row>
    <row r="260" spans="1:24" ht="43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3">
        <f>(E260/D260)*100</f>
        <v>191.14</v>
      </c>
      <c r="P260" s="7">
        <f t="shared" si="29"/>
        <v>83.345930232558146</v>
      </c>
      <c r="Q260" s="4" t="str">
        <f t="shared" si="30"/>
        <v>film &amp; video</v>
      </c>
      <c r="R260" s="4" t="str">
        <f t="shared" si="28"/>
        <v>documentary</v>
      </c>
      <c r="S260" s="22">
        <f t="shared" si="31"/>
        <v>40682.051689814813</v>
      </c>
      <c r="T260" s="22">
        <f t="shared" si="32"/>
        <v>40712.051689814813</v>
      </c>
      <c r="U260" s="23">
        <v>40682.051689814813</v>
      </c>
      <c r="V260" s="14">
        <f t="shared" si="33"/>
        <v>30000</v>
      </c>
      <c r="W260" s="14">
        <f t="shared" si="34"/>
        <v>57342</v>
      </c>
      <c r="X260" s="7">
        <f>IF($L260&gt;0,$W260/$L260,0)</f>
        <v>83.345930232558146</v>
      </c>
    </row>
    <row r="261" spans="1:24" ht="43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3">
        <f>(E261/D261)*100</f>
        <v>131.93789333333334</v>
      </c>
      <c r="P261" s="7">
        <f t="shared" si="29"/>
        <v>105.04609341825902</v>
      </c>
      <c r="Q261" s="4" t="str">
        <f t="shared" si="30"/>
        <v>film &amp; video</v>
      </c>
      <c r="R261" s="4" t="str">
        <f t="shared" si="28"/>
        <v>documentary</v>
      </c>
      <c r="S261" s="22">
        <f t="shared" si="31"/>
        <v>42072.738067129627</v>
      </c>
      <c r="T261" s="22">
        <f t="shared" si="32"/>
        <v>42102.738067129627</v>
      </c>
      <c r="U261" s="23">
        <v>42072.738067129627</v>
      </c>
      <c r="V261" s="14">
        <f t="shared" si="33"/>
        <v>75000</v>
      </c>
      <c r="W261" s="14">
        <f t="shared" si="34"/>
        <v>98953.42</v>
      </c>
      <c r="X261" s="7">
        <f>IF($L261&gt;0,$W261/$L261,0)</f>
        <v>105.04609341825902</v>
      </c>
    </row>
    <row r="262" spans="1:24" ht="28.8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3">
        <f>(E262/D262)*100</f>
        <v>106.4</v>
      </c>
      <c r="P262" s="7">
        <f t="shared" si="29"/>
        <v>120.90909090909091</v>
      </c>
      <c r="Q262" s="4" t="str">
        <f t="shared" si="30"/>
        <v>film &amp; video</v>
      </c>
      <c r="R262" s="4" t="str">
        <f t="shared" si="28"/>
        <v>documentary</v>
      </c>
      <c r="S262" s="22">
        <f t="shared" si="31"/>
        <v>40330.755543981482</v>
      </c>
      <c r="T262" s="22">
        <f t="shared" si="32"/>
        <v>40376.415972222225</v>
      </c>
      <c r="U262" s="23">
        <v>40330.755543981482</v>
      </c>
      <c r="V262" s="14">
        <f t="shared" si="33"/>
        <v>10000</v>
      </c>
      <c r="W262" s="14">
        <f t="shared" si="34"/>
        <v>10640</v>
      </c>
      <c r="X262" s="7">
        <f>IF($L262&gt;0,$W262/$L262,0)</f>
        <v>120.90909090909091</v>
      </c>
    </row>
    <row r="263" spans="1:24" ht="28.8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3">
        <f>(E263/D263)*100</f>
        <v>107.4</v>
      </c>
      <c r="P263" s="7">
        <f t="shared" si="29"/>
        <v>97.63636363636364</v>
      </c>
      <c r="Q263" s="4" t="str">
        <f t="shared" si="30"/>
        <v>film &amp; video</v>
      </c>
      <c r="R263" s="4" t="str">
        <f t="shared" si="28"/>
        <v>documentary</v>
      </c>
      <c r="S263" s="22">
        <f t="shared" si="31"/>
        <v>41017.885462962964</v>
      </c>
      <c r="T263" s="22">
        <f t="shared" si="32"/>
        <v>41067.621527777781</v>
      </c>
      <c r="U263" s="23">
        <v>41017.885462962964</v>
      </c>
      <c r="V263" s="14">
        <f t="shared" si="33"/>
        <v>20000</v>
      </c>
      <c r="W263" s="14">
        <f t="shared" si="34"/>
        <v>21480</v>
      </c>
      <c r="X263" s="7">
        <f>IF($L263&gt;0,$W263/$L263,0)</f>
        <v>97.63636363636364</v>
      </c>
    </row>
    <row r="264" spans="1:24" ht="28.8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3">
        <f>(E264/D264)*100</f>
        <v>240</v>
      </c>
      <c r="P264" s="7">
        <f t="shared" si="29"/>
        <v>41.379310344827587</v>
      </c>
      <c r="Q264" s="4" t="str">
        <f t="shared" si="30"/>
        <v>film &amp; video</v>
      </c>
      <c r="R264" s="4" t="str">
        <f t="shared" si="28"/>
        <v>documentary</v>
      </c>
      <c r="S264" s="22">
        <f t="shared" si="31"/>
        <v>40555.24800925926</v>
      </c>
      <c r="T264" s="22">
        <f t="shared" si="32"/>
        <v>40600.24800925926</v>
      </c>
      <c r="U264" s="23">
        <v>40555.24800925926</v>
      </c>
      <c r="V264" s="14">
        <f t="shared" si="33"/>
        <v>2500</v>
      </c>
      <c r="W264" s="14">
        <f t="shared" si="34"/>
        <v>6000</v>
      </c>
      <c r="X264" s="7">
        <f>IF($L264&gt;0,$W264/$L264,0)</f>
        <v>41.379310344827587</v>
      </c>
    </row>
    <row r="265" spans="1:24" ht="57.6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3">
        <f>(E265/D265)*100</f>
        <v>118.08108</v>
      </c>
      <c r="P265" s="7">
        <f t="shared" si="29"/>
        <v>30.654485981308412</v>
      </c>
      <c r="Q265" s="4" t="str">
        <f t="shared" si="30"/>
        <v>film &amp; video</v>
      </c>
      <c r="R265" s="4" t="str">
        <f t="shared" si="28"/>
        <v>documentary</v>
      </c>
      <c r="S265" s="22">
        <f t="shared" si="31"/>
        <v>41149.954791666663</v>
      </c>
      <c r="T265" s="22">
        <f t="shared" si="32"/>
        <v>41179.954791666663</v>
      </c>
      <c r="U265" s="23">
        <v>41149.954791666663</v>
      </c>
      <c r="V265" s="14">
        <f t="shared" si="33"/>
        <v>25000</v>
      </c>
      <c r="W265" s="14">
        <f t="shared" si="34"/>
        <v>29520.27</v>
      </c>
      <c r="X265" s="7">
        <f>IF($L265&gt;0,$W265/$L265,0)</f>
        <v>30.654485981308412</v>
      </c>
    </row>
    <row r="266" spans="1:24" ht="57.6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3">
        <f>(E266/D266)*100</f>
        <v>118.19999999999999</v>
      </c>
      <c r="P266" s="7">
        <f t="shared" si="29"/>
        <v>64.945054945054949</v>
      </c>
      <c r="Q266" s="4" t="str">
        <f t="shared" si="30"/>
        <v>film &amp; video</v>
      </c>
      <c r="R266" s="4" t="str">
        <f t="shared" si="28"/>
        <v>documentary</v>
      </c>
      <c r="S266" s="22">
        <f t="shared" si="31"/>
        <v>41010.620312500003</v>
      </c>
      <c r="T266" s="22">
        <f t="shared" si="32"/>
        <v>41040.620312500003</v>
      </c>
      <c r="U266" s="23">
        <v>41010.620312500003</v>
      </c>
      <c r="V266" s="14">
        <f t="shared" si="33"/>
        <v>5000</v>
      </c>
      <c r="W266" s="14">
        <f t="shared" si="34"/>
        <v>5910</v>
      </c>
      <c r="X266" s="7">
        <f>IF($L266&gt;0,$W266/$L266,0)</f>
        <v>64.945054945054949</v>
      </c>
    </row>
    <row r="267" spans="1:24" ht="57.6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3">
        <f>(E267/D267)*100</f>
        <v>111.1</v>
      </c>
      <c r="P267" s="7">
        <f t="shared" si="29"/>
        <v>95.775862068965523</v>
      </c>
      <c r="Q267" s="4" t="str">
        <f t="shared" si="30"/>
        <v>film &amp; video</v>
      </c>
      <c r="R267" s="4" t="str">
        <f t="shared" si="28"/>
        <v>documentary</v>
      </c>
      <c r="S267" s="22">
        <f t="shared" si="31"/>
        <v>40267.245717592596</v>
      </c>
      <c r="T267" s="22">
        <f t="shared" si="32"/>
        <v>40308.844444444447</v>
      </c>
      <c r="U267" s="23">
        <v>40267.245717592596</v>
      </c>
      <c r="V267" s="14">
        <f t="shared" si="33"/>
        <v>5000</v>
      </c>
      <c r="W267" s="14">
        <f t="shared" si="34"/>
        <v>5555</v>
      </c>
      <c r="X267" s="7">
        <f>IF($L267&gt;0,$W267/$L267,0)</f>
        <v>95.775862068965523</v>
      </c>
    </row>
    <row r="268" spans="1:24" ht="57.6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3">
        <f>(E268/D268)*100</f>
        <v>145.5</v>
      </c>
      <c r="P268" s="7">
        <f t="shared" si="29"/>
        <v>40.416666666666664</v>
      </c>
      <c r="Q268" s="4" t="str">
        <f t="shared" si="30"/>
        <v>film &amp; video</v>
      </c>
      <c r="R268" s="4" t="str">
        <f t="shared" si="28"/>
        <v>documentary</v>
      </c>
      <c r="S268" s="22">
        <f t="shared" si="31"/>
        <v>40205.174849537041</v>
      </c>
      <c r="T268" s="22">
        <f t="shared" si="32"/>
        <v>40291.160416666666</v>
      </c>
      <c r="U268" s="23">
        <v>40205.174849537041</v>
      </c>
      <c r="V268" s="14">
        <f t="shared" si="33"/>
        <v>1000</v>
      </c>
      <c r="W268" s="14">
        <f t="shared" si="34"/>
        <v>1455</v>
      </c>
      <c r="X268" s="7">
        <f>IF($L268&gt;0,$W268/$L268,0)</f>
        <v>40.416666666666664</v>
      </c>
    </row>
    <row r="269" spans="1:24" ht="43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3">
        <f>(E269/D269)*100</f>
        <v>131.62883248730967</v>
      </c>
      <c r="P269" s="7">
        <f t="shared" si="29"/>
        <v>78.578424242424248</v>
      </c>
      <c r="Q269" s="4" t="str">
        <f t="shared" si="30"/>
        <v>film &amp; video</v>
      </c>
      <c r="R269" s="4" t="str">
        <f t="shared" si="28"/>
        <v>documentary</v>
      </c>
      <c r="S269" s="22">
        <f t="shared" si="31"/>
        <v>41785.452534722222</v>
      </c>
      <c r="T269" s="22">
        <f t="shared" si="32"/>
        <v>41815.452534722222</v>
      </c>
      <c r="U269" s="23">
        <v>41785.452534722222</v>
      </c>
      <c r="V269" s="14">
        <f t="shared" si="33"/>
        <v>12330.988449999999</v>
      </c>
      <c r="W269" s="14">
        <f t="shared" si="34"/>
        <v>16231.136130879999</v>
      </c>
      <c r="X269" s="7">
        <f>IF($L269&gt;0,$W269/$L269,0)</f>
        <v>98.370522005333328</v>
      </c>
    </row>
    <row r="270" spans="1:24" ht="43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3">
        <f>(E270/D270)*100</f>
        <v>111.4</v>
      </c>
      <c r="P270" s="7">
        <f t="shared" si="29"/>
        <v>50.18018018018018</v>
      </c>
      <c r="Q270" s="4" t="str">
        <f t="shared" si="30"/>
        <v>film &amp; video</v>
      </c>
      <c r="R270" s="4" t="str">
        <f t="shared" si="28"/>
        <v>documentary</v>
      </c>
      <c r="S270" s="22">
        <f t="shared" si="31"/>
        <v>40809.15252314815</v>
      </c>
      <c r="T270" s="22">
        <f t="shared" si="32"/>
        <v>40854.194189814814</v>
      </c>
      <c r="U270" s="23">
        <v>40809.15252314815</v>
      </c>
      <c r="V270" s="14">
        <f t="shared" si="33"/>
        <v>5000</v>
      </c>
      <c r="W270" s="14">
        <f t="shared" si="34"/>
        <v>5570</v>
      </c>
      <c r="X270" s="7">
        <f>IF($L270&gt;0,$W270/$L270,0)</f>
        <v>50.18018018018018</v>
      </c>
    </row>
    <row r="271" spans="1:24" ht="43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3">
        <f>(E271/D271)*100</f>
        <v>147.23376999999999</v>
      </c>
      <c r="P271" s="7">
        <f t="shared" si="29"/>
        <v>92.251735588972423</v>
      </c>
      <c r="Q271" s="4" t="str">
        <f t="shared" si="30"/>
        <v>film &amp; video</v>
      </c>
      <c r="R271" s="4" t="str">
        <f t="shared" si="28"/>
        <v>documentary</v>
      </c>
      <c r="S271" s="22">
        <f t="shared" si="31"/>
        <v>42758.197013888886</v>
      </c>
      <c r="T271" s="22">
        <f t="shared" si="32"/>
        <v>42788.197013888886</v>
      </c>
      <c r="U271" s="23">
        <v>42758.197013888886</v>
      </c>
      <c r="V271" s="14">
        <f t="shared" si="33"/>
        <v>70409.399999999994</v>
      </c>
      <c r="W271" s="14">
        <f t="shared" si="34"/>
        <v>103666.41405437999</v>
      </c>
      <c r="X271" s="7">
        <f>IF($L271&gt;0,$W271/$L271,0)</f>
        <v>64.95389351778195</v>
      </c>
    </row>
    <row r="272" spans="1:24" ht="43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3">
        <f>(E272/D272)*100</f>
        <v>152.60869565217391</v>
      </c>
      <c r="P272" s="7">
        <f t="shared" si="29"/>
        <v>57.540983606557376</v>
      </c>
      <c r="Q272" s="4" t="str">
        <f t="shared" si="30"/>
        <v>film &amp; video</v>
      </c>
      <c r="R272" s="4" t="str">
        <f t="shared" si="28"/>
        <v>documentary</v>
      </c>
      <c r="S272" s="22">
        <f t="shared" si="31"/>
        <v>40637.86655092593</v>
      </c>
      <c r="T272" s="22">
        <f t="shared" si="32"/>
        <v>40688.166666666664</v>
      </c>
      <c r="U272" s="23">
        <v>40637.86655092593</v>
      </c>
      <c r="V272" s="14">
        <f t="shared" si="33"/>
        <v>2300</v>
      </c>
      <c r="W272" s="14">
        <f t="shared" si="34"/>
        <v>3510</v>
      </c>
      <c r="X272" s="7">
        <f>IF($L272&gt;0,$W272/$L272,0)</f>
        <v>57.540983606557376</v>
      </c>
    </row>
    <row r="273" spans="1:24" ht="43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3">
        <f>(E273/D273)*100</f>
        <v>104.67999999999999</v>
      </c>
      <c r="P273" s="7">
        <f t="shared" si="29"/>
        <v>109.42160278745645</v>
      </c>
      <c r="Q273" s="4" t="str">
        <f t="shared" si="30"/>
        <v>film &amp; video</v>
      </c>
      <c r="R273" s="4" t="str">
        <f t="shared" si="28"/>
        <v>documentary</v>
      </c>
      <c r="S273" s="22">
        <f t="shared" si="31"/>
        <v>41612.100243055553</v>
      </c>
      <c r="T273" s="22">
        <f t="shared" si="32"/>
        <v>41641.333333333336</v>
      </c>
      <c r="U273" s="23">
        <v>41612.100243055553</v>
      </c>
      <c r="V273" s="14">
        <f t="shared" si="33"/>
        <v>30000</v>
      </c>
      <c r="W273" s="14">
        <f t="shared" si="34"/>
        <v>31404</v>
      </c>
      <c r="X273" s="7">
        <f>IF($L273&gt;0,$W273/$L273,0)</f>
        <v>109.42160278745645</v>
      </c>
    </row>
    <row r="274" spans="1:24" ht="43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3">
        <f>(E274/D274)*100</f>
        <v>177.43366666666668</v>
      </c>
      <c r="P274" s="7">
        <f t="shared" si="29"/>
        <v>81.892461538461546</v>
      </c>
      <c r="Q274" s="4" t="str">
        <f t="shared" si="30"/>
        <v>film &amp; video</v>
      </c>
      <c r="R274" s="4" t="str">
        <f t="shared" si="28"/>
        <v>documentary</v>
      </c>
      <c r="S274" s="22">
        <f t="shared" si="31"/>
        <v>40235.900358796294</v>
      </c>
      <c r="T274" s="22">
        <f t="shared" si="32"/>
        <v>40296.78402777778</v>
      </c>
      <c r="U274" s="23">
        <v>40235.900358796294</v>
      </c>
      <c r="V274" s="14">
        <f t="shared" si="33"/>
        <v>3000</v>
      </c>
      <c r="W274" s="14">
        <f t="shared" si="34"/>
        <v>5323.01</v>
      </c>
      <c r="X274" s="7">
        <f>IF($L274&gt;0,$W274/$L274,0)</f>
        <v>81.892461538461546</v>
      </c>
    </row>
    <row r="275" spans="1:24" ht="43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3">
        <f>(E275/D275)*100</f>
        <v>107.7758</v>
      </c>
      <c r="P275" s="7">
        <f t="shared" si="29"/>
        <v>45.667711864406776</v>
      </c>
      <c r="Q275" s="4" t="str">
        <f t="shared" si="30"/>
        <v>film &amp; video</v>
      </c>
      <c r="R275" s="4" t="str">
        <f t="shared" si="28"/>
        <v>documentary</v>
      </c>
      <c r="S275" s="22">
        <f t="shared" si="31"/>
        <v>40697.498449074075</v>
      </c>
      <c r="T275" s="22">
        <f t="shared" si="32"/>
        <v>40727.498449074075</v>
      </c>
      <c r="U275" s="23">
        <v>40697.498449074075</v>
      </c>
      <c r="V275" s="14">
        <f t="shared" si="33"/>
        <v>5000</v>
      </c>
      <c r="W275" s="14">
        <f t="shared" si="34"/>
        <v>5388.79</v>
      </c>
      <c r="X275" s="7">
        <f>IF($L275&gt;0,$W275/$L275,0)</f>
        <v>45.667711864406776</v>
      </c>
    </row>
    <row r="276" spans="1:24" ht="43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3">
        <f>(E276/D276)*100</f>
        <v>156</v>
      </c>
      <c r="P276" s="7">
        <f t="shared" si="29"/>
        <v>55.221238938053098</v>
      </c>
      <c r="Q276" s="4" t="str">
        <f t="shared" si="30"/>
        <v>film &amp; video</v>
      </c>
      <c r="R276" s="4" t="str">
        <f t="shared" si="28"/>
        <v>documentary</v>
      </c>
      <c r="S276" s="22">
        <f t="shared" si="31"/>
        <v>40969.912372685183</v>
      </c>
      <c r="T276" s="22">
        <f t="shared" si="32"/>
        <v>41004.290972222225</v>
      </c>
      <c r="U276" s="23">
        <v>40969.912372685183</v>
      </c>
      <c r="V276" s="14">
        <f t="shared" si="33"/>
        <v>4000</v>
      </c>
      <c r="W276" s="14">
        <f t="shared" si="34"/>
        <v>6240</v>
      </c>
      <c r="X276" s="7">
        <f>IF($L276&gt;0,$W276/$L276,0)</f>
        <v>55.221238938053098</v>
      </c>
    </row>
    <row r="277" spans="1:24" ht="43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3">
        <f>(E277/D277)*100</f>
        <v>108.395</v>
      </c>
      <c r="P277" s="7">
        <f t="shared" si="29"/>
        <v>65.298192771084331</v>
      </c>
      <c r="Q277" s="4" t="str">
        <f t="shared" si="30"/>
        <v>film &amp; video</v>
      </c>
      <c r="R277" s="4" t="str">
        <f t="shared" si="28"/>
        <v>documentary</v>
      </c>
      <c r="S277" s="22">
        <f t="shared" si="31"/>
        <v>41193.032013888893</v>
      </c>
      <c r="T277" s="22">
        <f t="shared" si="32"/>
        <v>41223.073680555557</v>
      </c>
      <c r="U277" s="23">
        <v>41193.032013888893</v>
      </c>
      <c r="V277" s="14">
        <f t="shared" si="33"/>
        <v>20000</v>
      </c>
      <c r="W277" s="14">
        <f t="shared" si="34"/>
        <v>21679</v>
      </c>
      <c r="X277" s="7">
        <f>IF($L277&gt;0,$W277/$L277,0)</f>
        <v>65.298192771084331</v>
      </c>
    </row>
    <row r="278" spans="1:24" ht="43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3">
        <f>(E278/D278)*100</f>
        <v>147.6</v>
      </c>
      <c r="P278" s="7">
        <f t="shared" si="29"/>
        <v>95.225806451612897</v>
      </c>
      <c r="Q278" s="4" t="str">
        <f t="shared" si="30"/>
        <v>film &amp; video</v>
      </c>
      <c r="R278" s="4" t="str">
        <f t="shared" si="28"/>
        <v>documentary</v>
      </c>
      <c r="S278" s="22">
        <f t="shared" si="31"/>
        <v>40967.081875000003</v>
      </c>
      <c r="T278" s="22">
        <f t="shared" si="32"/>
        <v>41027.040208333332</v>
      </c>
      <c r="U278" s="23">
        <v>40967.081875000003</v>
      </c>
      <c r="V278" s="14">
        <f t="shared" si="33"/>
        <v>4000</v>
      </c>
      <c r="W278" s="14">
        <f t="shared" si="34"/>
        <v>5904</v>
      </c>
      <c r="X278" s="7">
        <f>IF($L278&gt;0,$W278/$L278,0)</f>
        <v>95.225806451612897</v>
      </c>
    </row>
    <row r="279" spans="1:24" ht="43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3">
        <f>(E279/D279)*100</f>
        <v>110.38153846153847</v>
      </c>
      <c r="P279" s="7">
        <f t="shared" si="29"/>
        <v>75.444794952681391</v>
      </c>
      <c r="Q279" s="4" t="str">
        <f t="shared" si="30"/>
        <v>film &amp; video</v>
      </c>
      <c r="R279" s="4" t="str">
        <f t="shared" si="28"/>
        <v>documentary</v>
      </c>
      <c r="S279" s="22">
        <f t="shared" si="31"/>
        <v>42117.891423611116</v>
      </c>
      <c r="T279" s="22">
        <f t="shared" si="32"/>
        <v>42147.891423611116</v>
      </c>
      <c r="U279" s="23">
        <v>42117.891423611116</v>
      </c>
      <c r="V279" s="14">
        <f t="shared" si="33"/>
        <v>65000</v>
      </c>
      <c r="W279" s="14">
        <f t="shared" si="34"/>
        <v>71748</v>
      </c>
      <c r="X279" s="7">
        <f>IF($L279&gt;0,$W279/$L279,0)</f>
        <v>75.444794952681391</v>
      </c>
    </row>
    <row r="280" spans="1:24" ht="28.8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3">
        <f>(E280/D280)*100</f>
        <v>150.34814814814814</v>
      </c>
      <c r="P280" s="7">
        <f t="shared" si="29"/>
        <v>97.816867469879512</v>
      </c>
      <c r="Q280" s="4" t="str">
        <f t="shared" si="30"/>
        <v>film &amp; video</v>
      </c>
      <c r="R280" s="4" t="str">
        <f t="shared" si="28"/>
        <v>documentary</v>
      </c>
      <c r="S280" s="22">
        <f t="shared" si="31"/>
        <v>41164.040960648148</v>
      </c>
      <c r="T280" s="22">
        <f t="shared" si="32"/>
        <v>41194.040960648148</v>
      </c>
      <c r="U280" s="23">
        <v>41164.040960648148</v>
      </c>
      <c r="V280" s="14">
        <f t="shared" si="33"/>
        <v>27000</v>
      </c>
      <c r="W280" s="14">
        <f t="shared" si="34"/>
        <v>40594</v>
      </c>
      <c r="X280" s="7">
        <f>IF($L280&gt;0,$W280/$L280,0)</f>
        <v>97.816867469879512</v>
      </c>
    </row>
    <row r="281" spans="1:24" ht="43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3">
        <f>(E281/D281)*100</f>
        <v>157.31829411764707</v>
      </c>
      <c r="P281" s="7">
        <f t="shared" si="29"/>
        <v>87.685606557377056</v>
      </c>
      <c r="Q281" s="4" t="str">
        <f t="shared" si="30"/>
        <v>film &amp; video</v>
      </c>
      <c r="R281" s="4" t="str">
        <f t="shared" si="28"/>
        <v>documentary</v>
      </c>
      <c r="S281" s="22">
        <f t="shared" si="31"/>
        <v>42759.244166666671</v>
      </c>
      <c r="T281" s="22">
        <f t="shared" si="32"/>
        <v>42793.084027777775</v>
      </c>
      <c r="U281" s="23">
        <v>42759.244166666671</v>
      </c>
      <c r="V281" s="14">
        <f t="shared" si="33"/>
        <v>17000</v>
      </c>
      <c r="W281" s="14">
        <f t="shared" si="34"/>
        <v>26744.11</v>
      </c>
      <c r="X281" s="7">
        <f>IF($L281&gt;0,$W281/$L281,0)</f>
        <v>87.685606557377056</v>
      </c>
    </row>
    <row r="282" spans="1:24" ht="43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3">
        <f>(E282/D282)*100</f>
        <v>156.14400000000001</v>
      </c>
      <c r="P282" s="7">
        <f t="shared" si="29"/>
        <v>54.748948106591868</v>
      </c>
      <c r="Q282" s="4" t="str">
        <f t="shared" si="30"/>
        <v>film &amp; video</v>
      </c>
      <c r="R282" s="4" t="str">
        <f t="shared" si="28"/>
        <v>documentary</v>
      </c>
      <c r="S282" s="22">
        <f t="shared" si="31"/>
        <v>41744.590682870374</v>
      </c>
      <c r="T282" s="22">
        <f t="shared" si="32"/>
        <v>41789.590682870374</v>
      </c>
      <c r="U282" s="23">
        <v>41744.590682870374</v>
      </c>
      <c r="V282" s="14">
        <f t="shared" si="33"/>
        <v>75000</v>
      </c>
      <c r="W282" s="14">
        <f t="shared" si="34"/>
        <v>117108</v>
      </c>
      <c r="X282" s="7">
        <f>IF($L282&gt;0,$W282/$L282,0)</f>
        <v>54.748948106591868</v>
      </c>
    </row>
    <row r="283" spans="1:24" ht="43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3">
        <f>(E283/D283)*100</f>
        <v>120.58763636363636</v>
      </c>
      <c r="P283" s="7">
        <f t="shared" si="29"/>
        <v>83.953417721518989</v>
      </c>
      <c r="Q283" s="4" t="str">
        <f t="shared" si="30"/>
        <v>film &amp; video</v>
      </c>
      <c r="R283" s="4" t="str">
        <f t="shared" si="28"/>
        <v>documentary</v>
      </c>
      <c r="S283" s="22">
        <f t="shared" si="31"/>
        <v>39950.163344907407</v>
      </c>
      <c r="T283" s="22">
        <f t="shared" si="32"/>
        <v>40035.80972222222</v>
      </c>
      <c r="U283" s="23">
        <v>39950.163344907407</v>
      </c>
      <c r="V283" s="14">
        <f t="shared" si="33"/>
        <v>5500</v>
      </c>
      <c r="W283" s="14">
        <f t="shared" si="34"/>
        <v>6632.32</v>
      </c>
      <c r="X283" s="7">
        <f>IF($L283&gt;0,$W283/$L283,0)</f>
        <v>83.953417721518989</v>
      </c>
    </row>
    <row r="284" spans="1:24" ht="43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3">
        <f>(E284/D284)*100</f>
        <v>101.18888888888888</v>
      </c>
      <c r="P284" s="7">
        <f t="shared" si="29"/>
        <v>254.38547486033519</v>
      </c>
      <c r="Q284" s="4" t="str">
        <f t="shared" si="30"/>
        <v>film &amp; video</v>
      </c>
      <c r="R284" s="4" t="str">
        <f t="shared" si="28"/>
        <v>documentary</v>
      </c>
      <c r="S284" s="22">
        <f t="shared" si="31"/>
        <v>40194.920046296298</v>
      </c>
      <c r="T284" s="22">
        <f t="shared" si="32"/>
        <v>40231.916666666664</v>
      </c>
      <c r="U284" s="23">
        <v>40194.920046296298</v>
      </c>
      <c r="V284" s="14">
        <f t="shared" si="33"/>
        <v>45000</v>
      </c>
      <c r="W284" s="14">
        <f t="shared" si="34"/>
        <v>45535</v>
      </c>
      <c r="X284" s="7">
        <f>IF($L284&gt;0,$W284/$L284,0)</f>
        <v>254.38547486033519</v>
      </c>
    </row>
    <row r="285" spans="1:24" ht="28.8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3">
        <f>(E285/D285)*100</f>
        <v>114.27249999999999</v>
      </c>
      <c r="P285" s="7">
        <f t="shared" si="29"/>
        <v>101.8269801980198</v>
      </c>
      <c r="Q285" s="4" t="str">
        <f t="shared" si="30"/>
        <v>film &amp; video</v>
      </c>
      <c r="R285" s="4" t="str">
        <f t="shared" si="28"/>
        <v>documentary</v>
      </c>
      <c r="S285" s="22">
        <f t="shared" si="31"/>
        <v>40675.71</v>
      </c>
      <c r="T285" s="22">
        <f t="shared" si="32"/>
        <v>40695.207638888889</v>
      </c>
      <c r="U285" s="23">
        <v>40675.71</v>
      </c>
      <c r="V285" s="14">
        <f t="shared" si="33"/>
        <v>18000</v>
      </c>
      <c r="W285" s="14">
        <f t="shared" si="34"/>
        <v>20569.05</v>
      </c>
      <c r="X285" s="7">
        <f>IF($L285&gt;0,$W285/$L285,0)</f>
        <v>101.8269801980198</v>
      </c>
    </row>
    <row r="286" spans="1:24" ht="43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3">
        <f>(E286/D286)*100</f>
        <v>104.62615</v>
      </c>
      <c r="P286" s="7">
        <f t="shared" si="29"/>
        <v>55.066394736842106</v>
      </c>
      <c r="Q286" s="4" t="str">
        <f t="shared" si="30"/>
        <v>film &amp; video</v>
      </c>
      <c r="R286" s="4" t="str">
        <f t="shared" si="28"/>
        <v>documentary</v>
      </c>
      <c r="S286" s="22">
        <f t="shared" si="31"/>
        <v>40904.738194444442</v>
      </c>
      <c r="T286" s="22">
        <f t="shared" si="32"/>
        <v>40929.738194444442</v>
      </c>
      <c r="U286" s="23">
        <v>40904.738194444442</v>
      </c>
      <c r="V286" s="14">
        <f t="shared" si="33"/>
        <v>40000</v>
      </c>
      <c r="W286" s="14">
        <f t="shared" si="34"/>
        <v>41850.46</v>
      </c>
      <c r="X286" s="7">
        <f>IF($L286&gt;0,$W286/$L286,0)</f>
        <v>55.066394736842106</v>
      </c>
    </row>
    <row r="287" spans="1:24" ht="43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3">
        <f>(E287/D287)*100</f>
        <v>228.82507142857142</v>
      </c>
      <c r="P287" s="7">
        <f t="shared" si="29"/>
        <v>56.901438721136763</v>
      </c>
      <c r="Q287" s="4" t="str">
        <f t="shared" si="30"/>
        <v>film &amp; video</v>
      </c>
      <c r="R287" s="4" t="str">
        <f t="shared" si="28"/>
        <v>documentary</v>
      </c>
      <c r="S287" s="22">
        <f t="shared" si="31"/>
        <v>41506.756111111114</v>
      </c>
      <c r="T287" s="22">
        <f t="shared" si="32"/>
        <v>41536.756111111114</v>
      </c>
      <c r="U287" s="23">
        <v>41506.756111111114</v>
      </c>
      <c r="V287" s="14">
        <f t="shared" si="33"/>
        <v>14000</v>
      </c>
      <c r="W287" s="14">
        <f t="shared" si="34"/>
        <v>32035.51</v>
      </c>
      <c r="X287" s="7">
        <f>IF($L287&gt;0,$W287/$L287,0)</f>
        <v>56.901438721136763</v>
      </c>
    </row>
    <row r="288" spans="1:24" ht="43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3">
        <f>(E288/D288)*100</f>
        <v>109.15333333333332</v>
      </c>
      <c r="P288" s="7">
        <f t="shared" si="29"/>
        <v>121.28148148148148</v>
      </c>
      <c r="Q288" s="4" t="str">
        <f t="shared" si="30"/>
        <v>film &amp; video</v>
      </c>
      <c r="R288" s="4" t="str">
        <f t="shared" si="28"/>
        <v>documentary</v>
      </c>
      <c r="S288" s="22">
        <f t="shared" si="31"/>
        <v>41313.816250000003</v>
      </c>
      <c r="T288" s="22">
        <f t="shared" si="32"/>
        <v>41358.774583333332</v>
      </c>
      <c r="U288" s="23">
        <v>41313.816250000003</v>
      </c>
      <c r="V288" s="14">
        <f t="shared" si="33"/>
        <v>15000</v>
      </c>
      <c r="W288" s="14">
        <f t="shared" si="34"/>
        <v>16373</v>
      </c>
      <c r="X288" s="7">
        <f>IF($L288&gt;0,$W288/$L288,0)</f>
        <v>121.28148148148148</v>
      </c>
    </row>
    <row r="289" spans="1:24" ht="28.8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3">
        <f>(E289/D289)*100</f>
        <v>176.29999999999998</v>
      </c>
      <c r="P289" s="7">
        <f t="shared" si="29"/>
        <v>91.189655172413794</v>
      </c>
      <c r="Q289" s="4" t="str">
        <f t="shared" si="30"/>
        <v>film &amp; video</v>
      </c>
      <c r="R289" s="4" t="str">
        <f t="shared" si="28"/>
        <v>documentary</v>
      </c>
      <c r="S289" s="22">
        <f t="shared" si="31"/>
        <v>41184.277986111112</v>
      </c>
      <c r="T289" s="22">
        <f t="shared" si="32"/>
        <v>41215.166666666664</v>
      </c>
      <c r="U289" s="23">
        <v>41184.277986111112</v>
      </c>
      <c r="V289" s="14">
        <f t="shared" si="33"/>
        <v>15000</v>
      </c>
      <c r="W289" s="14">
        <f t="shared" si="34"/>
        <v>26445</v>
      </c>
      <c r="X289" s="7">
        <f>IF($L289&gt;0,$W289/$L289,0)</f>
        <v>91.189655172413794</v>
      </c>
    </row>
    <row r="290" spans="1:24" ht="43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3">
        <f>(E290/D290)*100</f>
        <v>103.21061999999999</v>
      </c>
      <c r="P290" s="7">
        <f t="shared" si="29"/>
        <v>115.44812080536913</v>
      </c>
      <c r="Q290" s="4" t="str">
        <f t="shared" si="30"/>
        <v>film &amp; video</v>
      </c>
      <c r="R290" s="4" t="str">
        <f t="shared" si="28"/>
        <v>documentary</v>
      </c>
      <c r="S290" s="22">
        <f t="shared" si="31"/>
        <v>41051.168900462959</v>
      </c>
      <c r="T290" s="22">
        <f t="shared" si="32"/>
        <v>41086.168900462959</v>
      </c>
      <c r="U290" s="23">
        <v>41051.168900462959</v>
      </c>
      <c r="V290" s="14">
        <f t="shared" si="33"/>
        <v>50000</v>
      </c>
      <c r="W290" s="14">
        <f t="shared" si="34"/>
        <v>51605.31</v>
      </c>
      <c r="X290" s="7">
        <f>IF($L290&gt;0,$W290/$L290,0)</f>
        <v>115.44812080536913</v>
      </c>
    </row>
    <row r="291" spans="1:24" ht="43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3">
        <f>(E291/D291)*100</f>
        <v>104.82000000000001</v>
      </c>
      <c r="P291" s="7">
        <f t="shared" si="29"/>
        <v>67.771551724137936</v>
      </c>
      <c r="Q291" s="4" t="str">
        <f t="shared" si="30"/>
        <v>film &amp; video</v>
      </c>
      <c r="R291" s="4" t="str">
        <f t="shared" si="28"/>
        <v>documentary</v>
      </c>
      <c r="S291" s="22">
        <f t="shared" si="31"/>
        <v>41550.456412037034</v>
      </c>
      <c r="T291" s="22">
        <f t="shared" si="32"/>
        <v>41580.456412037034</v>
      </c>
      <c r="U291" s="23">
        <v>41550.456412037034</v>
      </c>
      <c r="V291" s="14">
        <f t="shared" si="33"/>
        <v>18778.154999999999</v>
      </c>
      <c r="W291" s="14">
        <f t="shared" si="34"/>
        <v>19683.262070999997</v>
      </c>
      <c r="X291" s="7">
        <f>IF($L291&gt;0,$W291/$L291,0)</f>
        <v>84.841646857758604</v>
      </c>
    </row>
    <row r="292" spans="1:24" ht="28.8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3">
        <f>(E292/D292)*100</f>
        <v>106.68444444444445</v>
      </c>
      <c r="P292" s="7">
        <f t="shared" si="29"/>
        <v>28.576190476190476</v>
      </c>
      <c r="Q292" s="4" t="str">
        <f t="shared" si="30"/>
        <v>film &amp; video</v>
      </c>
      <c r="R292" s="4" t="str">
        <f t="shared" si="28"/>
        <v>documentary</v>
      </c>
      <c r="S292" s="22">
        <f t="shared" si="31"/>
        <v>40526.36917824074</v>
      </c>
      <c r="T292" s="22">
        <f t="shared" si="32"/>
        <v>40576.332638888889</v>
      </c>
      <c r="U292" s="23">
        <v>40526.36917824074</v>
      </c>
      <c r="V292" s="14">
        <f t="shared" si="33"/>
        <v>4500</v>
      </c>
      <c r="W292" s="14">
        <f t="shared" si="34"/>
        <v>4800.8</v>
      </c>
      <c r="X292" s="7">
        <f>IF($L292&gt;0,$W292/$L292,0)</f>
        <v>28.576190476190476</v>
      </c>
    </row>
    <row r="293" spans="1:24" ht="43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3">
        <f>(E293/D293)*100</f>
        <v>120.02</v>
      </c>
      <c r="P293" s="7">
        <f t="shared" si="29"/>
        <v>46.8828125</v>
      </c>
      <c r="Q293" s="4" t="str">
        <f t="shared" si="30"/>
        <v>film &amp; video</v>
      </c>
      <c r="R293" s="4" t="str">
        <f t="shared" si="28"/>
        <v>documentary</v>
      </c>
      <c r="S293" s="22">
        <f t="shared" si="31"/>
        <v>41376.769050925926</v>
      </c>
      <c r="T293" s="22">
        <f t="shared" si="32"/>
        <v>41395.000694444447</v>
      </c>
      <c r="U293" s="23">
        <v>41376.769050925926</v>
      </c>
      <c r="V293" s="14">
        <f t="shared" si="33"/>
        <v>5000</v>
      </c>
      <c r="W293" s="14">
        <f t="shared" si="34"/>
        <v>6001</v>
      </c>
      <c r="X293" s="7">
        <f>IF($L293&gt;0,$W293/$L293,0)</f>
        <v>46.8828125</v>
      </c>
    </row>
    <row r="294" spans="1:24" ht="43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3">
        <f>(E294/D294)*100</f>
        <v>101.50693333333334</v>
      </c>
      <c r="P294" s="7">
        <f t="shared" si="29"/>
        <v>154.42231237322514</v>
      </c>
      <c r="Q294" s="4" t="str">
        <f t="shared" si="30"/>
        <v>film &amp; video</v>
      </c>
      <c r="R294" s="4" t="str">
        <f t="shared" si="28"/>
        <v>documentary</v>
      </c>
      <c r="S294" s="22">
        <f t="shared" si="31"/>
        <v>40812.803229166668</v>
      </c>
      <c r="T294" s="22">
        <f t="shared" si="32"/>
        <v>40845.165972222225</v>
      </c>
      <c r="U294" s="23">
        <v>40812.803229166668</v>
      </c>
      <c r="V294" s="14">
        <f t="shared" si="33"/>
        <v>75000</v>
      </c>
      <c r="W294" s="14">
        <f t="shared" si="34"/>
        <v>76130.2</v>
      </c>
      <c r="X294" s="7">
        <f>IF($L294&gt;0,$W294/$L294,0)</f>
        <v>154.42231237322514</v>
      </c>
    </row>
    <row r="295" spans="1:24" ht="43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3">
        <f>(E295/D295)*100</f>
        <v>101.38461538461539</v>
      </c>
      <c r="P295" s="7">
        <f t="shared" si="29"/>
        <v>201.22137404580153</v>
      </c>
      <c r="Q295" s="4" t="str">
        <f t="shared" si="30"/>
        <v>film &amp; video</v>
      </c>
      <c r="R295" s="4" t="str">
        <f t="shared" si="28"/>
        <v>documentary</v>
      </c>
      <c r="S295" s="22">
        <f t="shared" si="31"/>
        <v>41719.667986111112</v>
      </c>
      <c r="T295" s="22">
        <f t="shared" si="32"/>
        <v>41749.667986111112</v>
      </c>
      <c r="U295" s="23">
        <v>41719.667986111112</v>
      </c>
      <c r="V295" s="14">
        <f t="shared" si="33"/>
        <v>26000</v>
      </c>
      <c r="W295" s="14">
        <f t="shared" si="34"/>
        <v>26360</v>
      </c>
      <c r="X295" s="7">
        <f>IF($L295&gt;0,$W295/$L295,0)</f>
        <v>201.22137404580153</v>
      </c>
    </row>
    <row r="296" spans="1:24" ht="57.6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3">
        <f>(E296/D296)*100</f>
        <v>100</v>
      </c>
      <c r="P296" s="7">
        <f t="shared" si="29"/>
        <v>100</v>
      </c>
      <c r="Q296" s="4" t="str">
        <f t="shared" si="30"/>
        <v>film &amp; video</v>
      </c>
      <c r="R296" s="4" t="str">
        <f t="shared" si="28"/>
        <v>documentary</v>
      </c>
      <c r="S296" s="22">
        <f t="shared" si="31"/>
        <v>40343.084421296298</v>
      </c>
      <c r="T296" s="22">
        <f t="shared" si="32"/>
        <v>40378.666666666664</v>
      </c>
      <c r="U296" s="23">
        <v>40343.084421296298</v>
      </c>
      <c r="V296" s="14">
        <f t="shared" si="33"/>
        <v>5000</v>
      </c>
      <c r="W296" s="14">
        <f t="shared" si="34"/>
        <v>5000</v>
      </c>
      <c r="X296" s="7">
        <f>IF($L296&gt;0,$W296/$L296,0)</f>
        <v>100</v>
      </c>
    </row>
    <row r="297" spans="1:24" ht="43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3">
        <f>(E297/D297)*100</f>
        <v>133.10911999999999</v>
      </c>
      <c r="P297" s="7">
        <f t="shared" si="29"/>
        <v>100.08204511278196</v>
      </c>
      <c r="Q297" s="4" t="str">
        <f t="shared" si="30"/>
        <v>film &amp; video</v>
      </c>
      <c r="R297" s="4" t="str">
        <f t="shared" si="28"/>
        <v>documentary</v>
      </c>
      <c r="S297" s="22">
        <f t="shared" si="31"/>
        <v>41519.004733796297</v>
      </c>
      <c r="T297" s="22">
        <f t="shared" si="32"/>
        <v>41579</v>
      </c>
      <c r="U297" s="23">
        <v>41519.004733796297</v>
      </c>
      <c r="V297" s="14">
        <f t="shared" si="33"/>
        <v>50000</v>
      </c>
      <c r="W297" s="14">
        <f t="shared" si="34"/>
        <v>66554.559999999998</v>
      </c>
      <c r="X297" s="7">
        <f>IF($L297&gt;0,$W297/$L297,0)</f>
        <v>100.08204511278196</v>
      </c>
    </row>
    <row r="298" spans="1:24" ht="43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3">
        <f>(E298/D298)*100</f>
        <v>118.72620000000001</v>
      </c>
      <c r="P298" s="7">
        <f t="shared" si="29"/>
        <v>230.08953488372092</v>
      </c>
      <c r="Q298" s="4" t="str">
        <f t="shared" si="30"/>
        <v>film &amp; video</v>
      </c>
      <c r="R298" s="4" t="str">
        <f t="shared" si="28"/>
        <v>documentary</v>
      </c>
      <c r="S298" s="22">
        <f t="shared" si="31"/>
        <v>41134.475497685184</v>
      </c>
      <c r="T298" s="22">
        <f t="shared" si="32"/>
        <v>41159.475497685184</v>
      </c>
      <c r="U298" s="23">
        <v>41134.475497685184</v>
      </c>
      <c r="V298" s="14">
        <f t="shared" si="33"/>
        <v>25000</v>
      </c>
      <c r="W298" s="14">
        <f t="shared" si="34"/>
        <v>29681.55</v>
      </c>
      <c r="X298" s="7">
        <f>IF($L298&gt;0,$W298/$L298,0)</f>
        <v>230.08953488372092</v>
      </c>
    </row>
    <row r="299" spans="1:24" ht="43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3">
        <f>(E299/D299)*100</f>
        <v>100.64</v>
      </c>
      <c r="P299" s="7">
        <f t="shared" si="29"/>
        <v>141.74647887323943</v>
      </c>
      <c r="Q299" s="4" t="str">
        <f t="shared" si="30"/>
        <v>film &amp; video</v>
      </c>
      <c r="R299" s="4" t="str">
        <f t="shared" si="28"/>
        <v>documentary</v>
      </c>
      <c r="S299" s="22">
        <f t="shared" si="31"/>
        <v>42089.728020833332</v>
      </c>
      <c r="T299" s="22">
        <f t="shared" si="32"/>
        <v>42125.165972222225</v>
      </c>
      <c r="U299" s="23">
        <v>42089.728020833332</v>
      </c>
      <c r="V299" s="14">
        <f t="shared" si="33"/>
        <v>20000</v>
      </c>
      <c r="W299" s="14">
        <f t="shared" si="34"/>
        <v>20128</v>
      </c>
      <c r="X299" s="7">
        <f>IF($L299&gt;0,$W299/$L299,0)</f>
        <v>141.74647887323943</v>
      </c>
    </row>
    <row r="300" spans="1:24" ht="28.8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3">
        <f>(E300/D300)*100</f>
        <v>108.93241269841269</v>
      </c>
      <c r="P300" s="7">
        <f t="shared" si="29"/>
        <v>56.344351395730705</v>
      </c>
      <c r="Q300" s="4" t="str">
        <f t="shared" si="30"/>
        <v>film &amp; video</v>
      </c>
      <c r="R300" s="4" t="str">
        <f t="shared" si="28"/>
        <v>documentary</v>
      </c>
      <c r="S300" s="22">
        <f t="shared" si="31"/>
        <v>41709.463518518518</v>
      </c>
      <c r="T300" s="22">
        <f t="shared" si="32"/>
        <v>41768.875</v>
      </c>
      <c r="U300" s="23">
        <v>41709.463518518518</v>
      </c>
      <c r="V300" s="14">
        <f t="shared" si="33"/>
        <v>126000</v>
      </c>
      <c r="W300" s="14">
        <f t="shared" si="34"/>
        <v>137254.84</v>
      </c>
      <c r="X300" s="7">
        <f>IF($L300&gt;0,$W300/$L300,0)</f>
        <v>56.344351395730705</v>
      </c>
    </row>
    <row r="301" spans="1:24" ht="43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3">
        <f>(E301/D301)*100</f>
        <v>178.95250000000001</v>
      </c>
      <c r="P301" s="7">
        <f t="shared" si="29"/>
        <v>73.341188524590166</v>
      </c>
      <c r="Q301" s="4" t="str">
        <f t="shared" si="30"/>
        <v>film &amp; video</v>
      </c>
      <c r="R301" s="4" t="str">
        <f t="shared" si="28"/>
        <v>documentary</v>
      </c>
      <c r="S301" s="22">
        <f t="shared" si="31"/>
        <v>40469.225231481483</v>
      </c>
      <c r="T301" s="22">
        <f t="shared" si="32"/>
        <v>40499.266898148147</v>
      </c>
      <c r="U301" s="23">
        <v>40469.225231481483</v>
      </c>
      <c r="V301" s="14">
        <f t="shared" si="33"/>
        <v>10000</v>
      </c>
      <c r="W301" s="14">
        <f t="shared" si="34"/>
        <v>17895.25</v>
      </c>
      <c r="X301" s="7">
        <f>IF($L301&gt;0,$W301/$L301,0)</f>
        <v>73.341188524590166</v>
      </c>
    </row>
    <row r="302" spans="1:24" ht="43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3">
        <f>(E302/D302)*100</f>
        <v>101.72264</v>
      </c>
      <c r="P302" s="7">
        <f t="shared" si="29"/>
        <v>85.337785234899329</v>
      </c>
      <c r="Q302" s="4" t="str">
        <f t="shared" si="30"/>
        <v>film &amp; video</v>
      </c>
      <c r="R302" s="4" t="str">
        <f t="shared" si="28"/>
        <v>documentary</v>
      </c>
      <c r="S302" s="22">
        <f t="shared" si="31"/>
        <v>40626.959930555553</v>
      </c>
      <c r="T302" s="22">
        <f t="shared" si="32"/>
        <v>40657.959930555553</v>
      </c>
      <c r="U302" s="23">
        <v>40626.959930555553</v>
      </c>
      <c r="V302" s="14">
        <f t="shared" si="33"/>
        <v>25000</v>
      </c>
      <c r="W302" s="14">
        <f t="shared" si="34"/>
        <v>25430.66</v>
      </c>
      <c r="X302" s="7">
        <f>IF($L302&gt;0,$W302/$L302,0)</f>
        <v>85.337785234899329</v>
      </c>
    </row>
    <row r="303" spans="1:24" ht="43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3">
        <f>(E303/D303)*100</f>
        <v>118.73499999999999</v>
      </c>
      <c r="P303" s="7">
        <f t="shared" si="29"/>
        <v>61.496215139442228</v>
      </c>
      <c r="Q303" s="4" t="str">
        <f t="shared" si="30"/>
        <v>film &amp; video</v>
      </c>
      <c r="R303" s="4" t="str">
        <f t="shared" si="28"/>
        <v>documentary</v>
      </c>
      <c r="S303" s="22">
        <f t="shared" si="31"/>
        <v>41312.737673611111</v>
      </c>
      <c r="T303" s="22">
        <f t="shared" si="32"/>
        <v>41352.696006944447</v>
      </c>
      <c r="U303" s="23">
        <v>41312.737673611111</v>
      </c>
      <c r="V303" s="14">
        <f t="shared" si="33"/>
        <v>13000</v>
      </c>
      <c r="W303" s="14">
        <f t="shared" si="34"/>
        <v>15435.55</v>
      </c>
      <c r="X303" s="7">
        <f>IF($L303&gt;0,$W303/$L303,0)</f>
        <v>61.496215139442228</v>
      </c>
    </row>
    <row r="304" spans="1:24" ht="57.6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3">
        <f>(E304/D304)*100</f>
        <v>100.46</v>
      </c>
      <c r="P304" s="7">
        <f t="shared" si="29"/>
        <v>93.018518518518519</v>
      </c>
      <c r="Q304" s="4" t="str">
        <f t="shared" si="30"/>
        <v>film &amp; video</v>
      </c>
      <c r="R304" s="4" t="str">
        <f t="shared" si="28"/>
        <v>documentary</v>
      </c>
      <c r="S304" s="22">
        <f t="shared" si="31"/>
        <v>40933.856921296298</v>
      </c>
      <c r="T304" s="22">
        <f t="shared" si="32"/>
        <v>40963.856921296298</v>
      </c>
      <c r="U304" s="23">
        <v>40933.856921296298</v>
      </c>
      <c r="V304" s="14">
        <f t="shared" si="33"/>
        <v>10000</v>
      </c>
      <c r="W304" s="14">
        <f t="shared" si="34"/>
        <v>10046</v>
      </c>
      <c r="X304" s="7">
        <f>IF($L304&gt;0,$W304/$L304,0)</f>
        <v>93.018518518518519</v>
      </c>
    </row>
    <row r="305" spans="1:24" ht="43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3">
        <f>(E305/D305)*100</f>
        <v>137.46666666666667</v>
      </c>
      <c r="P305" s="7">
        <f t="shared" si="29"/>
        <v>50.292682926829265</v>
      </c>
      <c r="Q305" s="4" t="str">
        <f t="shared" si="30"/>
        <v>film &amp; video</v>
      </c>
      <c r="R305" s="4" t="str">
        <f t="shared" si="28"/>
        <v>documentary</v>
      </c>
      <c r="S305" s="22">
        <f t="shared" si="31"/>
        <v>41032.071134259255</v>
      </c>
      <c r="T305" s="22">
        <f t="shared" si="32"/>
        <v>41062.071134259255</v>
      </c>
      <c r="U305" s="23">
        <v>41032.071134259255</v>
      </c>
      <c r="V305" s="14">
        <f t="shared" si="33"/>
        <v>3000</v>
      </c>
      <c r="W305" s="14">
        <f t="shared" si="34"/>
        <v>4124</v>
      </c>
      <c r="X305" s="7">
        <f>IF($L305&gt;0,$W305/$L305,0)</f>
        <v>50.292682926829265</v>
      </c>
    </row>
    <row r="306" spans="1:24" ht="28.8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3">
        <f>(E306/D306)*100</f>
        <v>231.64705882352939</v>
      </c>
      <c r="P306" s="7">
        <f t="shared" si="29"/>
        <v>106.43243243243244</v>
      </c>
      <c r="Q306" s="4" t="str">
        <f t="shared" si="30"/>
        <v>film &amp; video</v>
      </c>
      <c r="R306" s="4" t="str">
        <f t="shared" si="28"/>
        <v>documentary</v>
      </c>
      <c r="S306" s="22">
        <f t="shared" si="31"/>
        <v>41114.094872685186</v>
      </c>
      <c r="T306" s="22">
        <f t="shared" si="32"/>
        <v>41153.083333333336</v>
      </c>
      <c r="U306" s="23">
        <v>41114.094872685186</v>
      </c>
      <c r="V306" s="14">
        <f t="shared" si="33"/>
        <v>3400</v>
      </c>
      <c r="W306" s="14">
        <f t="shared" si="34"/>
        <v>7876</v>
      </c>
      <c r="X306" s="7">
        <f>IF($L306&gt;0,$W306/$L306,0)</f>
        <v>106.43243243243244</v>
      </c>
    </row>
    <row r="307" spans="1:24" ht="28.8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3">
        <f>(E307/D307)*100</f>
        <v>130.33333333333331</v>
      </c>
      <c r="P307" s="7">
        <f t="shared" si="29"/>
        <v>51.719576719576722</v>
      </c>
      <c r="Q307" s="4" t="str">
        <f t="shared" si="30"/>
        <v>film &amp; video</v>
      </c>
      <c r="R307" s="4" t="str">
        <f t="shared" si="28"/>
        <v>documentary</v>
      </c>
      <c r="S307" s="22">
        <f t="shared" si="31"/>
        <v>40948.630196759259</v>
      </c>
      <c r="T307" s="22">
        <f t="shared" si="32"/>
        <v>40978.630196759259</v>
      </c>
      <c r="U307" s="23">
        <v>40948.630196759259</v>
      </c>
      <c r="V307" s="14">
        <f t="shared" si="33"/>
        <v>7500</v>
      </c>
      <c r="W307" s="14">
        <f t="shared" si="34"/>
        <v>9775</v>
      </c>
      <c r="X307" s="7">
        <f>IF($L307&gt;0,$W307/$L307,0)</f>
        <v>51.719576719576722</v>
      </c>
    </row>
    <row r="308" spans="1:24" ht="28.8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3">
        <f>(E308/D308)*100</f>
        <v>292.89999999999998</v>
      </c>
      <c r="P308" s="7">
        <f t="shared" si="29"/>
        <v>36.612499999999997</v>
      </c>
      <c r="Q308" s="4" t="str">
        <f t="shared" si="30"/>
        <v>film &amp; video</v>
      </c>
      <c r="R308" s="4" t="str">
        <f t="shared" si="28"/>
        <v>documentary</v>
      </c>
      <c r="S308" s="22">
        <f t="shared" si="31"/>
        <v>41333.837187500001</v>
      </c>
      <c r="T308" s="22">
        <f t="shared" si="32"/>
        <v>41353.79552083333</v>
      </c>
      <c r="U308" s="23">
        <v>41333.837187500001</v>
      </c>
      <c r="V308" s="14">
        <f t="shared" si="33"/>
        <v>1000</v>
      </c>
      <c r="W308" s="14">
        <f t="shared" si="34"/>
        <v>2929</v>
      </c>
      <c r="X308" s="7">
        <f>IF($L308&gt;0,$W308/$L308,0)</f>
        <v>36.612499999999997</v>
      </c>
    </row>
    <row r="309" spans="1:24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3">
        <f>(E309/D309)*100</f>
        <v>111.31818181818183</v>
      </c>
      <c r="P309" s="7">
        <f t="shared" si="29"/>
        <v>42.517361111111114</v>
      </c>
      <c r="Q309" s="4" t="str">
        <f t="shared" si="30"/>
        <v>film &amp; video</v>
      </c>
      <c r="R309" s="4" t="str">
        <f t="shared" si="28"/>
        <v>documentary</v>
      </c>
      <c r="S309" s="22">
        <f t="shared" si="31"/>
        <v>41282.944456018522</v>
      </c>
      <c r="T309" s="22">
        <f t="shared" si="32"/>
        <v>41312.944456018522</v>
      </c>
      <c r="U309" s="23">
        <v>41282.944456018522</v>
      </c>
      <c r="V309" s="14">
        <f t="shared" si="33"/>
        <v>22000</v>
      </c>
      <c r="W309" s="14">
        <f t="shared" si="34"/>
        <v>24490</v>
      </c>
      <c r="X309" s="7">
        <f>IF($L309&gt;0,$W309/$L309,0)</f>
        <v>42.517361111111114</v>
      </c>
    </row>
    <row r="310" spans="1:24" ht="43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3">
        <f>(E310/D310)*100</f>
        <v>105.56666666666668</v>
      </c>
      <c r="P310" s="7">
        <f t="shared" si="29"/>
        <v>62.712871287128714</v>
      </c>
      <c r="Q310" s="4" t="str">
        <f t="shared" si="30"/>
        <v>film &amp; video</v>
      </c>
      <c r="R310" s="4" t="str">
        <f t="shared" si="28"/>
        <v>documentary</v>
      </c>
      <c r="S310" s="22">
        <f t="shared" si="31"/>
        <v>40567.694560185184</v>
      </c>
      <c r="T310" s="22">
        <f t="shared" si="32"/>
        <v>40612.694560185184</v>
      </c>
      <c r="U310" s="23">
        <v>40567.694560185184</v>
      </c>
      <c r="V310" s="14">
        <f t="shared" si="33"/>
        <v>12000</v>
      </c>
      <c r="W310" s="14">
        <f t="shared" si="34"/>
        <v>12668</v>
      </c>
      <c r="X310" s="7">
        <f>IF($L310&gt;0,$W310/$L310,0)</f>
        <v>62.712871287128714</v>
      </c>
    </row>
    <row r="311" spans="1:24" ht="43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3">
        <f>(E311/D311)*100</f>
        <v>118.94444444444446</v>
      </c>
      <c r="P311" s="7">
        <f t="shared" si="29"/>
        <v>89.957983193277315</v>
      </c>
      <c r="Q311" s="4" t="str">
        <f t="shared" si="30"/>
        <v>film &amp; video</v>
      </c>
      <c r="R311" s="4" t="str">
        <f t="shared" si="28"/>
        <v>documentary</v>
      </c>
      <c r="S311" s="22">
        <f t="shared" si="31"/>
        <v>41134.751550925925</v>
      </c>
      <c r="T311" s="22">
        <f t="shared" si="32"/>
        <v>41155.751550925925</v>
      </c>
      <c r="U311" s="23">
        <v>41134.751550925925</v>
      </c>
      <c r="V311" s="14">
        <f t="shared" si="33"/>
        <v>18000</v>
      </c>
      <c r="W311" s="14">
        <f t="shared" si="34"/>
        <v>21410</v>
      </c>
      <c r="X311" s="7">
        <f>IF($L311&gt;0,$W311/$L311,0)</f>
        <v>89.957983193277315</v>
      </c>
    </row>
    <row r="312" spans="1:24" ht="43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3">
        <f>(E312/D312)*100</f>
        <v>104.129</v>
      </c>
      <c r="P312" s="7">
        <f t="shared" si="29"/>
        <v>28.924722222222222</v>
      </c>
      <c r="Q312" s="4" t="str">
        <f t="shared" si="30"/>
        <v>film &amp; video</v>
      </c>
      <c r="R312" s="4" t="str">
        <f t="shared" si="28"/>
        <v>documentary</v>
      </c>
      <c r="S312" s="22">
        <f t="shared" si="31"/>
        <v>40821.183136574073</v>
      </c>
      <c r="T312" s="22">
        <f t="shared" si="32"/>
        <v>40836.083333333336</v>
      </c>
      <c r="U312" s="23">
        <v>40821.183136574073</v>
      </c>
      <c r="V312" s="14">
        <f t="shared" si="33"/>
        <v>1000</v>
      </c>
      <c r="W312" s="14">
        <f t="shared" si="34"/>
        <v>1041.29</v>
      </c>
      <c r="X312" s="7">
        <f>IF($L312&gt;0,$W312/$L312,0)</f>
        <v>28.924722222222222</v>
      </c>
    </row>
    <row r="313" spans="1:24" ht="43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3">
        <f>(E313/D313)*100</f>
        <v>104.10165000000001</v>
      </c>
      <c r="P313" s="7">
        <f t="shared" si="29"/>
        <v>138.8022</v>
      </c>
      <c r="Q313" s="4" t="str">
        <f t="shared" si="30"/>
        <v>film &amp; video</v>
      </c>
      <c r="R313" s="4" t="str">
        <f t="shared" si="28"/>
        <v>documentary</v>
      </c>
      <c r="S313" s="22">
        <f t="shared" si="31"/>
        <v>40868.219814814816</v>
      </c>
      <c r="T313" s="22">
        <f t="shared" si="32"/>
        <v>40909.332638888889</v>
      </c>
      <c r="U313" s="23">
        <v>40868.219814814816</v>
      </c>
      <c r="V313" s="14">
        <f t="shared" si="33"/>
        <v>20000</v>
      </c>
      <c r="W313" s="14">
        <f t="shared" si="34"/>
        <v>20820.330000000002</v>
      </c>
      <c r="X313" s="7">
        <f>IF($L313&gt;0,$W313/$L313,0)</f>
        <v>138.8022</v>
      </c>
    </row>
    <row r="314" spans="1:24" ht="43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3">
        <f>(E314/D314)*100</f>
        <v>111.87499999999999</v>
      </c>
      <c r="P314" s="7">
        <f t="shared" si="29"/>
        <v>61.301369863013697</v>
      </c>
      <c r="Q314" s="4" t="str">
        <f t="shared" si="30"/>
        <v>film &amp; video</v>
      </c>
      <c r="R314" s="4" t="str">
        <f t="shared" si="28"/>
        <v>documentary</v>
      </c>
      <c r="S314" s="22">
        <f t="shared" si="31"/>
        <v>41348.877685185187</v>
      </c>
      <c r="T314" s="22">
        <f t="shared" si="32"/>
        <v>41378.877685185187</v>
      </c>
      <c r="U314" s="23">
        <v>41348.877685185187</v>
      </c>
      <c r="V314" s="14">
        <f t="shared" si="33"/>
        <v>8000</v>
      </c>
      <c r="W314" s="14">
        <f t="shared" si="34"/>
        <v>8950</v>
      </c>
      <c r="X314" s="7">
        <f>IF($L314&gt;0,$W314/$L314,0)</f>
        <v>61.301369863013697</v>
      </c>
    </row>
    <row r="315" spans="1:24" ht="43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3">
        <f>(E315/D315)*100</f>
        <v>104.73529411764706</v>
      </c>
      <c r="P315" s="7">
        <f t="shared" si="29"/>
        <v>80.202702702702709</v>
      </c>
      <c r="Q315" s="4" t="str">
        <f t="shared" si="30"/>
        <v>film &amp; video</v>
      </c>
      <c r="R315" s="4" t="str">
        <f t="shared" si="28"/>
        <v>documentary</v>
      </c>
      <c r="S315" s="22">
        <f t="shared" si="31"/>
        <v>40357.227939814817</v>
      </c>
      <c r="T315" s="22">
        <f t="shared" si="32"/>
        <v>40401.665972222225</v>
      </c>
      <c r="U315" s="23">
        <v>40357.227939814817</v>
      </c>
      <c r="V315" s="14">
        <f t="shared" si="33"/>
        <v>17000</v>
      </c>
      <c r="W315" s="14">
        <f t="shared" si="34"/>
        <v>17805</v>
      </c>
      <c r="X315" s="7">
        <f>IF($L315&gt;0,$W315/$L315,0)</f>
        <v>80.202702702702709</v>
      </c>
    </row>
    <row r="316" spans="1:24" ht="43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3">
        <f>(E316/D316)*100</f>
        <v>385.15000000000003</v>
      </c>
      <c r="P316" s="7">
        <f t="shared" si="29"/>
        <v>32.095833333333331</v>
      </c>
      <c r="Q316" s="4" t="str">
        <f t="shared" si="30"/>
        <v>film &amp; video</v>
      </c>
      <c r="R316" s="4" t="str">
        <f t="shared" si="28"/>
        <v>documentary</v>
      </c>
      <c r="S316" s="22">
        <f t="shared" si="31"/>
        <v>41304.833194444444</v>
      </c>
      <c r="T316" s="22">
        <f t="shared" si="32"/>
        <v>41334.833194444444</v>
      </c>
      <c r="U316" s="23">
        <v>41304.833194444444</v>
      </c>
      <c r="V316" s="14">
        <f t="shared" si="33"/>
        <v>1000</v>
      </c>
      <c r="W316" s="14">
        <f t="shared" si="34"/>
        <v>3851.5</v>
      </c>
      <c r="X316" s="7">
        <f>IF($L316&gt;0,$W316/$L316,0)</f>
        <v>32.095833333333331</v>
      </c>
    </row>
    <row r="317" spans="1:24" ht="43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3">
        <f>(E317/D317)*100</f>
        <v>101.248</v>
      </c>
      <c r="P317" s="7">
        <f t="shared" si="29"/>
        <v>200.88888888888889</v>
      </c>
      <c r="Q317" s="4" t="str">
        <f t="shared" si="30"/>
        <v>film &amp; video</v>
      </c>
      <c r="R317" s="4" t="str">
        <f t="shared" si="28"/>
        <v>documentary</v>
      </c>
      <c r="S317" s="22">
        <f t="shared" si="31"/>
        <v>41113.77238425926</v>
      </c>
      <c r="T317" s="22">
        <f t="shared" si="32"/>
        <v>41143.77238425926</v>
      </c>
      <c r="U317" s="23">
        <v>41113.77238425926</v>
      </c>
      <c r="V317" s="14">
        <f t="shared" si="33"/>
        <v>25000</v>
      </c>
      <c r="W317" s="14">
        <f t="shared" si="34"/>
        <v>25312</v>
      </c>
      <c r="X317" s="7">
        <f>IF($L317&gt;0,$W317/$L317,0)</f>
        <v>200.88888888888889</v>
      </c>
    </row>
    <row r="318" spans="1:24" ht="28.8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3">
        <f>(E318/D318)*100</f>
        <v>113.77333333333333</v>
      </c>
      <c r="P318" s="7">
        <f t="shared" si="29"/>
        <v>108.01265822784811</v>
      </c>
      <c r="Q318" s="4" t="str">
        <f t="shared" si="30"/>
        <v>film &amp; video</v>
      </c>
      <c r="R318" s="4" t="str">
        <f t="shared" si="28"/>
        <v>documentary</v>
      </c>
      <c r="S318" s="22">
        <f t="shared" si="31"/>
        <v>41950.923576388886</v>
      </c>
      <c r="T318" s="22">
        <f t="shared" si="32"/>
        <v>41984.207638888889</v>
      </c>
      <c r="U318" s="23">
        <v>41950.923576388886</v>
      </c>
      <c r="V318" s="14">
        <f t="shared" si="33"/>
        <v>11496.735000000001</v>
      </c>
      <c r="W318" s="14">
        <f t="shared" si="34"/>
        <v>13080.218634000001</v>
      </c>
      <c r="X318" s="7">
        <f>IF($L318&gt;0,$W318/$L318,0)</f>
        <v>82.786193886075949</v>
      </c>
    </row>
    <row r="319" spans="1:24" ht="28.8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3">
        <f>(E319/D319)*100</f>
        <v>100.80333333333333</v>
      </c>
      <c r="P319" s="7">
        <f t="shared" si="29"/>
        <v>95.699367088607602</v>
      </c>
      <c r="Q319" s="4" t="str">
        <f t="shared" si="30"/>
        <v>film &amp; video</v>
      </c>
      <c r="R319" s="4" t="str">
        <f t="shared" si="28"/>
        <v>documentary</v>
      </c>
      <c r="S319" s="22">
        <f t="shared" si="31"/>
        <v>41589.676886574074</v>
      </c>
      <c r="T319" s="22">
        <f t="shared" si="32"/>
        <v>41619.676886574074</v>
      </c>
      <c r="U319" s="23">
        <v>41589.676886574074</v>
      </c>
      <c r="V319" s="14">
        <f t="shared" si="33"/>
        <v>30000</v>
      </c>
      <c r="W319" s="14">
        <f t="shared" si="34"/>
        <v>30241</v>
      </c>
      <c r="X319" s="7">
        <f>IF($L319&gt;0,$W319/$L319,0)</f>
        <v>95.699367088607602</v>
      </c>
    </row>
    <row r="320" spans="1:24" ht="43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3">
        <f>(E320/D320)*100</f>
        <v>283.32</v>
      </c>
      <c r="P320" s="7">
        <f t="shared" si="29"/>
        <v>49.880281690140848</v>
      </c>
      <c r="Q320" s="4" t="str">
        <f t="shared" si="30"/>
        <v>film &amp; video</v>
      </c>
      <c r="R320" s="4" t="str">
        <f t="shared" si="28"/>
        <v>documentary</v>
      </c>
      <c r="S320" s="22">
        <f t="shared" si="31"/>
        <v>41330.038784722223</v>
      </c>
      <c r="T320" s="22">
        <f t="shared" si="32"/>
        <v>41359.997118055559</v>
      </c>
      <c r="U320" s="23">
        <v>41330.038784722223</v>
      </c>
      <c r="V320" s="14">
        <f t="shared" si="33"/>
        <v>5000</v>
      </c>
      <c r="W320" s="14">
        <f t="shared" si="34"/>
        <v>14166</v>
      </c>
      <c r="X320" s="7">
        <f>IF($L320&gt;0,$W320/$L320,0)</f>
        <v>49.880281690140848</v>
      </c>
    </row>
    <row r="321" spans="1:24" ht="57.6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3">
        <f>(E321/D321)*100</f>
        <v>112.68</v>
      </c>
      <c r="P321" s="7">
        <f t="shared" si="29"/>
        <v>110.47058823529412</v>
      </c>
      <c r="Q321" s="4" t="str">
        <f t="shared" si="30"/>
        <v>film &amp; video</v>
      </c>
      <c r="R321" s="4" t="str">
        <f t="shared" si="28"/>
        <v>documentary</v>
      </c>
      <c r="S321" s="22">
        <f t="shared" si="31"/>
        <v>40123.83829861111</v>
      </c>
      <c r="T321" s="22">
        <f t="shared" si="32"/>
        <v>40211.332638888889</v>
      </c>
      <c r="U321" s="23">
        <v>40123.83829861111</v>
      </c>
      <c r="V321" s="14">
        <f t="shared" si="33"/>
        <v>5000</v>
      </c>
      <c r="W321" s="14">
        <f t="shared" si="34"/>
        <v>5634</v>
      </c>
      <c r="X321" s="7">
        <f>IF($L321&gt;0,$W321/$L321,0)</f>
        <v>110.47058823529412</v>
      </c>
    </row>
    <row r="322" spans="1:24" ht="43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3">
        <f>(E322/D322)*100</f>
        <v>106.58000000000001</v>
      </c>
      <c r="P322" s="7">
        <f t="shared" si="29"/>
        <v>134.91139240506328</v>
      </c>
      <c r="Q322" s="4" t="str">
        <f t="shared" si="30"/>
        <v>film &amp; video</v>
      </c>
      <c r="R322" s="4" t="str">
        <f t="shared" ref="R322:R385" si="35">MID($N322,FIND("/",$N322)+1,LEN($N322))</f>
        <v>documentary</v>
      </c>
      <c r="S322" s="22">
        <f t="shared" si="31"/>
        <v>42331.551307870366</v>
      </c>
      <c r="T322" s="22">
        <f t="shared" si="32"/>
        <v>42360.958333333328</v>
      </c>
      <c r="U322" s="23">
        <v>42331.551307870366</v>
      </c>
      <c r="V322" s="14">
        <f t="shared" si="33"/>
        <v>25037.539999999997</v>
      </c>
      <c r="W322" s="14">
        <f t="shared" si="34"/>
        <v>26685.010131999999</v>
      </c>
      <c r="X322" s="7">
        <f>IF($L322&gt;0,$W322/$L322,0)</f>
        <v>168.89246918987342</v>
      </c>
    </row>
    <row r="323" spans="1:24" ht="43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3">
        <f>(E323/D323)*100</f>
        <v>102.66285714285715</v>
      </c>
      <c r="P323" s="7">
        <f t="shared" ref="P323:P386" si="36">IF($L323&gt;0,$E323/$L323,0)</f>
        <v>106.62314540059347</v>
      </c>
      <c r="Q323" s="4" t="str">
        <f t="shared" ref="Q323:Q386" si="37">LEFT($N323,FIND("/",$N323)-1)</f>
        <v>film &amp; video</v>
      </c>
      <c r="R323" s="4" t="str">
        <f t="shared" si="35"/>
        <v>documentary</v>
      </c>
      <c r="S323" s="22">
        <f t="shared" ref="S323:U386" si="38">($J323/86400)+DATE(1970,1,1)</f>
        <v>42647.446597222224</v>
      </c>
      <c r="T323" s="22">
        <f t="shared" ref="T323:T386" si="39">($I323/86400)+DATE(1970,1,1)</f>
        <v>42682.488263888888</v>
      </c>
      <c r="U323" s="23">
        <v>42647.446597222224</v>
      </c>
      <c r="V323" s="14">
        <f t="shared" ref="V323:V386" si="40">IF($H323="AUD",$D323*0.704094,IF($H323="CAD",$D323*0.766449,IF($H323="CHF",$D323*1.016069,IF($H323="DKK",$D323*0.150818,IF($H323="EUR",$D323*1.126155,IF($H323="GBP",$D323*1.251877,IF($H323="HKD",$D323*0.127766,IF($H323="MXN",$D323*0.052688,IF($H323="NOK",$D323*0.117106,IF($H323="NZD",$D323*0.672078,IF($H323="SEK",$D323*0.106947,IF($H323="SGD",$D323*0.737466,IF($H323="USD",$D323*1)))))))))))))</f>
        <v>39415.425000000003</v>
      </c>
      <c r="W323" s="14">
        <f t="shared" ref="W323:W386" si="41">IF($H323="AUD",$E323*0.704094,IF($H323="CAD",$E323*0.766449,IF($H323="CHF",$E323*1.016069,IF($H323="DKK",$E323*0.150818,IF($H323="EUR",$E323*1.126155,IF($H323="GBP",$E323*1.251877,IF($H323="HKD",$E323*0.127766,IF($H323="MXN",$E323*0.052688,IF($H323="NOK",$E323*0.117106,IF($H323="NZD",$E323*0.672078,IF($H323="SEK",$E323*0.106947,IF($H323="SGD",$E323*0.737466,IF($H323="USD",$E323*1)))))))))))))</f>
        <v>40465.001459999999</v>
      </c>
      <c r="X323" s="7">
        <f>IF($L323&gt;0,$W323/$L323,0)</f>
        <v>120.07418830860534</v>
      </c>
    </row>
    <row r="324" spans="1:24" ht="43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3">
        <f>(E324/D324)*100</f>
        <v>107.91200000000001</v>
      </c>
      <c r="P324" s="7">
        <f t="shared" si="36"/>
        <v>145.04301075268816</v>
      </c>
      <c r="Q324" s="4" t="str">
        <f t="shared" si="37"/>
        <v>film &amp; video</v>
      </c>
      <c r="R324" s="4" t="str">
        <f t="shared" si="35"/>
        <v>documentary</v>
      </c>
      <c r="S324" s="22">
        <f t="shared" si="38"/>
        <v>42473.57</v>
      </c>
      <c r="T324" s="22">
        <f t="shared" si="39"/>
        <v>42503.57</v>
      </c>
      <c r="U324" s="23">
        <v>42473.57</v>
      </c>
      <c r="V324" s="14">
        <f t="shared" si="40"/>
        <v>25000</v>
      </c>
      <c r="W324" s="14">
        <f t="shared" si="41"/>
        <v>26978</v>
      </c>
      <c r="X324" s="7">
        <f>IF($L324&gt;0,$W324/$L324,0)</f>
        <v>145.04301075268816</v>
      </c>
    </row>
    <row r="325" spans="1:24" ht="43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3">
        <f>(E325/D325)*100</f>
        <v>123.07407407407408</v>
      </c>
      <c r="P325" s="7">
        <f t="shared" si="36"/>
        <v>114.58620689655173</v>
      </c>
      <c r="Q325" s="4" t="str">
        <f t="shared" si="37"/>
        <v>film &amp; video</v>
      </c>
      <c r="R325" s="4" t="str">
        <f t="shared" si="35"/>
        <v>documentary</v>
      </c>
      <c r="S325" s="22">
        <f t="shared" si="38"/>
        <v>42697.32136574074</v>
      </c>
      <c r="T325" s="22">
        <f t="shared" si="39"/>
        <v>42725.332638888889</v>
      </c>
      <c r="U325" s="23">
        <v>42697.32136574074</v>
      </c>
      <c r="V325" s="14">
        <f t="shared" si="40"/>
        <v>5400</v>
      </c>
      <c r="W325" s="14">
        <f t="shared" si="41"/>
        <v>6646</v>
      </c>
      <c r="X325" s="7">
        <f>IF($L325&gt;0,$W325/$L325,0)</f>
        <v>114.58620689655173</v>
      </c>
    </row>
    <row r="326" spans="1:24" ht="43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3">
        <f>(E326/D326)*100</f>
        <v>101.6</v>
      </c>
      <c r="P326" s="7">
        <f t="shared" si="36"/>
        <v>105.3170731707317</v>
      </c>
      <c r="Q326" s="4" t="str">
        <f t="shared" si="37"/>
        <v>film &amp; video</v>
      </c>
      <c r="R326" s="4" t="str">
        <f t="shared" si="35"/>
        <v>documentary</v>
      </c>
      <c r="S326" s="22">
        <f t="shared" si="38"/>
        <v>42184.626250000001</v>
      </c>
      <c r="T326" s="22">
        <f t="shared" si="39"/>
        <v>42217.626250000001</v>
      </c>
      <c r="U326" s="23">
        <v>42184.626250000001</v>
      </c>
      <c r="V326" s="14">
        <f t="shared" si="40"/>
        <v>8500</v>
      </c>
      <c r="W326" s="14">
        <f t="shared" si="41"/>
        <v>8636</v>
      </c>
      <c r="X326" s="7">
        <f>IF($L326&gt;0,$W326/$L326,0)</f>
        <v>105.3170731707317</v>
      </c>
    </row>
    <row r="327" spans="1:24" ht="43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3">
        <f>(E327/D327)*100</f>
        <v>104.396</v>
      </c>
      <c r="P327" s="7">
        <f t="shared" si="36"/>
        <v>70.921195652173907</v>
      </c>
      <c r="Q327" s="4" t="str">
        <f t="shared" si="37"/>
        <v>film &amp; video</v>
      </c>
      <c r="R327" s="4" t="str">
        <f t="shared" si="35"/>
        <v>documentary</v>
      </c>
      <c r="S327" s="22">
        <f t="shared" si="38"/>
        <v>42689.187881944439</v>
      </c>
      <c r="T327" s="22">
        <f t="shared" si="39"/>
        <v>42724.187881944439</v>
      </c>
      <c r="U327" s="23">
        <v>42689.187881944439</v>
      </c>
      <c r="V327" s="14">
        <f t="shared" si="40"/>
        <v>50000</v>
      </c>
      <c r="W327" s="14">
        <f t="shared" si="41"/>
        <v>52198</v>
      </c>
      <c r="X327" s="7">
        <f>IF($L327&gt;0,$W327/$L327,0)</f>
        <v>70.921195652173907</v>
      </c>
    </row>
    <row r="328" spans="1:24" ht="43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3">
        <f>(E328/D328)*100</f>
        <v>112.92973333333333</v>
      </c>
      <c r="P328" s="7">
        <f t="shared" si="36"/>
        <v>147.17167680278018</v>
      </c>
      <c r="Q328" s="4" t="str">
        <f t="shared" si="37"/>
        <v>film &amp; video</v>
      </c>
      <c r="R328" s="4" t="str">
        <f t="shared" si="35"/>
        <v>documentary</v>
      </c>
      <c r="S328" s="22">
        <f t="shared" si="38"/>
        <v>42775.314884259264</v>
      </c>
      <c r="T328" s="22">
        <f t="shared" si="39"/>
        <v>42808.956250000003</v>
      </c>
      <c r="U328" s="23">
        <v>42775.314884259264</v>
      </c>
      <c r="V328" s="14">
        <f t="shared" si="40"/>
        <v>150000</v>
      </c>
      <c r="W328" s="14">
        <f t="shared" si="41"/>
        <v>169394.6</v>
      </c>
      <c r="X328" s="7">
        <f>IF($L328&gt;0,$W328/$L328,0)</f>
        <v>147.17167680278018</v>
      </c>
    </row>
    <row r="329" spans="1:24" ht="43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3">
        <f>(E329/D329)*100</f>
        <v>136.4</v>
      </c>
      <c r="P329" s="7">
        <f t="shared" si="36"/>
        <v>160.47058823529412</v>
      </c>
      <c r="Q329" s="4" t="str">
        <f t="shared" si="37"/>
        <v>film &amp; video</v>
      </c>
      <c r="R329" s="4" t="str">
        <f t="shared" si="35"/>
        <v>documentary</v>
      </c>
      <c r="S329" s="22">
        <f t="shared" si="38"/>
        <v>42058.235289351855</v>
      </c>
      <c r="T329" s="22">
        <f t="shared" si="39"/>
        <v>42085.333333333328</v>
      </c>
      <c r="U329" s="23">
        <v>42058.235289351855</v>
      </c>
      <c r="V329" s="14">
        <f t="shared" si="40"/>
        <v>4000</v>
      </c>
      <c r="W329" s="14">
        <f t="shared" si="41"/>
        <v>5456</v>
      </c>
      <c r="X329" s="7">
        <f>IF($L329&gt;0,$W329/$L329,0)</f>
        <v>160.47058823529412</v>
      </c>
    </row>
    <row r="330" spans="1:24" ht="43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3">
        <f>(E330/D330)*100</f>
        <v>103.61439999999999</v>
      </c>
      <c r="P330" s="7">
        <f t="shared" si="36"/>
        <v>156.04578313253012</v>
      </c>
      <c r="Q330" s="4" t="str">
        <f t="shared" si="37"/>
        <v>film &amp; video</v>
      </c>
      <c r="R330" s="4" t="str">
        <f t="shared" si="35"/>
        <v>documentary</v>
      </c>
      <c r="S330" s="22">
        <f t="shared" si="38"/>
        <v>42278.946620370371</v>
      </c>
      <c r="T330" s="22">
        <f t="shared" si="39"/>
        <v>42309.166666666672</v>
      </c>
      <c r="U330" s="23">
        <v>42278.946620370371</v>
      </c>
      <c r="V330" s="14">
        <f t="shared" si="40"/>
        <v>75000</v>
      </c>
      <c r="W330" s="14">
        <f t="shared" si="41"/>
        <v>77710.8</v>
      </c>
      <c r="X330" s="7">
        <f>IF($L330&gt;0,$W330/$L330,0)</f>
        <v>156.04578313253012</v>
      </c>
    </row>
    <row r="331" spans="1:24" ht="43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3">
        <f>(E331/D331)*100</f>
        <v>105.5</v>
      </c>
      <c r="P331" s="7">
        <f t="shared" si="36"/>
        <v>63.17365269461078</v>
      </c>
      <c r="Q331" s="4" t="str">
        <f t="shared" si="37"/>
        <v>film &amp; video</v>
      </c>
      <c r="R331" s="4" t="str">
        <f t="shared" si="35"/>
        <v>documentary</v>
      </c>
      <c r="S331" s="22">
        <f t="shared" si="38"/>
        <v>42291.46674768519</v>
      </c>
      <c r="T331" s="22">
        <f t="shared" si="39"/>
        <v>42315.166666666672</v>
      </c>
      <c r="U331" s="23">
        <v>42291.46674768519</v>
      </c>
      <c r="V331" s="14">
        <f t="shared" si="40"/>
        <v>10000</v>
      </c>
      <c r="W331" s="14">
        <f t="shared" si="41"/>
        <v>10550</v>
      </c>
      <c r="X331" s="7">
        <f>IF($L331&gt;0,$W331/$L331,0)</f>
        <v>63.17365269461078</v>
      </c>
    </row>
    <row r="332" spans="1:24" ht="43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3">
        <f>(E332/D332)*100</f>
        <v>101.82857142857142</v>
      </c>
      <c r="P332" s="7">
        <f t="shared" si="36"/>
        <v>104.82352941176471</v>
      </c>
      <c r="Q332" s="4" t="str">
        <f t="shared" si="37"/>
        <v>film &amp; video</v>
      </c>
      <c r="R332" s="4" t="str">
        <f t="shared" si="35"/>
        <v>documentary</v>
      </c>
      <c r="S332" s="22">
        <f t="shared" si="38"/>
        <v>41379.515775462962</v>
      </c>
      <c r="T332" s="22">
        <f t="shared" si="39"/>
        <v>41411.165972222225</v>
      </c>
      <c r="U332" s="23">
        <v>41379.515775462962</v>
      </c>
      <c r="V332" s="14">
        <f t="shared" si="40"/>
        <v>35000</v>
      </c>
      <c r="W332" s="14">
        <f t="shared" si="41"/>
        <v>35640</v>
      </c>
      <c r="X332" s="7">
        <f>IF($L332&gt;0,$W332/$L332,0)</f>
        <v>104.82352941176471</v>
      </c>
    </row>
    <row r="333" spans="1:24" ht="43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3">
        <f>(E333/D333)*100</f>
        <v>106.60499999999999</v>
      </c>
      <c r="P333" s="7">
        <f t="shared" si="36"/>
        <v>97.356164383561648</v>
      </c>
      <c r="Q333" s="4" t="str">
        <f t="shared" si="37"/>
        <v>film &amp; video</v>
      </c>
      <c r="R333" s="4" t="str">
        <f t="shared" si="35"/>
        <v>documentary</v>
      </c>
      <c r="S333" s="22">
        <f t="shared" si="38"/>
        <v>42507.581412037034</v>
      </c>
      <c r="T333" s="22">
        <f t="shared" si="39"/>
        <v>42538.581412037034</v>
      </c>
      <c r="U333" s="23">
        <v>42507.581412037034</v>
      </c>
      <c r="V333" s="14">
        <f t="shared" si="40"/>
        <v>40000</v>
      </c>
      <c r="W333" s="14">
        <f t="shared" si="41"/>
        <v>42642</v>
      </c>
      <c r="X333" s="7">
        <f>IF($L333&gt;0,$W333/$L333,0)</f>
        <v>97.356164383561648</v>
      </c>
    </row>
    <row r="334" spans="1:24" ht="43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3">
        <f>(E334/D334)*100</f>
        <v>113.015</v>
      </c>
      <c r="P334" s="7">
        <f t="shared" si="36"/>
        <v>203.63063063063063</v>
      </c>
      <c r="Q334" s="4" t="str">
        <f t="shared" si="37"/>
        <v>film &amp; video</v>
      </c>
      <c r="R334" s="4" t="str">
        <f t="shared" si="35"/>
        <v>documentary</v>
      </c>
      <c r="S334" s="22">
        <f t="shared" si="38"/>
        <v>42263.680289351847</v>
      </c>
      <c r="T334" s="22">
        <f t="shared" si="39"/>
        <v>42305.333333333328</v>
      </c>
      <c r="U334" s="23">
        <v>42263.680289351847</v>
      </c>
      <c r="V334" s="14">
        <f t="shared" si="40"/>
        <v>100000</v>
      </c>
      <c r="W334" s="14">
        <f t="shared" si="41"/>
        <v>113015</v>
      </c>
      <c r="X334" s="7">
        <f>IF($L334&gt;0,$W334/$L334,0)</f>
        <v>203.63063063063063</v>
      </c>
    </row>
    <row r="335" spans="1:24" ht="43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3">
        <f>(E335/D335)*100</f>
        <v>125.22750000000001</v>
      </c>
      <c r="P335" s="7">
        <f t="shared" si="36"/>
        <v>188.31203007518798</v>
      </c>
      <c r="Q335" s="4" t="str">
        <f t="shared" si="37"/>
        <v>film &amp; video</v>
      </c>
      <c r="R335" s="4" t="str">
        <f t="shared" si="35"/>
        <v>documentary</v>
      </c>
      <c r="S335" s="22">
        <f t="shared" si="38"/>
        <v>42437.636469907404</v>
      </c>
      <c r="T335" s="22">
        <f t="shared" si="39"/>
        <v>42467.59480324074</v>
      </c>
      <c r="U335" s="23">
        <v>42437.636469907404</v>
      </c>
      <c r="V335" s="14">
        <f t="shared" si="40"/>
        <v>40000</v>
      </c>
      <c r="W335" s="14">
        <f t="shared" si="41"/>
        <v>50091</v>
      </c>
      <c r="X335" s="7">
        <f>IF($L335&gt;0,$W335/$L335,0)</f>
        <v>188.31203007518798</v>
      </c>
    </row>
    <row r="336" spans="1:24" ht="43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3">
        <f>(E336/D336)*100</f>
        <v>101.19</v>
      </c>
      <c r="P336" s="7">
        <f t="shared" si="36"/>
        <v>146.65217391304347</v>
      </c>
      <c r="Q336" s="4" t="str">
        <f t="shared" si="37"/>
        <v>film &amp; video</v>
      </c>
      <c r="R336" s="4" t="str">
        <f t="shared" si="35"/>
        <v>documentary</v>
      </c>
      <c r="S336" s="22">
        <f t="shared" si="38"/>
        <v>42101.682372685187</v>
      </c>
      <c r="T336" s="22">
        <f t="shared" si="39"/>
        <v>42139.791666666672</v>
      </c>
      <c r="U336" s="23">
        <v>42101.682372685187</v>
      </c>
      <c r="V336" s="14">
        <f t="shared" si="40"/>
        <v>10000</v>
      </c>
      <c r="W336" s="14">
        <f t="shared" si="41"/>
        <v>10119</v>
      </c>
      <c r="X336" s="7">
        <f>IF($L336&gt;0,$W336/$L336,0)</f>
        <v>146.65217391304347</v>
      </c>
    </row>
    <row r="337" spans="1:24" ht="43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3">
        <f>(E337/D337)*100</f>
        <v>102.76470588235294</v>
      </c>
      <c r="P337" s="7">
        <f t="shared" si="36"/>
        <v>109.1875</v>
      </c>
      <c r="Q337" s="4" t="str">
        <f t="shared" si="37"/>
        <v>film &amp; video</v>
      </c>
      <c r="R337" s="4" t="str">
        <f t="shared" si="35"/>
        <v>documentary</v>
      </c>
      <c r="S337" s="22">
        <f t="shared" si="38"/>
        <v>42101.737442129626</v>
      </c>
      <c r="T337" s="22">
        <f t="shared" si="39"/>
        <v>42132.916666666672</v>
      </c>
      <c r="U337" s="23">
        <v>42101.737442129626</v>
      </c>
      <c r="V337" s="14">
        <f t="shared" si="40"/>
        <v>8500</v>
      </c>
      <c r="W337" s="14">
        <f t="shared" si="41"/>
        <v>8735</v>
      </c>
      <c r="X337" s="7">
        <f>IF($L337&gt;0,$W337/$L337,0)</f>
        <v>109.1875</v>
      </c>
    </row>
    <row r="338" spans="1:24" ht="43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3">
        <f>(E338/D338)*100</f>
        <v>116.83911999999998</v>
      </c>
      <c r="P338" s="7">
        <f t="shared" si="36"/>
        <v>59.249046653144013</v>
      </c>
      <c r="Q338" s="4" t="str">
        <f t="shared" si="37"/>
        <v>film &amp; video</v>
      </c>
      <c r="R338" s="4" t="str">
        <f t="shared" si="35"/>
        <v>documentary</v>
      </c>
      <c r="S338" s="22">
        <f t="shared" si="38"/>
        <v>42291.596273148149</v>
      </c>
      <c r="T338" s="22">
        <f t="shared" si="39"/>
        <v>42321.637939814813</v>
      </c>
      <c r="U338" s="23">
        <v>42291.596273148149</v>
      </c>
      <c r="V338" s="14">
        <f t="shared" si="40"/>
        <v>25000</v>
      </c>
      <c r="W338" s="14">
        <f t="shared" si="41"/>
        <v>29209.78</v>
      </c>
      <c r="X338" s="7">
        <f>IF($L338&gt;0,$W338/$L338,0)</f>
        <v>59.249046653144013</v>
      </c>
    </row>
    <row r="339" spans="1:24" ht="43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3">
        <f>(E339/D339)*100</f>
        <v>101.16833333333335</v>
      </c>
      <c r="P339" s="7">
        <f t="shared" si="36"/>
        <v>97.904838709677421</v>
      </c>
      <c r="Q339" s="4" t="str">
        <f t="shared" si="37"/>
        <v>film &amp; video</v>
      </c>
      <c r="R339" s="4" t="str">
        <f t="shared" si="35"/>
        <v>documentary</v>
      </c>
      <c r="S339" s="22">
        <f t="shared" si="38"/>
        <v>42047.128564814819</v>
      </c>
      <c r="T339" s="22">
        <f t="shared" si="39"/>
        <v>42077.086898148147</v>
      </c>
      <c r="U339" s="23">
        <v>42047.128564814819</v>
      </c>
      <c r="V339" s="14">
        <f t="shared" si="40"/>
        <v>3000</v>
      </c>
      <c r="W339" s="14">
        <f t="shared" si="41"/>
        <v>3035.05</v>
      </c>
      <c r="X339" s="7">
        <f>IF($L339&gt;0,$W339/$L339,0)</f>
        <v>97.904838709677421</v>
      </c>
    </row>
    <row r="340" spans="1:24" ht="43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3">
        <f>(E340/D340)*100</f>
        <v>110.13360000000002</v>
      </c>
      <c r="P340" s="7">
        <f t="shared" si="36"/>
        <v>70.000169491525426</v>
      </c>
      <c r="Q340" s="4" t="str">
        <f t="shared" si="37"/>
        <v>film &amp; video</v>
      </c>
      <c r="R340" s="4" t="str">
        <f t="shared" si="35"/>
        <v>documentary</v>
      </c>
      <c r="S340" s="22">
        <f t="shared" si="38"/>
        <v>42559.755671296298</v>
      </c>
      <c r="T340" s="22">
        <f t="shared" si="39"/>
        <v>42616.041666666672</v>
      </c>
      <c r="U340" s="23">
        <v>42559.755671296298</v>
      </c>
      <c r="V340" s="14">
        <f t="shared" si="40"/>
        <v>15000</v>
      </c>
      <c r="W340" s="14">
        <f t="shared" si="41"/>
        <v>16520.04</v>
      </c>
      <c r="X340" s="7">
        <f>IF($L340&gt;0,$W340/$L340,0)</f>
        <v>70.000169491525426</v>
      </c>
    </row>
    <row r="341" spans="1:24" ht="43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3">
        <f>(E341/D341)*100</f>
        <v>108.08333333333333</v>
      </c>
      <c r="P341" s="7">
        <f t="shared" si="36"/>
        <v>72.865168539325836</v>
      </c>
      <c r="Q341" s="4" t="str">
        <f t="shared" si="37"/>
        <v>film &amp; video</v>
      </c>
      <c r="R341" s="4" t="str">
        <f t="shared" si="35"/>
        <v>documentary</v>
      </c>
      <c r="S341" s="22">
        <f t="shared" si="38"/>
        <v>42093.760046296295</v>
      </c>
      <c r="T341" s="22">
        <f t="shared" si="39"/>
        <v>42123.760046296295</v>
      </c>
      <c r="U341" s="23">
        <v>42093.760046296295</v>
      </c>
      <c r="V341" s="14">
        <f t="shared" si="40"/>
        <v>6000</v>
      </c>
      <c r="W341" s="14">
        <f t="shared" si="41"/>
        <v>6485</v>
      </c>
      <c r="X341" s="7">
        <f>IF($L341&gt;0,$W341/$L341,0)</f>
        <v>72.865168539325836</v>
      </c>
    </row>
    <row r="342" spans="1:24" ht="43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3">
        <f>(E342/D342)*100</f>
        <v>125.02285714285715</v>
      </c>
      <c r="P342" s="7">
        <f t="shared" si="36"/>
        <v>146.34782608695653</v>
      </c>
      <c r="Q342" s="4" t="str">
        <f t="shared" si="37"/>
        <v>film &amp; video</v>
      </c>
      <c r="R342" s="4" t="str">
        <f t="shared" si="35"/>
        <v>documentary</v>
      </c>
      <c r="S342" s="22">
        <f t="shared" si="38"/>
        <v>42772.669062500005</v>
      </c>
      <c r="T342" s="22">
        <f t="shared" si="39"/>
        <v>42802.875</v>
      </c>
      <c r="U342" s="23">
        <v>42772.669062500005</v>
      </c>
      <c r="V342" s="14">
        <f t="shared" si="40"/>
        <v>35000</v>
      </c>
      <c r="W342" s="14">
        <f t="shared" si="41"/>
        <v>43758</v>
      </c>
      <c r="X342" s="7">
        <f>IF($L342&gt;0,$W342/$L342,0)</f>
        <v>146.34782608695653</v>
      </c>
    </row>
    <row r="343" spans="1:24" ht="43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3">
        <f>(E343/D343)*100</f>
        <v>106.71428571428572</v>
      </c>
      <c r="P343" s="7">
        <f t="shared" si="36"/>
        <v>67.909090909090907</v>
      </c>
      <c r="Q343" s="4" t="str">
        <f t="shared" si="37"/>
        <v>film &amp; video</v>
      </c>
      <c r="R343" s="4" t="str">
        <f t="shared" si="35"/>
        <v>documentary</v>
      </c>
      <c r="S343" s="22">
        <f t="shared" si="38"/>
        <v>41894.879606481481</v>
      </c>
      <c r="T343" s="22">
        <f t="shared" si="39"/>
        <v>41913.165972222225</v>
      </c>
      <c r="U343" s="23">
        <v>41894.879606481481</v>
      </c>
      <c r="V343" s="14">
        <f t="shared" si="40"/>
        <v>3500</v>
      </c>
      <c r="W343" s="14">
        <f t="shared" si="41"/>
        <v>3735</v>
      </c>
      <c r="X343" s="7">
        <f>IF($L343&gt;0,$W343/$L343,0)</f>
        <v>67.909090909090907</v>
      </c>
    </row>
    <row r="344" spans="1:24" ht="28.8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3">
        <f>(E344/D344)*100</f>
        <v>100.36639999999998</v>
      </c>
      <c r="P344" s="7">
        <f t="shared" si="36"/>
        <v>169.85083076923075</v>
      </c>
      <c r="Q344" s="4" t="str">
        <f t="shared" si="37"/>
        <v>film &amp; video</v>
      </c>
      <c r="R344" s="4" t="str">
        <f t="shared" si="35"/>
        <v>documentary</v>
      </c>
      <c r="S344" s="22">
        <f t="shared" si="38"/>
        <v>42459.780844907407</v>
      </c>
      <c r="T344" s="22">
        <f t="shared" si="39"/>
        <v>42489.780844907407</v>
      </c>
      <c r="U344" s="23">
        <v>42459.780844907407</v>
      </c>
      <c r="V344" s="14">
        <f t="shared" si="40"/>
        <v>55000</v>
      </c>
      <c r="W344" s="14">
        <f t="shared" si="41"/>
        <v>55201.52</v>
      </c>
      <c r="X344" s="7">
        <f>IF($L344&gt;0,$W344/$L344,0)</f>
        <v>169.85083076923075</v>
      </c>
    </row>
    <row r="345" spans="1:24" ht="43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3">
        <f>(E345/D345)*100</f>
        <v>102.02863333333335</v>
      </c>
      <c r="P345" s="7">
        <f t="shared" si="36"/>
        <v>58.413339694656486</v>
      </c>
      <c r="Q345" s="4" t="str">
        <f t="shared" si="37"/>
        <v>film &amp; video</v>
      </c>
      <c r="R345" s="4" t="str">
        <f t="shared" si="35"/>
        <v>documentary</v>
      </c>
      <c r="S345" s="22">
        <f t="shared" si="38"/>
        <v>41926.73778935185</v>
      </c>
      <c r="T345" s="22">
        <f t="shared" si="39"/>
        <v>41957.125</v>
      </c>
      <c r="U345" s="23">
        <v>41926.73778935185</v>
      </c>
      <c r="V345" s="14">
        <f t="shared" si="40"/>
        <v>30000</v>
      </c>
      <c r="W345" s="14">
        <f t="shared" si="41"/>
        <v>30608.59</v>
      </c>
      <c r="X345" s="7">
        <f>IF($L345&gt;0,$W345/$L345,0)</f>
        <v>58.413339694656486</v>
      </c>
    </row>
    <row r="346" spans="1:24" ht="43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3">
        <f>(E346/D346)*100</f>
        <v>102.08358208955224</v>
      </c>
      <c r="P346" s="7">
        <f t="shared" si="36"/>
        <v>119.99298245614035</v>
      </c>
      <c r="Q346" s="4" t="str">
        <f t="shared" si="37"/>
        <v>film &amp; video</v>
      </c>
      <c r="R346" s="4" t="str">
        <f t="shared" si="35"/>
        <v>documentary</v>
      </c>
      <c r="S346" s="22">
        <f t="shared" si="38"/>
        <v>42111.970995370371</v>
      </c>
      <c r="T346" s="22">
        <f t="shared" si="39"/>
        <v>42156.097222222219</v>
      </c>
      <c r="U346" s="23">
        <v>42111.970995370371</v>
      </c>
      <c r="V346" s="14">
        <f t="shared" si="40"/>
        <v>33500</v>
      </c>
      <c r="W346" s="14">
        <f t="shared" si="41"/>
        <v>34198</v>
      </c>
      <c r="X346" s="7">
        <f>IF($L346&gt;0,$W346/$L346,0)</f>
        <v>119.99298245614035</v>
      </c>
    </row>
    <row r="347" spans="1:24" ht="43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3">
        <f>(E347/D347)*100</f>
        <v>123.27586206896552</v>
      </c>
      <c r="P347" s="7">
        <f t="shared" si="36"/>
        <v>99.860335195530723</v>
      </c>
      <c r="Q347" s="4" t="str">
        <f t="shared" si="37"/>
        <v>film &amp; video</v>
      </c>
      <c r="R347" s="4" t="str">
        <f t="shared" si="35"/>
        <v>documentary</v>
      </c>
      <c r="S347" s="22">
        <f t="shared" si="38"/>
        <v>42114.944328703699</v>
      </c>
      <c r="T347" s="22">
        <f t="shared" si="39"/>
        <v>42144.944328703699</v>
      </c>
      <c r="U347" s="23">
        <v>42114.944328703699</v>
      </c>
      <c r="V347" s="14">
        <f t="shared" si="40"/>
        <v>14500</v>
      </c>
      <c r="W347" s="14">
        <f t="shared" si="41"/>
        <v>17875</v>
      </c>
      <c r="X347" s="7">
        <f>IF($L347&gt;0,$W347/$L347,0)</f>
        <v>99.860335195530723</v>
      </c>
    </row>
    <row r="348" spans="1:24" ht="43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3">
        <f>(E348/D348)*100</f>
        <v>170.28880000000001</v>
      </c>
      <c r="P348" s="7">
        <f t="shared" si="36"/>
        <v>90.579148936170213</v>
      </c>
      <c r="Q348" s="4" t="str">
        <f t="shared" si="37"/>
        <v>film &amp; video</v>
      </c>
      <c r="R348" s="4" t="str">
        <f t="shared" si="35"/>
        <v>documentary</v>
      </c>
      <c r="S348" s="22">
        <f t="shared" si="38"/>
        <v>42261.500243055554</v>
      </c>
      <c r="T348" s="22">
        <f t="shared" si="39"/>
        <v>42291.500243055554</v>
      </c>
      <c r="U348" s="23">
        <v>42261.500243055554</v>
      </c>
      <c r="V348" s="14">
        <f t="shared" si="40"/>
        <v>10000</v>
      </c>
      <c r="W348" s="14">
        <f t="shared" si="41"/>
        <v>17028.88</v>
      </c>
      <c r="X348" s="7">
        <f>IF($L348&gt;0,$W348/$L348,0)</f>
        <v>90.579148936170213</v>
      </c>
    </row>
    <row r="349" spans="1:24" ht="43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3">
        <f>(E349/D349)*100</f>
        <v>111.59049999999999</v>
      </c>
      <c r="P349" s="7">
        <f t="shared" si="36"/>
        <v>117.77361477572559</v>
      </c>
      <c r="Q349" s="4" t="str">
        <f t="shared" si="37"/>
        <v>film &amp; video</v>
      </c>
      <c r="R349" s="4" t="str">
        <f t="shared" si="35"/>
        <v>documentary</v>
      </c>
      <c r="S349" s="22">
        <f t="shared" si="38"/>
        <v>42292.495474537034</v>
      </c>
      <c r="T349" s="22">
        <f t="shared" si="39"/>
        <v>42322.537141203706</v>
      </c>
      <c r="U349" s="23">
        <v>42292.495474537034</v>
      </c>
      <c r="V349" s="14">
        <f t="shared" si="40"/>
        <v>40000</v>
      </c>
      <c r="W349" s="14">
        <f t="shared" si="41"/>
        <v>44636.2</v>
      </c>
      <c r="X349" s="7">
        <f>IF($L349&gt;0,$W349/$L349,0)</f>
        <v>117.77361477572559</v>
      </c>
    </row>
    <row r="350" spans="1:24" ht="43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3">
        <f>(E350/D350)*100</f>
        <v>103</v>
      </c>
      <c r="P350" s="7">
        <f t="shared" si="36"/>
        <v>86.554621848739501</v>
      </c>
      <c r="Q350" s="4" t="str">
        <f t="shared" si="37"/>
        <v>film &amp; video</v>
      </c>
      <c r="R350" s="4" t="str">
        <f t="shared" si="35"/>
        <v>documentary</v>
      </c>
      <c r="S350" s="22">
        <f t="shared" si="38"/>
        <v>42207.58699074074</v>
      </c>
      <c r="T350" s="22">
        <f t="shared" si="39"/>
        <v>42237.58699074074</v>
      </c>
      <c r="U350" s="23">
        <v>42207.58699074074</v>
      </c>
      <c r="V350" s="14">
        <f t="shared" si="40"/>
        <v>10000</v>
      </c>
      <c r="W350" s="14">
        <f t="shared" si="41"/>
        <v>10300</v>
      </c>
      <c r="X350" s="7">
        <f>IF($L350&gt;0,$W350/$L350,0)</f>
        <v>86.554621848739501</v>
      </c>
    </row>
    <row r="351" spans="1:24" ht="28.8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3">
        <f>(E351/D351)*100</f>
        <v>106.63570159857905</v>
      </c>
      <c r="P351" s="7">
        <f t="shared" si="36"/>
        <v>71.899281437125751</v>
      </c>
      <c r="Q351" s="4" t="str">
        <f t="shared" si="37"/>
        <v>film &amp; video</v>
      </c>
      <c r="R351" s="4" t="str">
        <f t="shared" si="35"/>
        <v>documentary</v>
      </c>
      <c r="S351" s="22">
        <f t="shared" si="38"/>
        <v>42760.498935185184</v>
      </c>
      <c r="T351" s="22">
        <f t="shared" si="39"/>
        <v>42790.498935185184</v>
      </c>
      <c r="U351" s="23">
        <v>42760.498935185184</v>
      </c>
      <c r="V351" s="14">
        <f t="shared" si="40"/>
        <v>11260</v>
      </c>
      <c r="W351" s="14">
        <f t="shared" si="41"/>
        <v>12007.18</v>
      </c>
      <c r="X351" s="7">
        <f>IF($L351&gt;0,$W351/$L351,0)</f>
        <v>71.899281437125751</v>
      </c>
    </row>
    <row r="352" spans="1:24" ht="43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3">
        <f>(E352/D352)*100</f>
        <v>114.75999999999999</v>
      </c>
      <c r="P352" s="7">
        <f t="shared" si="36"/>
        <v>129.81900452488688</v>
      </c>
      <c r="Q352" s="4" t="str">
        <f t="shared" si="37"/>
        <v>film &amp; video</v>
      </c>
      <c r="R352" s="4" t="str">
        <f t="shared" si="35"/>
        <v>documentary</v>
      </c>
      <c r="S352" s="22">
        <f t="shared" si="38"/>
        <v>42586.066076388888</v>
      </c>
      <c r="T352" s="22">
        <f t="shared" si="39"/>
        <v>42624.165972222225</v>
      </c>
      <c r="U352" s="23">
        <v>42586.066076388888</v>
      </c>
      <c r="V352" s="14">
        <f t="shared" si="40"/>
        <v>25000</v>
      </c>
      <c r="W352" s="14">
        <f t="shared" si="41"/>
        <v>28690</v>
      </c>
      <c r="X352" s="7">
        <f>IF($L352&gt;0,$W352/$L352,0)</f>
        <v>129.81900452488688</v>
      </c>
    </row>
    <row r="353" spans="1:24" ht="43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3">
        <f>(E353/D353)*100</f>
        <v>127.34117647058822</v>
      </c>
      <c r="P353" s="7">
        <f t="shared" si="36"/>
        <v>44.912863070539416</v>
      </c>
      <c r="Q353" s="4" t="str">
        <f t="shared" si="37"/>
        <v>film &amp; video</v>
      </c>
      <c r="R353" s="4" t="str">
        <f t="shared" si="35"/>
        <v>documentary</v>
      </c>
      <c r="S353" s="22">
        <f t="shared" si="38"/>
        <v>42427.964745370366</v>
      </c>
      <c r="T353" s="22">
        <f t="shared" si="39"/>
        <v>42467.923078703709</v>
      </c>
      <c r="U353" s="23">
        <v>42427.964745370366</v>
      </c>
      <c r="V353" s="14">
        <f t="shared" si="40"/>
        <v>38289.270000000004</v>
      </c>
      <c r="W353" s="14">
        <f t="shared" si="41"/>
        <v>48758.006880000001</v>
      </c>
      <c r="X353" s="7">
        <f>IF($L353&gt;0,$W353/$L353,0)</f>
        <v>50.578845311203324</v>
      </c>
    </row>
    <row r="354" spans="1:24" ht="43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3">
        <f>(E354/D354)*100</f>
        <v>116.56</v>
      </c>
      <c r="P354" s="7">
        <f t="shared" si="36"/>
        <v>40.755244755244753</v>
      </c>
      <c r="Q354" s="4" t="str">
        <f t="shared" si="37"/>
        <v>film &amp; video</v>
      </c>
      <c r="R354" s="4" t="str">
        <f t="shared" si="35"/>
        <v>documentary</v>
      </c>
      <c r="S354" s="22">
        <f t="shared" si="38"/>
        <v>41890.167453703703</v>
      </c>
      <c r="T354" s="22">
        <f t="shared" si="39"/>
        <v>41920.167453703703</v>
      </c>
      <c r="U354" s="23">
        <v>41890.167453703703</v>
      </c>
      <c r="V354" s="14">
        <f t="shared" si="40"/>
        <v>10000</v>
      </c>
      <c r="W354" s="14">
        <f t="shared" si="41"/>
        <v>11656</v>
      </c>
      <c r="X354" s="7">
        <f>IF($L354&gt;0,$W354/$L354,0)</f>
        <v>40.755244755244753</v>
      </c>
    </row>
    <row r="355" spans="1:24" ht="43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3">
        <f>(E355/D355)*100</f>
        <v>108.61819426615318</v>
      </c>
      <c r="P355" s="7">
        <f t="shared" si="36"/>
        <v>103.52394779771615</v>
      </c>
      <c r="Q355" s="4" t="str">
        <f t="shared" si="37"/>
        <v>film &amp; video</v>
      </c>
      <c r="R355" s="4" t="str">
        <f t="shared" si="35"/>
        <v>documentary</v>
      </c>
      <c r="S355" s="22">
        <f t="shared" si="38"/>
        <v>42297.791886574079</v>
      </c>
      <c r="T355" s="22">
        <f t="shared" si="39"/>
        <v>42327.833553240736</v>
      </c>
      <c r="U355" s="23">
        <v>42297.791886574079</v>
      </c>
      <c r="V355" s="14">
        <f t="shared" si="40"/>
        <v>58425</v>
      </c>
      <c r="W355" s="14">
        <f t="shared" si="41"/>
        <v>63460.18</v>
      </c>
      <c r="X355" s="7">
        <f>IF($L355&gt;0,$W355/$L355,0)</f>
        <v>103.52394779771615</v>
      </c>
    </row>
    <row r="356" spans="1:24" ht="43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3">
        <f>(E356/D356)*100</f>
        <v>103.94285714285714</v>
      </c>
      <c r="P356" s="7">
        <f t="shared" si="36"/>
        <v>125.44827586206897</v>
      </c>
      <c r="Q356" s="4" t="str">
        <f t="shared" si="37"/>
        <v>film &amp; video</v>
      </c>
      <c r="R356" s="4" t="str">
        <f t="shared" si="35"/>
        <v>documentary</v>
      </c>
      <c r="S356" s="22">
        <f t="shared" si="38"/>
        <v>42438.827789351853</v>
      </c>
      <c r="T356" s="22">
        <f t="shared" si="39"/>
        <v>42468.786122685182</v>
      </c>
      <c r="U356" s="23">
        <v>42438.827789351853</v>
      </c>
      <c r="V356" s="14">
        <f t="shared" si="40"/>
        <v>3500</v>
      </c>
      <c r="W356" s="14">
        <f t="shared" si="41"/>
        <v>3638</v>
      </c>
      <c r="X356" s="7">
        <f>IF($L356&gt;0,$W356/$L356,0)</f>
        <v>125.44827586206897</v>
      </c>
    </row>
    <row r="357" spans="1:24" ht="28.8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3">
        <f>(E357/D357)*100</f>
        <v>116.25714285714285</v>
      </c>
      <c r="P357" s="7">
        <f t="shared" si="36"/>
        <v>246.60606060606059</v>
      </c>
      <c r="Q357" s="4" t="str">
        <f t="shared" si="37"/>
        <v>film &amp; video</v>
      </c>
      <c r="R357" s="4" t="str">
        <f t="shared" si="35"/>
        <v>documentary</v>
      </c>
      <c r="S357" s="22">
        <f t="shared" si="38"/>
        <v>41943.293912037036</v>
      </c>
      <c r="T357" s="22">
        <f t="shared" si="39"/>
        <v>41974.3355787037</v>
      </c>
      <c r="U357" s="23">
        <v>41943.293912037036</v>
      </c>
      <c r="V357" s="14">
        <f t="shared" si="40"/>
        <v>35000</v>
      </c>
      <c r="W357" s="14">
        <f t="shared" si="41"/>
        <v>40690</v>
      </c>
      <c r="X357" s="7">
        <f>IF($L357&gt;0,$W357/$L357,0)</f>
        <v>246.60606060606059</v>
      </c>
    </row>
    <row r="358" spans="1:24" ht="28.8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3">
        <f>(E358/D358)*100</f>
        <v>102.69239999999999</v>
      </c>
      <c r="P358" s="7">
        <f t="shared" si="36"/>
        <v>79.401340206185566</v>
      </c>
      <c r="Q358" s="4" t="str">
        <f t="shared" si="37"/>
        <v>film &amp; video</v>
      </c>
      <c r="R358" s="4" t="str">
        <f t="shared" si="35"/>
        <v>documentary</v>
      </c>
      <c r="S358" s="22">
        <f t="shared" si="38"/>
        <v>42415.803159722222</v>
      </c>
      <c r="T358" s="22">
        <f t="shared" si="39"/>
        <v>42445.761493055557</v>
      </c>
      <c r="U358" s="23">
        <v>42415.803159722222</v>
      </c>
      <c r="V358" s="14">
        <f t="shared" si="40"/>
        <v>7500</v>
      </c>
      <c r="W358" s="14">
        <f t="shared" si="41"/>
        <v>7701.93</v>
      </c>
      <c r="X358" s="7">
        <f>IF($L358&gt;0,$W358/$L358,0)</f>
        <v>79.401340206185566</v>
      </c>
    </row>
    <row r="359" spans="1:24" ht="43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3">
        <f>(E359/D359)*100</f>
        <v>174</v>
      </c>
      <c r="P359" s="7">
        <f t="shared" si="36"/>
        <v>86.138613861386133</v>
      </c>
      <c r="Q359" s="4" t="str">
        <f t="shared" si="37"/>
        <v>film &amp; video</v>
      </c>
      <c r="R359" s="4" t="str">
        <f t="shared" si="35"/>
        <v>documentary</v>
      </c>
      <c r="S359" s="22">
        <f t="shared" si="38"/>
        <v>42078.222187499996</v>
      </c>
      <c r="T359" s="22">
        <f t="shared" si="39"/>
        <v>42118.222187499996</v>
      </c>
      <c r="U359" s="23">
        <v>42078.222187499996</v>
      </c>
      <c r="V359" s="14">
        <f t="shared" si="40"/>
        <v>15000</v>
      </c>
      <c r="W359" s="14">
        <f t="shared" si="41"/>
        <v>26100</v>
      </c>
      <c r="X359" s="7">
        <f>IF($L359&gt;0,$W359/$L359,0)</f>
        <v>86.138613861386133</v>
      </c>
    </row>
    <row r="360" spans="1:24" ht="43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3">
        <f>(E360/D360)*100</f>
        <v>103.08800000000001</v>
      </c>
      <c r="P360" s="7">
        <f t="shared" si="36"/>
        <v>193.04868913857678</v>
      </c>
      <c r="Q360" s="4" t="str">
        <f t="shared" si="37"/>
        <v>film &amp; video</v>
      </c>
      <c r="R360" s="4" t="str">
        <f t="shared" si="35"/>
        <v>documentary</v>
      </c>
      <c r="S360" s="22">
        <f t="shared" si="38"/>
        <v>42507.860196759255</v>
      </c>
      <c r="T360" s="22">
        <f t="shared" si="39"/>
        <v>42536.625</v>
      </c>
      <c r="U360" s="23">
        <v>42507.860196759255</v>
      </c>
      <c r="V360" s="14">
        <f t="shared" si="40"/>
        <v>50000</v>
      </c>
      <c r="W360" s="14">
        <f t="shared" si="41"/>
        <v>51544</v>
      </c>
      <c r="X360" s="7">
        <f>IF($L360&gt;0,$W360/$L360,0)</f>
        <v>193.04868913857678</v>
      </c>
    </row>
    <row r="361" spans="1:24" ht="43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3">
        <f>(E361/D361)*100</f>
        <v>104.85537190082646</v>
      </c>
      <c r="P361" s="7">
        <f t="shared" si="36"/>
        <v>84.023178807947019</v>
      </c>
      <c r="Q361" s="4" t="str">
        <f t="shared" si="37"/>
        <v>film &amp; video</v>
      </c>
      <c r="R361" s="4" t="str">
        <f t="shared" si="35"/>
        <v>documentary</v>
      </c>
      <c r="S361" s="22">
        <f t="shared" si="38"/>
        <v>41935.070486111115</v>
      </c>
      <c r="T361" s="22">
        <f t="shared" si="39"/>
        <v>41957.216666666667</v>
      </c>
      <c r="U361" s="23">
        <v>41935.070486111115</v>
      </c>
      <c r="V361" s="14">
        <f t="shared" si="40"/>
        <v>24200</v>
      </c>
      <c r="W361" s="14">
        <f t="shared" si="41"/>
        <v>25375</v>
      </c>
      <c r="X361" s="7">
        <f>IF($L361&gt;0,$W361/$L361,0)</f>
        <v>84.023178807947019</v>
      </c>
    </row>
    <row r="362" spans="1:24" ht="43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3">
        <f>(E362/D362)*100</f>
        <v>101.375</v>
      </c>
      <c r="P362" s="7">
        <f t="shared" si="36"/>
        <v>139.82758620689654</v>
      </c>
      <c r="Q362" s="4" t="str">
        <f t="shared" si="37"/>
        <v>film &amp; video</v>
      </c>
      <c r="R362" s="4" t="str">
        <f t="shared" si="35"/>
        <v>documentary</v>
      </c>
      <c r="S362" s="22">
        <f t="shared" si="38"/>
        <v>42163.897916666669</v>
      </c>
      <c r="T362" s="22">
        <f t="shared" si="39"/>
        <v>42208.132638888885</v>
      </c>
      <c r="U362" s="23">
        <v>42163.897916666669</v>
      </c>
      <c r="V362" s="14">
        <f t="shared" si="40"/>
        <v>12000</v>
      </c>
      <c r="W362" s="14">
        <f t="shared" si="41"/>
        <v>12165</v>
      </c>
      <c r="X362" s="7">
        <f>IF($L362&gt;0,$W362/$L362,0)</f>
        <v>139.82758620689654</v>
      </c>
    </row>
    <row r="363" spans="1:24" ht="43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3">
        <f>(E363/D363)*100</f>
        <v>111.07699999999998</v>
      </c>
      <c r="P363" s="7">
        <f t="shared" si="36"/>
        <v>109.82189265536722</v>
      </c>
      <c r="Q363" s="4" t="str">
        <f t="shared" si="37"/>
        <v>film &amp; video</v>
      </c>
      <c r="R363" s="4" t="str">
        <f t="shared" si="35"/>
        <v>documentary</v>
      </c>
      <c r="S363" s="22">
        <f t="shared" si="38"/>
        <v>41936.001226851848</v>
      </c>
      <c r="T363" s="22">
        <f t="shared" si="39"/>
        <v>41966.042893518519</v>
      </c>
      <c r="U363" s="23">
        <v>41936.001226851848</v>
      </c>
      <c r="V363" s="14">
        <f t="shared" si="40"/>
        <v>35000</v>
      </c>
      <c r="W363" s="14">
        <f t="shared" si="41"/>
        <v>38876.949999999997</v>
      </c>
      <c r="X363" s="7">
        <f>IF($L363&gt;0,$W363/$L363,0)</f>
        <v>109.82189265536722</v>
      </c>
    </row>
    <row r="364" spans="1:24" ht="43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3">
        <f>(E364/D364)*100</f>
        <v>124.15933781686496</v>
      </c>
      <c r="P364" s="7">
        <f t="shared" si="36"/>
        <v>139.53488372093022</v>
      </c>
      <c r="Q364" s="4" t="str">
        <f t="shared" si="37"/>
        <v>film &amp; video</v>
      </c>
      <c r="R364" s="4" t="str">
        <f t="shared" si="35"/>
        <v>documentary</v>
      </c>
      <c r="S364" s="22">
        <f t="shared" si="38"/>
        <v>41837.210543981484</v>
      </c>
      <c r="T364" s="22">
        <f t="shared" si="39"/>
        <v>41859</v>
      </c>
      <c r="U364" s="23">
        <v>41837.210543981484</v>
      </c>
      <c r="V364" s="14">
        <f t="shared" si="40"/>
        <v>9665</v>
      </c>
      <c r="W364" s="14">
        <f t="shared" si="41"/>
        <v>12000</v>
      </c>
      <c r="X364" s="7">
        <f>IF($L364&gt;0,$W364/$L364,0)</f>
        <v>139.53488372093022</v>
      </c>
    </row>
    <row r="365" spans="1:24" ht="43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3">
        <f>(E365/D365)*100</f>
        <v>101.33333333333334</v>
      </c>
      <c r="P365" s="7">
        <f t="shared" si="36"/>
        <v>347.84615384615387</v>
      </c>
      <c r="Q365" s="4" t="str">
        <f t="shared" si="37"/>
        <v>film &amp; video</v>
      </c>
      <c r="R365" s="4" t="str">
        <f t="shared" si="35"/>
        <v>documentary</v>
      </c>
      <c r="S365" s="22">
        <f t="shared" si="38"/>
        <v>40255.744629629626</v>
      </c>
      <c r="T365" s="22">
        <f t="shared" si="39"/>
        <v>40300.806944444441</v>
      </c>
      <c r="U365" s="23">
        <v>40255.744629629626</v>
      </c>
      <c r="V365" s="14">
        <f t="shared" si="40"/>
        <v>8925</v>
      </c>
      <c r="W365" s="14">
        <f t="shared" si="41"/>
        <v>9044</v>
      </c>
      <c r="X365" s="7">
        <f>IF($L365&gt;0,$W365/$L365,0)</f>
        <v>347.84615384615387</v>
      </c>
    </row>
    <row r="366" spans="1:24" ht="43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3">
        <f>(E366/D366)*100</f>
        <v>110.16142857142856</v>
      </c>
      <c r="P366" s="7">
        <f t="shared" si="36"/>
        <v>68.24159292035398</v>
      </c>
      <c r="Q366" s="4" t="str">
        <f t="shared" si="37"/>
        <v>film &amp; video</v>
      </c>
      <c r="R366" s="4" t="str">
        <f t="shared" si="35"/>
        <v>documentary</v>
      </c>
      <c r="S366" s="22">
        <f t="shared" si="38"/>
        <v>41780.859629629631</v>
      </c>
      <c r="T366" s="22">
        <f t="shared" si="39"/>
        <v>41811.165972222225</v>
      </c>
      <c r="U366" s="23">
        <v>41780.859629629631</v>
      </c>
      <c r="V366" s="14">
        <f t="shared" si="40"/>
        <v>7000</v>
      </c>
      <c r="W366" s="14">
        <f t="shared" si="41"/>
        <v>7711.3</v>
      </c>
      <c r="X366" s="7">
        <f>IF($L366&gt;0,$W366/$L366,0)</f>
        <v>68.24159292035398</v>
      </c>
    </row>
    <row r="367" spans="1:24" ht="43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3">
        <f>(E367/D367)*100</f>
        <v>103.97333333333334</v>
      </c>
      <c r="P367" s="7">
        <f t="shared" si="36"/>
        <v>239.93846153846152</v>
      </c>
      <c r="Q367" s="4" t="str">
        <f t="shared" si="37"/>
        <v>film &amp; video</v>
      </c>
      <c r="R367" s="4" t="str">
        <f t="shared" si="35"/>
        <v>documentary</v>
      </c>
      <c r="S367" s="22">
        <f t="shared" si="38"/>
        <v>41668.606469907405</v>
      </c>
      <c r="T367" s="22">
        <f t="shared" si="39"/>
        <v>41698.606469907405</v>
      </c>
      <c r="U367" s="23">
        <v>41668.606469907405</v>
      </c>
      <c r="V367" s="14">
        <f t="shared" si="40"/>
        <v>18778.154999999999</v>
      </c>
      <c r="W367" s="14">
        <f t="shared" si="41"/>
        <v>19524.273691999999</v>
      </c>
      <c r="X367" s="7">
        <f>IF($L367&gt;0,$W367/$L367,0)</f>
        <v>300.3734414153846</v>
      </c>
    </row>
    <row r="368" spans="1:24" ht="43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3">
        <f>(E368/D368)*100</f>
        <v>101.31578947368421</v>
      </c>
      <c r="P368" s="7">
        <f t="shared" si="36"/>
        <v>287.31343283582089</v>
      </c>
      <c r="Q368" s="4" t="str">
        <f t="shared" si="37"/>
        <v>film &amp; video</v>
      </c>
      <c r="R368" s="4" t="str">
        <f t="shared" si="35"/>
        <v>documentary</v>
      </c>
      <c r="S368" s="22">
        <f t="shared" si="38"/>
        <v>41019.793032407411</v>
      </c>
      <c r="T368" s="22">
        <f t="shared" si="39"/>
        <v>41049.793032407411</v>
      </c>
      <c r="U368" s="23">
        <v>41019.793032407411</v>
      </c>
      <c r="V368" s="14">
        <f t="shared" si="40"/>
        <v>38000</v>
      </c>
      <c r="W368" s="14">
        <f t="shared" si="41"/>
        <v>38500</v>
      </c>
      <c r="X368" s="7">
        <f>IF($L368&gt;0,$W368/$L368,0)</f>
        <v>287.31343283582089</v>
      </c>
    </row>
    <row r="369" spans="1:24" ht="43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3">
        <f>(E369/D369)*100</f>
        <v>103.3501</v>
      </c>
      <c r="P369" s="7">
        <f t="shared" si="36"/>
        <v>86.84882352941176</v>
      </c>
      <c r="Q369" s="4" t="str">
        <f t="shared" si="37"/>
        <v>film &amp; video</v>
      </c>
      <c r="R369" s="4" t="str">
        <f t="shared" si="35"/>
        <v>documentary</v>
      </c>
      <c r="S369" s="22">
        <f t="shared" si="38"/>
        <v>41355.577291666668</v>
      </c>
      <c r="T369" s="22">
        <f t="shared" si="39"/>
        <v>41395.207638888889</v>
      </c>
      <c r="U369" s="23">
        <v>41355.577291666668</v>
      </c>
      <c r="V369" s="14">
        <f t="shared" si="40"/>
        <v>10000</v>
      </c>
      <c r="W369" s="14">
        <f t="shared" si="41"/>
        <v>10335.01</v>
      </c>
      <c r="X369" s="7">
        <f>IF($L369&gt;0,$W369/$L369,0)</f>
        <v>86.84882352941176</v>
      </c>
    </row>
    <row r="370" spans="1:24" ht="43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3">
        <f>(E370/D370)*100</f>
        <v>104.11200000000001</v>
      </c>
      <c r="P370" s="7">
        <f t="shared" si="36"/>
        <v>81.84905660377359</v>
      </c>
      <c r="Q370" s="4" t="str">
        <f t="shared" si="37"/>
        <v>film &amp; video</v>
      </c>
      <c r="R370" s="4" t="str">
        <f t="shared" si="35"/>
        <v>documentary</v>
      </c>
      <c r="S370" s="22">
        <f t="shared" si="38"/>
        <v>42043.605578703704</v>
      </c>
      <c r="T370" s="22">
        <f t="shared" si="39"/>
        <v>42078.563912037032</v>
      </c>
      <c r="U370" s="23">
        <v>42043.605578703704</v>
      </c>
      <c r="V370" s="14">
        <f t="shared" si="40"/>
        <v>12500</v>
      </c>
      <c r="W370" s="14">
        <f t="shared" si="41"/>
        <v>13014</v>
      </c>
      <c r="X370" s="7">
        <f>IF($L370&gt;0,$W370/$L370,0)</f>
        <v>81.84905660377359</v>
      </c>
    </row>
    <row r="371" spans="1:24" ht="43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3">
        <f>(E371/D371)*100</f>
        <v>110.15569230769231</v>
      </c>
      <c r="P371" s="7">
        <f t="shared" si="36"/>
        <v>42.874970059880241</v>
      </c>
      <c r="Q371" s="4" t="str">
        <f t="shared" si="37"/>
        <v>film &amp; video</v>
      </c>
      <c r="R371" s="4" t="str">
        <f t="shared" si="35"/>
        <v>documentary</v>
      </c>
      <c r="S371" s="22">
        <f t="shared" si="38"/>
        <v>40893.551724537036</v>
      </c>
      <c r="T371" s="22">
        <f t="shared" si="39"/>
        <v>40923.551724537036</v>
      </c>
      <c r="U371" s="23">
        <v>40893.551724537036</v>
      </c>
      <c r="V371" s="14">
        <f t="shared" si="40"/>
        <v>6500</v>
      </c>
      <c r="W371" s="14">
        <f t="shared" si="41"/>
        <v>7160.12</v>
      </c>
      <c r="X371" s="7">
        <f>IF($L371&gt;0,$W371/$L371,0)</f>
        <v>42.874970059880241</v>
      </c>
    </row>
    <row r="372" spans="1:24" ht="43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3">
        <f>(E372/D372)*100</f>
        <v>122.02</v>
      </c>
      <c r="P372" s="7">
        <f t="shared" si="36"/>
        <v>709.41860465116281</v>
      </c>
      <c r="Q372" s="4" t="str">
        <f t="shared" si="37"/>
        <v>film &amp; video</v>
      </c>
      <c r="R372" s="4" t="str">
        <f t="shared" si="35"/>
        <v>documentary</v>
      </c>
      <c r="S372" s="22">
        <f t="shared" si="38"/>
        <v>42711.795138888891</v>
      </c>
      <c r="T372" s="22">
        <f t="shared" si="39"/>
        <v>42741.795138888891</v>
      </c>
      <c r="U372" s="23">
        <v>42711.795138888891</v>
      </c>
      <c r="V372" s="14">
        <f t="shared" si="40"/>
        <v>25000</v>
      </c>
      <c r="W372" s="14">
        <f t="shared" si="41"/>
        <v>30505</v>
      </c>
      <c r="X372" s="7">
        <f>IF($L372&gt;0,$W372/$L372,0)</f>
        <v>709.41860465116281</v>
      </c>
    </row>
    <row r="373" spans="1:24" ht="43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3">
        <f>(E373/D373)*100</f>
        <v>114.16866666666667</v>
      </c>
      <c r="P373" s="7">
        <f t="shared" si="36"/>
        <v>161.25517890772127</v>
      </c>
      <c r="Q373" s="4" t="str">
        <f t="shared" si="37"/>
        <v>film &amp; video</v>
      </c>
      <c r="R373" s="4" t="str">
        <f t="shared" si="35"/>
        <v>documentary</v>
      </c>
      <c r="S373" s="22">
        <f t="shared" si="38"/>
        <v>41261.767812500002</v>
      </c>
      <c r="T373" s="22">
        <f t="shared" si="39"/>
        <v>41306.767812500002</v>
      </c>
      <c r="U373" s="23">
        <v>41261.767812500002</v>
      </c>
      <c r="V373" s="14">
        <f t="shared" si="40"/>
        <v>150000</v>
      </c>
      <c r="W373" s="14">
        <f t="shared" si="41"/>
        <v>171253</v>
      </c>
      <c r="X373" s="7">
        <f>IF($L373&gt;0,$W373/$L373,0)</f>
        <v>161.25517890772127</v>
      </c>
    </row>
    <row r="374" spans="1:24" ht="28.8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3">
        <f>(E374/D374)*100</f>
        <v>125.33333333333334</v>
      </c>
      <c r="P374" s="7">
        <f t="shared" si="36"/>
        <v>41.777777777777779</v>
      </c>
      <c r="Q374" s="4" t="str">
        <f t="shared" si="37"/>
        <v>film &amp; video</v>
      </c>
      <c r="R374" s="4" t="str">
        <f t="shared" si="35"/>
        <v>documentary</v>
      </c>
      <c r="S374" s="22">
        <f t="shared" si="38"/>
        <v>42425.576898148152</v>
      </c>
      <c r="T374" s="22">
        <f t="shared" si="39"/>
        <v>42465.666666666672</v>
      </c>
      <c r="U374" s="23">
        <v>42425.576898148152</v>
      </c>
      <c r="V374" s="14">
        <f t="shared" si="40"/>
        <v>375.56309999999996</v>
      </c>
      <c r="W374" s="14">
        <f t="shared" si="41"/>
        <v>470.70575199999996</v>
      </c>
      <c r="X374" s="7">
        <f>IF($L374&gt;0,$W374/$L374,0)</f>
        <v>52.30063911111111</v>
      </c>
    </row>
    <row r="375" spans="1:24" ht="43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3">
        <f>(E375/D375)*100</f>
        <v>106.66666666666667</v>
      </c>
      <c r="P375" s="7">
        <f t="shared" si="36"/>
        <v>89.887640449438209</v>
      </c>
      <c r="Q375" s="4" t="str">
        <f t="shared" si="37"/>
        <v>film &amp; video</v>
      </c>
      <c r="R375" s="4" t="str">
        <f t="shared" si="35"/>
        <v>documentary</v>
      </c>
      <c r="S375" s="22">
        <f t="shared" si="38"/>
        <v>41078.91201388889</v>
      </c>
      <c r="T375" s="22">
        <f t="shared" si="39"/>
        <v>41108.91201388889</v>
      </c>
      <c r="U375" s="23">
        <v>41078.91201388889</v>
      </c>
      <c r="V375" s="14">
        <f t="shared" si="40"/>
        <v>7500</v>
      </c>
      <c r="W375" s="14">
        <f t="shared" si="41"/>
        <v>8000</v>
      </c>
      <c r="X375" s="7">
        <f>IF($L375&gt;0,$W375/$L375,0)</f>
        <v>89.887640449438209</v>
      </c>
    </row>
    <row r="376" spans="1:24" ht="43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3">
        <f>(E376/D376)*100</f>
        <v>130.65</v>
      </c>
      <c r="P376" s="7">
        <f t="shared" si="36"/>
        <v>45.051724137931032</v>
      </c>
      <c r="Q376" s="4" t="str">
        <f t="shared" si="37"/>
        <v>film &amp; video</v>
      </c>
      <c r="R376" s="4" t="str">
        <f t="shared" si="35"/>
        <v>documentary</v>
      </c>
      <c r="S376" s="22">
        <f t="shared" si="38"/>
        <v>40757.889247685183</v>
      </c>
      <c r="T376" s="22">
        <f t="shared" si="39"/>
        <v>40802.889247685183</v>
      </c>
      <c r="U376" s="23">
        <v>40757.889247685183</v>
      </c>
      <c r="V376" s="14">
        <f t="shared" si="40"/>
        <v>6000</v>
      </c>
      <c r="W376" s="14">
        <f t="shared" si="41"/>
        <v>7839</v>
      </c>
      <c r="X376" s="7">
        <f>IF($L376&gt;0,$W376/$L376,0)</f>
        <v>45.051724137931032</v>
      </c>
    </row>
    <row r="377" spans="1:24" ht="43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3">
        <f>(E377/D377)*100</f>
        <v>120</v>
      </c>
      <c r="P377" s="7">
        <f t="shared" si="36"/>
        <v>42.857142857142854</v>
      </c>
      <c r="Q377" s="4" t="str">
        <f t="shared" si="37"/>
        <v>film &amp; video</v>
      </c>
      <c r="R377" s="4" t="str">
        <f t="shared" si="35"/>
        <v>documentary</v>
      </c>
      <c r="S377" s="22">
        <f t="shared" si="38"/>
        <v>41657.985081018516</v>
      </c>
      <c r="T377" s="22">
        <f t="shared" si="39"/>
        <v>41699.720833333333</v>
      </c>
      <c r="U377" s="23">
        <v>41657.985081018516</v>
      </c>
      <c r="V377" s="14">
        <f t="shared" si="40"/>
        <v>500</v>
      </c>
      <c r="W377" s="14">
        <f t="shared" si="41"/>
        <v>600</v>
      </c>
      <c r="X377" s="7">
        <f>IF($L377&gt;0,$W377/$L377,0)</f>
        <v>42.857142857142854</v>
      </c>
    </row>
    <row r="378" spans="1:24" ht="43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3">
        <f>(E378/D378)*100</f>
        <v>105.9591836734694</v>
      </c>
      <c r="P378" s="7">
        <f t="shared" si="36"/>
        <v>54.083333333333336</v>
      </c>
      <c r="Q378" s="4" t="str">
        <f t="shared" si="37"/>
        <v>film &amp; video</v>
      </c>
      <c r="R378" s="4" t="str">
        <f t="shared" si="35"/>
        <v>documentary</v>
      </c>
      <c r="S378" s="22">
        <f t="shared" si="38"/>
        <v>42576.452731481477</v>
      </c>
      <c r="T378" s="22">
        <f t="shared" si="39"/>
        <v>42607.452731481477</v>
      </c>
      <c r="U378" s="23">
        <v>42576.452731481477</v>
      </c>
      <c r="V378" s="14">
        <f t="shared" si="40"/>
        <v>3067.0986499999999</v>
      </c>
      <c r="W378" s="14">
        <f t="shared" si="41"/>
        <v>3249.8726919999999</v>
      </c>
      <c r="X378" s="7">
        <f>IF($L378&gt;0,$W378/$L378,0)</f>
        <v>67.705681083333332</v>
      </c>
    </row>
    <row r="379" spans="1:24" ht="43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3">
        <f>(E379/D379)*100</f>
        <v>114.39999999999999</v>
      </c>
      <c r="P379" s="7">
        <f t="shared" si="36"/>
        <v>103.21804511278195</v>
      </c>
      <c r="Q379" s="4" t="str">
        <f t="shared" si="37"/>
        <v>film &amp; video</v>
      </c>
      <c r="R379" s="4" t="str">
        <f t="shared" si="35"/>
        <v>documentary</v>
      </c>
      <c r="S379" s="22">
        <f t="shared" si="38"/>
        <v>42292.250787037032</v>
      </c>
      <c r="T379" s="22">
        <f t="shared" si="39"/>
        <v>42322.292361111111</v>
      </c>
      <c r="U379" s="23">
        <v>42292.250787037032</v>
      </c>
      <c r="V379" s="14">
        <f t="shared" si="40"/>
        <v>12000</v>
      </c>
      <c r="W379" s="14">
        <f t="shared" si="41"/>
        <v>13728</v>
      </c>
      <c r="X379" s="7">
        <f>IF($L379&gt;0,$W379/$L379,0)</f>
        <v>103.21804511278195</v>
      </c>
    </row>
    <row r="380" spans="1:24" ht="43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3">
        <f>(E380/D380)*100</f>
        <v>111.76666666666665</v>
      </c>
      <c r="P380" s="7">
        <f t="shared" si="36"/>
        <v>40.397590361445786</v>
      </c>
      <c r="Q380" s="4" t="str">
        <f t="shared" si="37"/>
        <v>film &amp; video</v>
      </c>
      <c r="R380" s="4" t="str">
        <f t="shared" si="35"/>
        <v>documentary</v>
      </c>
      <c r="S380" s="22">
        <f t="shared" si="38"/>
        <v>42370.571851851855</v>
      </c>
      <c r="T380" s="22">
        <f t="shared" si="39"/>
        <v>42394.994444444441</v>
      </c>
      <c r="U380" s="23">
        <v>42370.571851851855</v>
      </c>
      <c r="V380" s="14">
        <f t="shared" si="40"/>
        <v>2299.3470000000002</v>
      </c>
      <c r="W380" s="14">
        <f t="shared" si="41"/>
        <v>2569.9034970000002</v>
      </c>
      <c r="X380" s="7">
        <f>IF($L380&gt;0,$W380/$L380,0)</f>
        <v>30.962692734939761</v>
      </c>
    </row>
    <row r="381" spans="1:24" ht="43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3">
        <f>(E381/D381)*100</f>
        <v>116.08000000000001</v>
      </c>
      <c r="P381" s="7">
        <f t="shared" si="36"/>
        <v>116.85906040268456</v>
      </c>
      <c r="Q381" s="4" t="str">
        <f t="shared" si="37"/>
        <v>film &amp; video</v>
      </c>
      <c r="R381" s="4" t="str">
        <f t="shared" si="35"/>
        <v>documentary</v>
      </c>
      <c r="S381" s="22">
        <f t="shared" si="38"/>
        <v>40987.688333333332</v>
      </c>
      <c r="T381" s="22">
        <f t="shared" si="39"/>
        <v>41032.688333333332</v>
      </c>
      <c r="U381" s="23">
        <v>40987.688333333332</v>
      </c>
      <c r="V381" s="14">
        <f t="shared" si="40"/>
        <v>15000</v>
      </c>
      <c r="W381" s="14">
        <f t="shared" si="41"/>
        <v>17412</v>
      </c>
      <c r="X381" s="7">
        <f>IF($L381&gt;0,$W381/$L381,0)</f>
        <v>116.85906040268456</v>
      </c>
    </row>
    <row r="382" spans="1:24" ht="43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3">
        <f>(E382/D382)*100</f>
        <v>141.5</v>
      </c>
      <c r="P382" s="7">
        <f t="shared" si="36"/>
        <v>115.51020408163265</v>
      </c>
      <c r="Q382" s="4" t="str">
        <f t="shared" si="37"/>
        <v>film &amp; video</v>
      </c>
      <c r="R382" s="4" t="str">
        <f t="shared" si="35"/>
        <v>documentary</v>
      </c>
      <c r="S382" s="22">
        <f t="shared" si="38"/>
        <v>42367.719814814816</v>
      </c>
      <c r="T382" s="22">
        <f t="shared" si="39"/>
        <v>42392.719814814816</v>
      </c>
      <c r="U382" s="23">
        <v>42367.719814814816</v>
      </c>
      <c r="V382" s="14">
        <f t="shared" si="40"/>
        <v>4000</v>
      </c>
      <c r="W382" s="14">
        <f t="shared" si="41"/>
        <v>5660</v>
      </c>
      <c r="X382" s="7">
        <f>IF($L382&gt;0,$W382/$L382,0)</f>
        <v>115.51020408163265</v>
      </c>
    </row>
    <row r="383" spans="1:24" ht="43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3">
        <f>(E383/D383)*100</f>
        <v>104.72999999999999</v>
      </c>
      <c r="P383" s="7">
        <f t="shared" si="36"/>
        <v>104.31274900398407</v>
      </c>
      <c r="Q383" s="4" t="str">
        <f t="shared" si="37"/>
        <v>film &amp; video</v>
      </c>
      <c r="R383" s="4" t="str">
        <f t="shared" si="35"/>
        <v>documentary</v>
      </c>
      <c r="S383" s="22">
        <f t="shared" si="38"/>
        <v>41085.698113425926</v>
      </c>
      <c r="T383" s="22">
        <f t="shared" si="39"/>
        <v>41120.208333333336</v>
      </c>
      <c r="U383" s="23">
        <v>41085.698113425926</v>
      </c>
      <c r="V383" s="14">
        <f t="shared" si="40"/>
        <v>25000</v>
      </c>
      <c r="W383" s="14">
        <f t="shared" si="41"/>
        <v>26182.5</v>
      </c>
      <c r="X383" s="7">
        <f>IF($L383&gt;0,$W383/$L383,0)</f>
        <v>104.31274900398407</v>
      </c>
    </row>
    <row r="384" spans="1:24" ht="43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3">
        <f>(E384/D384)*100</f>
        <v>255.83333333333331</v>
      </c>
      <c r="P384" s="7">
        <f t="shared" si="36"/>
        <v>69.772727272727266</v>
      </c>
      <c r="Q384" s="4" t="str">
        <f t="shared" si="37"/>
        <v>film &amp; video</v>
      </c>
      <c r="R384" s="4" t="str">
        <f t="shared" si="35"/>
        <v>documentary</v>
      </c>
      <c r="S384" s="22">
        <f t="shared" si="38"/>
        <v>41144.709490740745</v>
      </c>
      <c r="T384" s="22">
        <f t="shared" si="39"/>
        <v>41158.709490740745</v>
      </c>
      <c r="U384" s="23">
        <v>41144.709490740745</v>
      </c>
      <c r="V384" s="14">
        <f t="shared" si="40"/>
        <v>600</v>
      </c>
      <c r="W384" s="14">
        <f t="shared" si="41"/>
        <v>1535</v>
      </c>
      <c r="X384" s="7">
        <f>IF($L384&gt;0,$W384/$L384,0)</f>
        <v>69.772727272727266</v>
      </c>
    </row>
    <row r="385" spans="1:24" ht="43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3">
        <f>(E385/D385)*100</f>
        <v>206.70670670670671</v>
      </c>
      <c r="P385" s="7">
        <f t="shared" si="36"/>
        <v>43.020833333333336</v>
      </c>
      <c r="Q385" s="4" t="str">
        <f t="shared" si="37"/>
        <v>film &amp; video</v>
      </c>
      <c r="R385" s="4" t="str">
        <f t="shared" si="35"/>
        <v>documentary</v>
      </c>
      <c r="S385" s="22">
        <f t="shared" si="38"/>
        <v>41755.117581018516</v>
      </c>
      <c r="T385" s="22">
        <f t="shared" si="39"/>
        <v>41778.117581018516</v>
      </c>
      <c r="U385" s="23">
        <v>41755.117581018516</v>
      </c>
      <c r="V385" s="14">
        <f t="shared" si="40"/>
        <v>999</v>
      </c>
      <c r="W385" s="14">
        <f t="shared" si="41"/>
        <v>2065</v>
      </c>
      <c r="X385" s="7">
        <f>IF($L385&gt;0,$W385/$L385,0)</f>
        <v>43.020833333333336</v>
      </c>
    </row>
    <row r="386" spans="1:24" ht="43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3">
        <f>(E386/D386)*100</f>
        <v>112.105</v>
      </c>
      <c r="P386" s="7">
        <f t="shared" si="36"/>
        <v>58.540469973890339</v>
      </c>
      <c r="Q386" s="4" t="str">
        <f t="shared" si="37"/>
        <v>film &amp; video</v>
      </c>
      <c r="R386" s="4" t="str">
        <f t="shared" ref="R386:R449" si="42">MID($N386,FIND("/",$N386)+1,LEN($N386))</f>
        <v>documentary</v>
      </c>
      <c r="S386" s="22">
        <f t="shared" si="38"/>
        <v>41980.781793981485</v>
      </c>
      <c r="T386" s="22">
        <f t="shared" si="39"/>
        <v>42010.781793981485</v>
      </c>
      <c r="U386" s="23">
        <v>41980.781793981485</v>
      </c>
      <c r="V386" s="14">
        <f t="shared" si="40"/>
        <v>20000</v>
      </c>
      <c r="W386" s="14">
        <f t="shared" si="41"/>
        <v>22421</v>
      </c>
      <c r="X386" s="7">
        <f>IF($L386&gt;0,$W386/$L386,0)</f>
        <v>58.540469973890339</v>
      </c>
    </row>
    <row r="387" spans="1:24" ht="43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3">
        <f>(E387/D387)*100</f>
        <v>105.982</v>
      </c>
      <c r="P387" s="7">
        <f t="shared" ref="P387:P450" si="43">IF($L387&gt;0,$E387/$L387,0)</f>
        <v>111.79535864978902</v>
      </c>
      <c r="Q387" s="4" t="str">
        <f t="shared" ref="Q387:Q450" si="44">LEFT($N387,FIND("/",$N387)-1)</f>
        <v>film &amp; video</v>
      </c>
      <c r="R387" s="4" t="str">
        <f t="shared" si="42"/>
        <v>documentary</v>
      </c>
      <c r="S387" s="22">
        <f t="shared" ref="S387:U450" si="45">($J387/86400)+DATE(1970,1,1)</f>
        <v>41934.584502314814</v>
      </c>
      <c r="T387" s="22">
        <f t="shared" ref="T387:T450" si="46">($I387/86400)+DATE(1970,1,1)</f>
        <v>41964.626168981486</v>
      </c>
      <c r="U387" s="23">
        <v>41934.584502314814</v>
      </c>
      <c r="V387" s="14">
        <f t="shared" ref="V387:V450" si="47">IF($H387="AUD",$D387*0.704094,IF($H387="CAD",$D387*0.766449,IF($H387="CHF",$D387*1.016069,IF($H387="DKK",$D387*0.150818,IF($H387="EUR",$D387*1.126155,IF($H387="GBP",$D387*1.251877,IF($H387="HKD",$D387*0.127766,IF($H387="MXN",$D387*0.052688,IF($H387="NOK",$D387*0.117106,IF($H387="NZD",$D387*0.672078,IF($H387="SEK",$D387*0.106947,IF($H387="SGD",$D387*0.737466,IF($H387="USD",$D387*1)))))))))))))</f>
        <v>25000</v>
      </c>
      <c r="W387" s="14">
        <f t="shared" ref="W387:W450" si="48">IF($H387="AUD",$E387*0.704094,IF($H387="CAD",$E387*0.766449,IF($H387="CHF",$E387*1.016069,IF($H387="DKK",$E387*0.150818,IF($H387="EUR",$E387*1.126155,IF($H387="GBP",$E387*1.251877,IF($H387="HKD",$E387*0.127766,IF($H387="MXN",$E387*0.052688,IF($H387="NOK",$E387*0.117106,IF($H387="NZD",$E387*0.672078,IF($H387="SEK",$E387*0.106947,IF($H387="SGD",$E387*0.737466,IF($H387="USD",$E387*1)))))))))))))</f>
        <v>26495.5</v>
      </c>
      <c r="X387" s="7">
        <f>IF($L387&gt;0,$W387/$L387,0)</f>
        <v>111.79535864978902</v>
      </c>
    </row>
    <row r="388" spans="1:24" ht="43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3">
        <f>(E388/D388)*100</f>
        <v>100.16666666666667</v>
      </c>
      <c r="P388" s="7">
        <f t="shared" si="43"/>
        <v>46.230769230769234</v>
      </c>
      <c r="Q388" s="4" t="str">
        <f t="shared" si="44"/>
        <v>film &amp; video</v>
      </c>
      <c r="R388" s="4" t="str">
        <f t="shared" si="42"/>
        <v>documentary</v>
      </c>
      <c r="S388" s="22">
        <f t="shared" si="45"/>
        <v>42211.951284722221</v>
      </c>
      <c r="T388" s="22">
        <f t="shared" si="46"/>
        <v>42226.951284722221</v>
      </c>
      <c r="U388" s="23">
        <v>42211.951284722221</v>
      </c>
      <c r="V388" s="14">
        <f t="shared" si="47"/>
        <v>600</v>
      </c>
      <c r="W388" s="14">
        <f t="shared" si="48"/>
        <v>601</v>
      </c>
      <c r="X388" s="7">
        <f>IF($L388&gt;0,$W388/$L388,0)</f>
        <v>46.230769230769234</v>
      </c>
    </row>
    <row r="389" spans="1:24" ht="43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3">
        <f>(E389/D389)*100</f>
        <v>213.98947368421051</v>
      </c>
      <c r="P389" s="7">
        <f t="shared" si="43"/>
        <v>144.69039145907473</v>
      </c>
      <c r="Q389" s="4" t="str">
        <f t="shared" si="44"/>
        <v>film &amp; video</v>
      </c>
      <c r="R389" s="4" t="str">
        <f t="shared" si="42"/>
        <v>documentary</v>
      </c>
      <c r="S389" s="22">
        <f t="shared" si="45"/>
        <v>42200.67659722222</v>
      </c>
      <c r="T389" s="22">
        <f t="shared" si="46"/>
        <v>42231.25</v>
      </c>
      <c r="U389" s="23">
        <v>42200.67659722222</v>
      </c>
      <c r="V389" s="14">
        <f t="shared" si="47"/>
        <v>38000</v>
      </c>
      <c r="W389" s="14">
        <f t="shared" si="48"/>
        <v>81316</v>
      </c>
      <c r="X389" s="7">
        <f>IF($L389&gt;0,$W389/$L389,0)</f>
        <v>144.69039145907473</v>
      </c>
    </row>
    <row r="390" spans="1:24" ht="43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3">
        <f>(E390/D390)*100</f>
        <v>126.16000000000001</v>
      </c>
      <c r="P390" s="7">
        <f t="shared" si="43"/>
        <v>88.845070422535215</v>
      </c>
      <c r="Q390" s="4" t="str">
        <f t="shared" si="44"/>
        <v>film &amp; video</v>
      </c>
      <c r="R390" s="4" t="str">
        <f t="shared" si="42"/>
        <v>documentary</v>
      </c>
      <c r="S390" s="22">
        <f t="shared" si="45"/>
        <v>42549.076157407406</v>
      </c>
      <c r="T390" s="22">
        <f t="shared" si="46"/>
        <v>42579.076157407406</v>
      </c>
      <c r="U390" s="23">
        <v>42549.076157407406</v>
      </c>
      <c r="V390" s="14">
        <f t="shared" si="47"/>
        <v>5000</v>
      </c>
      <c r="W390" s="14">
        <f t="shared" si="48"/>
        <v>6308</v>
      </c>
      <c r="X390" s="7">
        <f>IF($L390&gt;0,$W390/$L390,0)</f>
        <v>88.845070422535215</v>
      </c>
    </row>
    <row r="391" spans="1:24" ht="43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3">
        <f>(E391/D391)*100</f>
        <v>181.53547058823528</v>
      </c>
      <c r="P391" s="7">
        <f t="shared" si="43"/>
        <v>81.75107284768211</v>
      </c>
      <c r="Q391" s="4" t="str">
        <f t="shared" si="44"/>
        <v>film &amp; video</v>
      </c>
      <c r="R391" s="4" t="str">
        <f t="shared" si="42"/>
        <v>documentary</v>
      </c>
      <c r="S391" s="22">
        <f t="shared" si="45"/>
        <v>41674.063078703708</v>
      </c>
      <c r="T391" s="22">
        <f t="shared" si="46"/>
        <v>41705.957638888889</v>
      </c>
      <c r="U391" s="23">
        <v>41674.063078703708</v>
      </c>
      <c r="V391" s="14">
        <f t="shared" si="47"/>
        <v>68000</v>
      </c>
      <c r="W391" s="14">
        <f t="shared" si="48"/>
        <v>123444.12</v>
      </c>
      <c r="X391" s="7">
        <f>IF($L391&gt;0,$W391/$L391,0)</f>
        <v>81.75107284768211</v>
      </c>
    </row>
    <row r="392" spans="1:24" ht="43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3">
        <f>(E392/D392)*100</f>
        <v>100</v>
      </c>
      <c r="P392" s="7">
        <f t="shared" si="43"/>
        <v>71.428571428571431</v>
      </c>
      <c r="Q392" s="4" t="str">
        <f t="shared" si="44"/>
        <v>film &amp; video</v>
      </c>
      <c r="R392" s="4" t="str">
        <f t="shared" si="42"/>
        <v>documentary</v>
      </c>
      <c r="S392" s="22">
        <f t="shared" si="45"/>
        <v>42112.036712962959</v>
      </c>
      <c r="T392" s="22">
        <f t="shared" si="46"/>
        <v>42132.036712962959</v>
      </c>
      <c r="U392" s="23">
        <v>42112.036712962959</v>
      </c>
      <c r="V392" s="14">
        <f t="shared" si="47"/>
        <v>1000</v>
      </c>
      <c r="W392" s="14">
        <f t="shared" si="48"/>
        <v>1000</v>
      </c>
      <c r="X392" s="7">
        <f>IF($L392&gt;0,$W392/$L392,0)</f>
        <v>71.428571428571431</v>
      </c>
    </row>
    <row r="393" spans="1:24" ht="43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3">
        <f>(E393/D393)*100</f>
        <v>100.61</v>
      </c>
      <c r="P393" s="7">
        <f t="shared" si="43"/>
        <v>104.25906735751295</v>
      </c>
      <c r="Q393" s="4" t="str">
        <f t="shared" si="44"/>
        <v>film &amp; video</v>
      </c>
      <c r="R393" s="4" t="str">
        <f t="shared" si="42"/>
        <v>documentary</v>
      </c>
      <c r="S393" s="22">
        <f t="shared" si="45"/>
        <v>40865.042256944442</v>
      </c>
      <c r="T393" s="22">
        <f t="shared" si="46"/>
        <v>40895.040972222225</v>
      </c>
      <c r="U393" s="23">
        <v>40865.042256944442</v>
      </c>
      <c r="V393" s="14">
        <f t="shared" si="47"/>
        <v>20000</v>
      </c>
      <c r="W393" s="14">
        <f t="shared" si="48"/>
        <v>20122</v>
      </c>
      <c r="X393" s="7">
        <f>IF($L393&gt;0,$W393/$L393,0)</f>
        <v>104.25906735751295</v>
      </c>
    </row>
    <row r="394" spans="1:24" ht="43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3">
        <f>(E394/D394)*100</f>
        <v>100.9027027027027</v>
      </c>
      <c r="P394" s="7">
        <f t="shared" si="43"/>
        <v>90.616504854368927</v>
      </c>
      <c r="Q394" s="4" t="str">
        <f t="shared" si="44"/>
        <v>film &amp; video</v>
      </c>
      <c r="R394" s="4" t="str">
        <f t="shared" si="42"/>
        <v>documentary</v>
      </c>
      <c r="S394" s="22">
        <f t="shared" si="45"/>
        <v>40763.717256944445</v>
      </c>
      <c r="T394" s="22">
        <f t="shared" si="46"/>
        <v>40794.125</v>
      </c>
      <c r="U394" s="23">
        <v>40763.717256944445</v>
      </c>
      <c r="V394" s="14">
        <f t="shared" si="47"/>
        <v>18500</v>
      </c>
      <c r="W394" s="14">
        <f t="shared" si="48"/>
        <v>18667</v>
      </c>
      <c r="X394" s="7">
        <f>IF($L394&gt;0,$W394/$L394,0)</f>
        <v>90.616504854368927</v>
      </c>
    </row>
    <row r="395" spans="1:24" ht="28.8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3">
        <f>(E395/D395)*100</f>
        <v>110.446</v>
      </c>
      <c r="P395" s="7">
        <f t="shared" si="43"/>
        <v>157.33048433048432</v>
      </c>
      <c r="Q395" s="4" t="str">
        <f t="shared" si="44"/>
        <v>film &amp; video</v>
      </c>
      <c r="R395" s="4" t="str">
        <f t="shared" si="42"/>
        <v>documentary</v>
      </c>
      <c r="S395" s="22">
        <f t="shared" si="45"/>
        <v>41526.708935185183</v>
      </c>
      <c r="T395" s="22">
        <f t="shared" si="46"/>
        <v>41557.708935185183</v>
      </c>
      <c r="U395" s="23">
        <v>41526.708935185183</v>
      </c>
      <c r="V395" s="14">
        <f t="shared" si="47"/>
        <v>50000</v>
      </c>
      <c r="W395" s="14">
        <f t="shared" si="48"/>
        <v>55223</v>
      </c>
      <c r="X395" s="7">
        <f>IF($L395&gt;0,$W395/$L395,0)</f>
        <v>157.33048433048432</v>
      </c>
    </row>
    <row r="396" spans="1:24" ht="43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3">
        <f>(E396/D396)*100</f>
        <v>111.8936170212766</v>
      </c>
      <c r="P396" s="7">
        <f t="shared" si="43"/>
        <v>105.18</v>
      </c>
      <c r="Q396" s="4" t="str">
        <f t="shared" si="44"/>
        <v>film &amp; video</v>
      </c>
      <c r="R396" s="4" t="str">
        <f t="shared" si="42"/>
        <v>documentary</v>
      </c>
      <c r="S396" s="22">
        <f t="shared" si="45"/>
        <v>42417.818078703705</v>
      </c>
      <c r="T396" s="22">
        <f t="shared" si="46"/>
        <v>42477.776412037041</v>
      </c>
      <c r="U396" s="23">
        <v>42417.818078703705</v>
      </c>
      <c r="V396" s="14">
        <f t="shared" si="47"/>
        <v>5292.9285</v>
      </c>
      <c r="W396" s="14">
        <f t="shared" si="48"/>
        <v>5922.4491450000005</v>
      </c>
      <c r="X396" s="7">
        <f>IF($L396&gt;0,$W396/$L396,0)</f>
        <v>118.4489829</v>
      </c>
    </row>
    <row r="397" spans="1:24" ht="43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3">
        <f>(E397/D397)*100</f>
        <v>108.04450000000001</v>
      </c>
      <c r="P397" s="7">
        <f t="shared" si="43"/>
        <v>58.719836956521746</v>
      </c>
      <c r="Q397" s="4" t="str">
        <f t="shared" si="44"/>
        <v>film &amp; video</v>
      </c>
      <c r="R397" s="4" t="str">
        <f t="shared" si="42"/>
        <v>documentary</v>
      </c>
      <c r="S397" s="22">
        <f t="shared" si="45"/>
        <v>40990.909259259257</v>
      </c>
      <c r="T397" s="22">
        <f t="shared" si="46"/>
        <v>41026.897222222222</v>
      </c>
      <c r="U397" s="23">
        <v>40990.909259259257</v>
      </c>
      <c r="V397" s="14">
        <f t="shared" si="47"/>
        <v>10000</v>
      </c>
      <c r="W397" s="14">
        <f t="shared" si="48"/>
        <v>10804.45</v>
      </c>
      <c r="X397" s="7">
        <f>IF($L397&gt;0,$W397/$L397,0)</f>
        <v>58.719836956521746</v>
      </c>
    </row>
    <row r="398" spans="1:24" ht="43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3">
        <f>(E398/D398)*100</f>
        <v>106.66666666666667</v>
      </c>
      <c r="P398" s="7">
        <f t="shared" si="43"/>
        <v>81.632653061224488</v>
      </c>
      <c r="Q398" s="4" t="str">
        <f t="shared" si="44"/>
        <v>film &amp; video</v>
      </c>
      <c r="R398" s="4" t="str">
        <f t="shared" si="42"/>
        <v>documentary</v>
      </c>
      <c r="S398" s="22">
        <f t="shared" si="45"/>
        <v>41082.564884259264</v>
      </c>
      <c r="T398" s="22">
        <f t="shared" si="46"/>
        <v>41097.564884259264</v>
      </c>
      <c r="U398" s="23">
        <v>41082.564884259264</v>
      </c>
      <c r="V398" s="14">
        <f t="shared" si="47"/>
        <v>15000</v>
      </c>
      <c r="W398" s="14">
        <f t="shared" si="48"/>
        <v>16000</v>
      </c>
      <c r="X398" s="7">
        <f>IF($L398&gt;0,$W398/$L398,0)</f>
        <v>81.632653061224488</v>
      </c>
    </row>
    <row r="399" spans="1:24" ht="57.6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3">
        <f>(E399/D399)*100</f>
        <v>103.90027322404372</v>
      </c>
      <c r="P399" s="7">
        <f t="shared" si="43"/>
        <v>56.460043668122275</v>
      </c>
      <c r="Q399" s="4" t="str">
        <f t="shared" si="44"/>
        <v>film &amp; video</v>
      </c>
      <c r="R399" s="4" t="str">
        <f t="shared" si="42"/>
        <v>documentary</v>
      </c>
      <c r="S399" s="22">
        <f t="shared" si="45"/>
        <v>40379.776435185187</v>
      </c>
      <c r="T399" s="22">
        <f t="shared" si="46"/>
        <v>40422.155555555553</v>
      </c>
      <c r="U399" s="23">
        <v>40379.776435185187</v>
      </c>
      <c r="V399" s="14">
        <f t="shared" si="47"/>
        <v>12444</v>
      </c>
      <c r="W399" s="14">
        <f t="shared" si="48"/>
        <v>12929.35</v>
      </c>
      <c r="X399" s="7">
        <f>IF($L399&gt;0,$W399/$L399,0)</f>
        <v>56.460043668122275</v>
      </c>
    </row>
    <row r="400" spans="1:24" ht="43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3">
        <f>(E400/D400)*100</f>
        <v>125.16000000000001</v>
      </c>
      <c r="P400" s="7">
        <f t="shared" si="43"/>
        <v>140.1044776119403</v>
      </c>
      <c r="Q400" s="4" t="str">
        <f t="shared" si="44"/>
        <v>film &amp; video</v>
      </c>
      <c r="R400" s="4" t="str">
        <f t="shared" si="42"/>
        <v>documentary</v>
      </c>
      <c r="S400" s="22">
        <f t="shared" si="45"/>
        <v>42078.793124999997</v>
      </c>
      <c r="T400" s="22">
        <f t="shared" si="46"/>
        <v>42123.793124999997</v>
      </c>
      <c r="U400" s="23">
        <v>42078.793124999997</v>
      </c>
      <c r="V400" s="14">
        <f t="shared" si="47"/>
        <v>7500</v>
      </c>
      <c r="W400" s="14">
        <f t="shared" si="48"/>
        <v>9387</v>
      </c>
      <c r="X400" s="7">
        <f>IF($L400&gt;0,$W400/$L400,0)</f>
        <v>140.1044776119403</v>
      </c>
    </row>
    <row r="401" spans="1:24" ht="43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3">
        <f>(E401/D401)*100</f>
        <v>106.80499999999999</v>
      </c>
      <c r="P401" s="7">
        <f t="shared" si="43"/>
        <v>224.85263157894738</v>
      </c>
      <c r="Q401" s="4" t="str">
        <f t="shared" si="44"/>
        <v>film &amp; video</v>
      </c>
      <c r="R401" s="4" t="str">
        <f t="shared" si="42"/>
        <v>documentary</v>
      </c>
      <c r="S401" s="22">
        <f t="shared" si="45"/>
        <v>42687.875775462962</v>
      </c>
      <c r="T401" s="22">
        <f t="shared" si="46"/>
        <v>42718.5</v>
      </c>
      <c r="U401" s="23">
        <v>42687.875775462962</v>
      </c>
      <c r="V401" s="14">
        <f t="shared" si="47"/>
        <v>25037.539999999997</v>
      </c>
      <c r="W401" s="14">
        <f t="shared" si="48"/>
        <v>26741.344596999999</v>
      </c>
      <c r="X401" s="7">
        <f>IF($L401&gt;0,$W401/$L401,0)</f>
        <v>281.48783786315789</v>
      </c>
    </row>
    <row r="402" spans="1:24" ht="43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3">
        <f>(E402/D402)*100</f>
        <v>112.30249999999999</v>
      </c>
      <c r="P402" s="7">
        <f t="shared" si="43"/>
        <v>181.13306451612902</v>
      </c>
      <c r="Q402" s="4" t="str">
        <f t="shared" si="44"/>
        <v>film &amp; video</v>
      </c>
      <c r="R402" s="4" t="str">
        <f t="shared" si="42"/>
        <v>documentary</v>
      </c>
      <c r="S402" s="22">
        <f t="shared" si="45"/>
        <v>41745.635960648149</v>
      </c>
      <c r="T402" s="22">
        <f t="shared" si="46"/>
        <v>41776.145833333336</v>
      </c>
      <c r="U402" s="23">
        <v>41745.635960648149</v>
      </c>
      <c r="V402" s="14">
        <f t="shared" si="47"/>
        <v>10000</v>
      </c>
      <c r="W402" s="14">
        <f t="shared" si="48"/>
        <v>11230.25</v>
      </c>
      <c r="X402" s="7">
        <f>IF($L402&gt;0,$W402/$L402,0)</f>
        <v>181.13306451612902</v>
      </c>
    </row>
    <row r="403" spans="1:24" ht="43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3">
        <f>(E403/D403)*100</f>
        <v>103.812</v>
      </c>
      <c r="P403" s="7">
        <f t="shared" si="43"/>
        <v>711.04109589041093</v>
      </c>
      <c r="Q403" s="4" t="str">
        <f t="shared" si="44"/>
        <v>film &amp; video</v>
      </c>
      <c r="R403" s="4" t="str">
        <f t="shared" si="42"/>
        <v>documentary</v>
      </c>
      <c r="S403" s="22">
        <f t="shared" si="45"/>
        <v>40732.842245370368</v>
      </c>
      <c r="T403" s="22">
        <f t="shared" si="46"/>
        <v>40762.842245370368</v>
      </c>
      <c r="U403" s="23">
        <v>40732.842245370368</v>
      </c>
      <c r="V403" s="14">
        <f t="shared" si="47"/>
        <v>50000</v>
      </c>
      <c r="W403" s="14">
        <f t="shared" si="48"/>
        <v>51906</v>
      </c>
      <c r="X403" s="7">
        <f>IF($L403&gt;0,$W403/$L403,0)</f>
        <v>711.04109589041093</v>
      </c>
    </row>
    <row r="404" spans="1:24" ht="43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3">
        <f>(E404/D404)*100</f>
        <v>141.65</v>
      </c>
      <c r="P404" s="7">
        <f t="shared" si="43"/>
        <v>65.883720930232556</v>
      </c>
      <c r="Q404" s="4" t="str">
        <f t="shared" si="44"/>
        <v>film &amp; video</v>
      </c>
      <c r="R404" s="4" t="str">
        <f t="shared" si="42"/>
        <v>documentary</v>
      </c>
      <c r="S404" s="22">
        <f t="shared" si="45"/>
        <v>42292.539548611108</v>
      </c>
      <c r="T404" s="22">
        <f t="shared" si="46"/>
        <v>42313.58121527778</v>
      </c>
      <c r="U404" s="23">
        <v>42292.539548611108</v>
      </c>
      <c r="V404" s="14">
        <f t="shared" si="47"/>
        <v>2000</v>
      </c>
      <c r="W404" s="14">
        <f t="shared" si="48"/>
        <v>2833</v>
      </c>
      <c r="X404" s="7">
        <f>IF($L404&gt;0,$W404/$L404,0)</f>
        <v>65.883720930232556</v>
      </c>
    </row>
    <row r="405" spans="1:24" ht="43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3">
        <f>(E405/D405)*100</f>
        <v>105.25999999999999</v>
      </c>
      <c r="P405" s="7">
        <f t="shared" si="43"/>
        <v>75.185714285714283</v>
      </c>
      <c r="Q405" s="4" t="str">
        <f t="shared" si="44"/>
        <v>film &amp; video</v>
      </c>
      <c r="R405" s="4" t="str">
        <f t="shared" si="42"/>
        <v>documentary</v>
      </c>
      <c r="S405" s="22">
        <f t="shared" si="45"/>
        <v>40718.310659722221</v>
      </c>
      <c r="T405" s="22">
        <f t="shared" si="46"/>
        <v>40765.297222222223</v>
      </c>
      <c r="U405" s="23">
        <v>40718.310659722221</v>
      </c>
      <c r="V405" s="14">
        <f t="shared" si="47"/>
        <v>5000</v>
      </c>
      <c r="W405" s="14">
        <f t="shared" si="48"/>
        <v>5263</v>
      </c>
      <c r="X405" s="7">
        <f>IF($L405&gt;0,$W405/$L405,0)</f>
        <v>75.185714285714283</v>
      </c>
    </row>
    <row r="406" spans="1:24" ht="43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3">
        <f>(E406/D406)*100</f>
        <v>103.09142857142857</v>
      </c>
      <c r="P406" s="7">
        <f t="shared" si="43"/>
        <v>133.14391143911439</v>
      </c>
      <c r="Q406" s="4" t="str">
        <f t="shared" si="44"/>
        <v>film &amp; video</v>
      </c>
      <c r="R406" s="4" t="str">
        <f t="shared" si="42"/>
        <v>documentary</v>
      </c>
      <c r="S406" s="22">
        <f t="shared" si="45"/>
        <v>41646.628032407403</v>
      </c>
      <c r="T406" s="22">
        <f t="shared" si="46"/>
        <v>41675.961111111115</v>
      </c>
      <c r="U406" s="23">
        <v>41646.628032407403</v>
      </c>
      <c r="V406" s="14">
        <f t="shared" si="47"/>
        <v>35000</v>
      </c>
      <c r="W406" s="14">
        <f t="shared" si="48"/>
        <v>36082</v>
      </c>
      <c r="X406" s="7">
        <f>IF($L406&gt;0,$W406/$L406,0)</f>
        <v>133.14391143911439</v>
      </c>
    </row>
    <row r="407" spans="1:24" ht="28.8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3">
        <f>(E407/D407)*100</f>
        <v>107.65957446808511</v>
      </c>
      <c r="P407" s="7">
        <f t="shared" si="43"/>
        <v>55.2</v>
      </c>
      <c r="Q407" s="4" t="str">
        <f t="shared" si="44"/>
        <v>film &amp; video</v>
      </c>
      <c r="R407" s="4" t="str">
        <f t="shared" si="42"/>
        <v>documentary</v>
      </c>
      <c r="S407" s="22">
        <f t="shared" si="45"/>
        <v>41674.08494212963</v>
      </c>
      <c r="T407" s="22">
        <f t="shared" si="46"/>
        <v>41704.08494212963</v>
      </c>
      <c r="U407" s="23">
        <v>41674.08494212963</v>
      </c>
      <c r="V407" s="14">
        <f t="shared" si="47"/>
        <v>2820</v>
      </c>
      <c r="W407" s="14">
        <f t="shared" si="48"/>
        <v>3036</v>
      </c>
      <c r="X407" s="7">
        <f>IF($L407&gt;0,$W407/$L407,0)</f>
        <v>55.2</v>
      </c>
    </row>
    <row r="408" spans="1:24" ht="43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3">
        <f>(E408/D408)*100</f>
        <v>107.70464285714286</v>
      </c>
      <c r="P408" s="7">
        <f t="shared" si="43"/>
        <v>86.163714285714292</v>
      </c>
      <c r="Q408" s="4" t="str">
        <f t="shared" si="44"/>
        <v>film &amp; video</v>
      </c>
      <c r="R408" s="4" t="str">
        <f t="shared" si="42"/>
        <v>documentary</v>
      </c>
      <c r="S408" s="22">
        <f t="shared" si="45"/>
        <v>40638.162465277775</v>
      </c>
      <c r="T408" s="22">
        <f t="shared" si="46"/>
        <v>40672.249305555553</v>
      </c>
      <c r="U408" s="23">
        <v>40638.162465277775</v>
      </c>
      <c r="V408" s="14">
        <f t="shared" si="47"/>
        <v>2800</v>
      </c>
      <c r="W408" s="14">
        <f t="shared" si="48"/>
        <v>3015.73</v>
      </c>
      <c r="X408" s="7">
        <f>IF($L408&gt;0,$W408/$L408,0)</f>
        <v>86.163714285714292</v>
      </c>
    </row>
    <row r="409" spans="1:24" ht="43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3">
        <f>(E409/D409)*100</f>
        <v>101.55000000000001</v>
      </c>
      <c r="P409" s="7">
        <f t="shared" si="43"/>
        <v>92.318181818181813</v>
      </c>
      <c r="Q409" s="4" t="str">
        <f t="shared" si="44"/>
        <v>film &amp; video</v>
      </c>
      <c r="R409" s="4" t="str">
        <f t="shared" si="42"/>
        <v>documentary</v>
      </c>
      <c r="S409" s="22">
        <f t="shared" si="45"/>
        <v>40806.870949074073</v>
      </c>
      <c r="T409" s="22">
        <f t="shared" si="46"/>
        <v>40866.912615740745</v>
      </c>
      <c r="U409" s="23">
        <v>40806.870949074073</v>
      </c>
      <c r="V409" s="14">
        <f t="shared" si="47"/>
        <v>2000</v>
      </c>
      <c r="W409" s="14">
        <f t="shared" si="48"/>
        <v>2031</v>
      </c>
      <c r="X409" s="7">
        <f>IF($L409&gt;0,$W409/$L409,0)</f>
        <v>92.318181818181813</v>
      </c>
    </row>
    <row r="410" spans="1:24" ht="43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3">
        <f>(E410/D410)*100</f>
        <v>101.43766666666667</v>
      </c>
      <c r="P410" s="7">
        <f t="shared" si="43"/>
        <v>160.16473684210527</v>
      </c>
      <c r="Q410" s="4" t="str">
        <f t="shared" si="44"/>
        <v>film &amp; video</v>
      </c>
      <c r="R410" s="4" t="str">
        <f t="shared" si="42"/>
        <v>documentary</v>
      </c>
      <c r="S410" s="22">
        <f t="shared" si="45"/>
        <v>41543.735995370371</v>
      </c>
      <c r="T410" s="22">
        <f t="shared" si="46"/>
        <v>41583.777662037035</v>
      </c>
      <c r="U410" s="23">
        <v>41543.735995370371</v>
      </c>
      <c r="V410" s="14">
        <f t="shared" si="47"/>
        <v>6000</v>
      </c>
      <c r="W410" s="14">
        <f t="shared" si="48"/>
        <v>6086.26</v>
      </c>
      <c r="X410" s="7">
        <f>IF($L410&gt;0,$W410/$L410,0)</f>
        <v>160.16473684210527</v>
      </c>
    </row>
    <row r="411" spans="1:24" ht="43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3">
        <f>(E411/D411)*100</f>
        <v>136.80000000000001</v>
      </c>
      <c r="P411" s="7">
        <f t="shared" si="43"/>
        <v>45.6</v>
      </c>
      <c r="Q411" s="4" t="str">
        <f t="shared" si="44"/>
        <v>film &amp; video</v>
      </c>
      <c r="R411" s="4" t="str">
        <f t="shared" si="42"/>
        <v>documentary</v>
      </c>
      <c r="S411" s="22">
        <f t="shared" si="45"/>
        <v>42543.862777777773</v>
      </c>
      <c r="T411" s="22">
        <f t="shared" si="46"/>
        <v>42573.862777777773</v>
      </c>
      <c r="U411" s="23">
        <v>42543.862777777773</v>
      </c>
      <c r="V411" s="14">
        <f t="shared" si="47"/>
        <v>625.93849999999998</v>
      </c>
      <c r="W411" s="14">
        <f t="shared" si="48"/>
        <v>856.28386799999998</v>
      </c>
      <c r="X411" s="7">
        <f>IF($L411&gt;0,$W411/$L411,0)</f>
        <v>57.085591199999996</v>
      </c>
    </row>
    <row r="412" spans="1:24" ht="43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3">
        <f>(E412/D412)*100</f>
        <v>128.29999999999998</v>
      </c>
      <c r="P412" s="7">
        <f t="shared" si="43"/>
        <v>183.28571428571428</v>
      </c>
      <c r="Q412" s="4" t="str">
        <f t="shared" si="44"/>
        <v>film &amp; video</v>
      </c>
      <c r="R412" s="4" t="str">
        <f t="shared" si="42"/>
        <v>documentary</v>
      </c>
      <c r="S412" s="22">
        <f t="shared" si="45"/>
        <v>42113.981446759259</v>
      </c>
      <c r="T412" s="22">
        <f t="shared" si="46"/>
        <v>42173.981446759259</v>
      </c>
      <c r="U412" s="23">
        <v>42113.981446759259</v>
      </c>
      <c r="V412" s="14">
        <f t="shared" si="47"/>
        <v>766.44900000000007</v>
      </c>
      <c r="W412" s="14">
        <f t="shared" si="48"/>
        <v>983.3540670000001</v>
      </c>
      <c r="X412" s="7">
        <f>IF($L412&gt;0,$W412/$L412,0)</f>
        <v>140.47915242857144</v>
      </c>
    </row>
    <row r="413" spans="1:24" ht="43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3">
        <f>(E413/D413)*100</f>
        <v>101.05</v>
      </c>
      <c r="P413" s="7">
        <f t="shared" si="43"/>
        <v>125.78838174273859</v>
      </c>
      <c r="Q413" s="4" t="str">
        <f t="shared" si="44"/>
        <v>film &amp; video</v>
      </c>
      <c r="R413" s="4" t="str">
        <f t="shared" si="42"/>
        <v>documentary</v>
      </c>
      <c r="S413" s="22">
        <f t="shared" si="45"/>
        <v>41598.17597222222</v>
      </c>
      <c r="T413" s="22">
        <f t="shared" si="46"/>
        <v>41630.208333333336</v>
      </c>
      <c r="U413" s="23">
        <v>41598.17597222222</v>
      </c>
      <c r="V413" s="14">
        <f t="shared" si="47"/>
        <v>30000</v>
      </c>
      <c r="W413" s="14">
        <f t="shared" si="48"/>
        <v>30315</v>
      </c>
      <c r="X413" s="7">
        <f>IF($L413&gt;0,$W413/$L413,0)</f>
        <v>125.78838174273859</v>
      </c>
    </row>
    <row r="414" spans="1:24" ht="43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3">
        <f>(E414/D414)*100</f>
        <v>126.84</v>
      </c>
      <c r="P414" s="7">
        <f t="shared" si="43"/>
        <v>57.654545454545456</v>
      </c>
      <c r="Q414" s="4" t="str">
        <f t="shared" si="44"/>
        <v>film &amp; video</v>
      </c>
      <c r="R414" s="4" t="str">
        <f t="shared" si="42"/>
        <v>documentary</v>
      </c>
      <c r="S414" s="22">
        <f t="shared" si="45"/>
        <v>41099.742800925924</v>
      </c>
      <c r="T414" s="22">
        <f t="shared" si="46"/>
        <v>41115.742800925924</v>
      </c>
      <c r="U414" s="23">
        <v>41099.742800925924</v>
      </c>
      <c r="V414" s="14">
        <f t="shared" si="47"/>
        <v>2500</v>
      </c>
      <c r="W414" s="14">
        <f t="shared" si="48"/>
        <v>3171</v>
      </c>
      <c r="X414" s="7">
        <f>IF($L414&gt;0,$W414/$L414,0)</f>
        <v>57.654545454545456</v>
      </c>
    </row>
    <row r="415" spans="1:24" ht="43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3">
        <f>(E415/D415)*100</f>
        <v>105.0859375</v>
      </c>
      <c r="P415" s="7">
        <f t="shared" si="43"/>
        <v>78.660818713450297</v>
      </c>
      <c r="Q415" s="4" t="str">
        <f t="shared" si="44"/>
        <v>film &amp; video</v>
      </c>
      <c r="R415" s="4" t="str">
        <f t="shared" si="42"/>
        <v>documentary</v>
      </c>
      <c r="S415" s="22">
        <f t="shared" si="45"/>
        <v>41079.877442129626</v>
      </c>
      <c r="T415" s="22">
        <f t="shared" si="46"/>
        <v>41109.877442129626</v>
      </c>
      <c r="U415" s="23">
        <v>41079.877442129626</v>
      </c>
      <c r="V415" s="14">
        <f t="shared" si="47"/>
        <v>12800</v>
      </c>
      <c r="W415" s="14">
        <f t="shared" si="48"/>
        <v>13451</v>
      </c>
      <c r="X415" s="7">
        <f>IF($L415&gt;0,$W415/$L415,0)</f>
        <v>78.660818713450297</v>
      </c>
    </row>
    <row r="416" spans="1:24" ht="43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3">
        <f>(E416/D416)*100</f>
        <v>102.85405405405406</v>
      </c>
      <c r="P416" s="7">
        <f t="shared" si="43"/>
        <v>91.480769230769226</v>
      </c>
      <c r="Q416" s="4" t="str">
        <f t="shared" si="44"/>
        <v>film &amp; video</v>
      </c>
      <c r="R416" s="4" t="str">
        <f t="shared" si="42"/>
        <v>documentary</v>
      </c>
      <c r="S416" s="22">
        <f t="shared" si="45"/>
        <v>41529.063252314816</v>
      </c>
      <c r="T416" s="22">
        <f t="shared" si="46"/>
        <v>41559.063252314816</v>
      </c>
      <c r="U416" s="23">
        <v>41529.063252314816</v>
      </c>
      <c r="V416" s="14">
        <f t="shared" si="47"/>
        <v>18500</v>
      </c>
      <c r="W416" s="14">
        <f t="shared" si="48"/>
        <v>19028</v>
      </c>
      <c r="X416" s="7">
        <f>IF($L416&gt;0,$W416/$L416,0)</f>
        <v>91.480769230769226</v>
      </c>
    </row>
    <row r="417" spans="1:24" ht="57.6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3">
        <f>(E417/D417)*100</f>
        <v>102.14714285714285</v>
      </c>
      <c r="P417" s="7">
        <f t="shared" si="43"/>
        <v>68.09809523809524</v>
      </c>
      <c r="Q417" s="4" t="str">
        <f t="shared" si="44"/>
        <v>film &amp; video</v>
      </c>
      <c r="R417" s="4" t="str">
        <f t="shared" si="42"/>
        <v>documentary</v>
      </c>
      <c r="S417" s="22">
        <f t="shared" si="45"/>
        <v>41904.851875</v>
      </c>
      <c r="T417" s="22">
        <f t="shared" si="46"/>
        <v>41929.5</v>
      </c>
      <c r="U417" s="23">
        <v>41904.851875</v>
      </c>
      <c r="V417" s="14">
        <f t="shared" si="47"/>
        <v>1073.0286000000001</v>
      </c>
      <c r="W417" s="14">
        <f t="shared" si="48"/>
        <v>1096.0680569400001</v>
      </c>
      <c r="X417" s="7">
        <f>IF($L417&gt;0,$W417/$L417,0)</f>
        <v>52.193716997142864</v>
      </c>
    </row>
    <row r="418" spans="1:24" ht="28.8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3">
        <f>(E418/D418)*100</f>
        <v>120.21700000000001</v>
      </c>
      <c r="P418" s="7">
        <f t="shared" si="43"/>
        <v>48.086800000000004</v>
      </c>
      <c r="Q418" s="4" t="str">
        <f t="shared" si="44"/>
        <v>film &amp; video</v>
      </c>
      <c r="R418" s="4" t="str">
        <f t="shared" si="42"/>
        <v>documentary</v>
      </c>
      <c r="S418" s="22">
        <f t="shared" si="45"/>
        <v>41648.396192129629</v>
      </c>
      <c r="T418" s="22">
        <f t="shared" si="46"/>
        <v>41678.396192129629</v>
      </c>
      <c r="U418" s="23">
        <v>41648.396192129629</v>
      </c>
      <c r="V418" s="14">
        <f t="shared" si="47"/>
        <v>1000</v>
      </c>
      <c r="W418" s="14">
        <f t="shared" si="48"/>
        <v>1202.17</v>
      </c>
      <c r="X418" s="7">
        <f>IF($L418&gt;0,$W418/$L418,0)</f>
        <v>48.086800000000004</v>
      </c>
    </row>
    <row r="419" spans="1:24" ht="43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3">
        <f>(E419/D419)*100</f>
        <v>100.24761904761905</v>
      </c>
      <c r="P419" s="7">
        <f t="shared" si="43"/>
        <v>202.42307692307693</v>
      </c>
      <c r="Q419" s="4" t="str">
        <f t="shared" si="44"/>
        <v>film &amp; video</v>
      </c>
      <c r="R419" s="4" t="str">
        <f t="shared" si="42"/>
        <v>documentary</v>
      </c>
      <c r="S419" s="22">
        <f t="shared" si="45"/>
        <v>41360.970601851848</v>
      </c>
      <c r="T419" s="22">
        <f t="shared" si="46"/>
        <v>41372.189583333333</v>
      </c>
      <c r="U419" s="23">
        <v>41360.970601851848</v>
      </c>
      <c r="V419" s="14">
        <f t="shared" si="47"/>
        <v>10500</v>
      </c>
      <c r="W419" s="14">
        <f t="shared" si="48"/>
        <v>10526</v>
      </c>
      <c r="X419" s="7">
        <f>IF($L419&gt;0,$W419/$L419,0)</f>
        <v>202.42307692307693</v>
      </c>
    </row>
    <row r="420" spans="1:24" ht="43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3">
        <f>(E420/D420)*100</f>
        <v>100.63392857142857</v>
      </c>
      <c r="P420" s="7">
        <f t="shared" si="43"/>
        <v>216.75</v>
      </c>
      <c r="Q420" s="4" t="str">
        <f t="shared" si="44"/>
        <v>film &amp; video</v>
      </c>
      <c r="R420" s="4" t="str">
        <f t="shared" si="42"/>
        <v>documentary</v>
      </c>
      <c r="S420" s="22">
        <f t="shared" si="45"/>
        <v>42178.282372685186</v>
      </c>
      <c r="T420" s="22">
        <f t="shared" si="46"/>
        <v>42208.282372685186</v>
      </c>
      <c r="U420" s="23">
        <v>42178.282372685186</v>
      </c>
      <c r="V420" s="14">
        <f t="shared" si="47"/>
        <v>22400</v>
      </c>
      <c r="W420" s="14">
        <f t="shared" si="48"/>
        <v>22542</v>
      </c>
      <c r="X420" s="7">
        <f>IF($L420&gt;0,$W420/$L420,0)</f>
        <v>216.75</v>
      </c>
    </row>
    <row r="421" spans="1:24" ht="43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3">
        <f>(E421/D421)*100</f>
        <v>100.4375</v>
      </c>
      <c r="P421" s="7">
        <f t="shared" si="43"/>
        <v>110.06849315068493</v>
      </c>
      <c r="Q421" s="4" t="str">
        <f t="shared" si="44"/>
        <v>film &amp; video</v>
      </c>
      <c r="R421" s="4" t="str">
        <f t="shared" si="42"/>
        <v>documentary</v>
      </c>
      <c r="S421" s="22">
        <f t="shared" si="45"/>
        <v>41394.842442129629</v>
      </c>
      <c r="T421" s="22">
        <f t="shared" si="46"/>
        <v>41454.842442129629</v>
      </c>
      <c r="U421" s="23">
        <v>41394.842442129629</v>
      </c>
      <c r="V421" s="14">
        <f t="shared" si="47"/>
        <v>8000</v>
      </c>
      <c r="W421" s="14">
        <f t="shared" si="48"/>
        <v>8035</v>
      </c>
      <c r="X421" s="7">
        <f>IF($L421&gt;0,$W421/$L421,0)</f>
        <v>110.06849315068493</v>
      </c>
    </row>
    <row r="422" spans="1:24" ht="43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3">
        <f>(E422/D422)*100</f>
        <v>0.43939393939393934</v>
      </c>
      <c r="P422" s="7">
        <f t="shared" si="43"/>
        <v>4.833333333333333</v>
      </c>
      <c r="Q422" s="4" t="str">
        <f t="shared" si="44"/>
        <v>film &amp; video</v>
      </c>
      <c r="R422" s="4" t="str">
        <f t="shared" si="42"/>
        <v>animation</v>
      </c>
      <c r="S422" s="22">
        <f t="shared" si="45"/>
        <v>41682.23646990741</v>
      </c>
      <c r="T422" s="22">
        <f t="shared" si="46"/>
        <v>41712.194803240738</v>
      </c>
      <c r="U422" s="23">
        <v>41682.23646990741</v>
      </c>
      <c r="V422" s="14">
        <f t="shared" si="47"/>
        <v>3300</v>
      </c>
      <c r="W422" s="14">
        <f t="shared" si="48"/>
        <v>14.5</v>
      </c>
      <c r="X422" s="7">
        <f>IF($L422&gt;0,$W422/$L422,0)</f>
        <v>4.833333333333333</v>
      </c>
    </row>
    <row r="423" spans="1:24" ht="43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3">
        <f>(E423/D423)*100</f>
        <v>2.0066666666666668</v>
      </c>
      <c r="P423" s="7">
        <f t="shared" si="43"/>
        <v>50.166666666666664</v>
      </c>
      <c r="Q423" s="4" t="str">
        <f t="shared" si="44"/>
        <v>film &amp; video</v>
      </c>
      <c r="R423" s="4" t="str">
        <f t="shared" si="42"/>
        <v>animation</v>
      </c>
      <c r="S423" s="22">
        <f t="shared" si="45"/>
        <v>42177.491388888884</v>
      </c>
      <c r="T423" s="22">
        <f t="shared" si="46"/>
        <v>42237.491388888884</v>
      </c>
      <c r="U423" s="23">
        <v>42177.491388888884</v>
      </c>
      <c r="V423" s="14">
        <f t="shared" si="47"/>
        <v>15000</v>
      </c>
      <c r="W423" s="14">
        <f t="shared" si="48"/>
        <v>301</v>
      </c>
      <c r="X423" s="7">
        <f>IF($L423&gt;0,$W423/$L423,0)</f>
        <v>50.166666666666664</v>
      </c>
    </row>
    <row r="424" spans="1:24" ht="43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3">
        <f>(E424/D424)*100</f>
        <v>1.075</v>
      </c>
      <c r="P424" s="7">
        <f t="shared" si="43"/>
        <v>35.833333333333336</v>
      </c>
      <c r="Q424" s="4" t="str">
        <f t="shared" si="44"/>
        <v>film &amp; video</v>
      </c>
      <c r="R424" s="4" t="str">
        <f t="shared" si="42"/>
        <v>animation</v>
      </c>
      <c r="S424" s="22">
        <f t="shared" si="45"/>
        <v>41863.260381944448</v>
      </c>
      <c r="T424" s="22">
        <f t="shared" si="46"/>
        <v>41893.260381944448</v>
      </c>
      <c r="U424" s="23">
        <v>41863.260381944448</v>
      </c>
      <c r="V424" s="14">
        <f t="shared" si="47"/>
        <v>40000</v>
      </c>
      <c r="W424" s="14">
        <f t="shared" si="48"/>
        <v>430</v>
      </c>
      <c r="X424" s="7">
        <f>IF($L424&gt;0,$W424/$L424,0)</f>
        <v>35.833333333333336</v>
      </c>
    </row>
    <row r="425" spans="1:24" ht="43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3">
        <f>(E425/D425)*100</f>
        <v>0.76500000000000001</v>
      </c>
      <c r="P425" s="7">
        <f t="shared" si="43"/>
        <v>11.76923076923077</v>
      </c>
      <c r="Q425" s="4" t="str">
        <f t="shared" si="44"/>
        <v>film &amp; video</v>
      </c>
      <c r="R425" s="4" t="str">
        <f t="shared" si="42"/>
        <v>animation</v>
      </c>
      <c r="S425" s="22">
        <f t="shared" si="45"/>
        <v>41400.92627314815</v>
      </c>
      <c r="T425" s="22">
        <f t="shared" si="46"/>
        <v>41430.92627314815</v>
      </c>
      <c r="U425" s="23">
        <v>41400.92627314815</v>
      </c>
      <c r="V425" s="14">
        <f t="shared" si="47"/>
        <v>20000</v>
      </c>
      <c r="W425" s="14">
        <f t="shared" si="48"/>
        <v>153</v>
      </c>
      <c r="X425" s="7">
        <f>IF($L425&gt;0,$W425/$L425,0)</f>
        <v>11.76923076923077</v>
      </c>
    </row>
    <row r="426" spans="1:24" ht="43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3">
        <f>(E426/D426)*100</f>
        <v>6.7966666666666677</v>
      </c>
      <c r="P426" s="7">
        <f t="shared" si="43"/>
        <v>40.78</v>
      </c>
      <c r="Q426" s="4" t="str">
        <f t="shared" si="44"/>
        <v>film &amp; video</v>
      </c>
      <c r="R426" s="4" t="str">
        <f t="shared" si="42"/>
        <v>animation</v>
      </c>
      <c r="S426" s="22">
        <f t="shared" si="45"/>
        <v>40934.376145833332</v>
      </c>
      <c r="T426" s="22">
        <f t="shared" si="46"/>
        <v>40994.334479166668</v>
      </c>
      <c r="U426" s="23">
        <v>40934.376145833332</v>
      </c>
      <c r="V426" s="14">
        <f t="shared" si="47"/>
        <v>3000</v>
      </c>
      <c r="W426" s="14">
        <f t="shared" si="48"/>
        <v>203.9</v>
      </c>
      <c r="X426" s="7">
        <f>IF($L426&gt;0,$W426/$L426,0)</f>
        <v>40.78</v>
      </c>
    </row>
    <row r="427" spans="1:24" ht="43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3">
        <f>(E427/D427)*100</f>
        <v>1.2E-2</v>
      </c>
      <c r="P427" s="7">
        <f t="shared" si="43"/>
        <v>3</v>
      </c>
      <c r="Q427" s="4" t="str">
        <f t="shared" si="44"/>
        <v>film &amp; video</v>
      </c>
      <c r="R427" s="4" t="str">
        <f t="shared" si="42"/>
        <v>animation</v>
      </c>
      <c r="S427" s="22">
        <f t="shared" si="45"/>
        <v>42275.861157407402</v>
      </c>
      <c r="T427" s="22">
        <f t="shared" si="46"/>
        <v>42335.902824074074</v>
      </c>
      <c r="U427" s="23">
        <v>42275.861157407402</v>
      </c>
      <c r="V427" s="14">
        <f t="shared" si="47"/>
        <v>50000</v>
      </c>
      <c r="W427" s="14">
        <f t="shared" si="48"/>
        <v>6</v>
      </c>
      <c r="X427" s="7">
        <f>IF($L427&gt;0,$W427/$L427,0)</f>
        <v>3</v>
      </c>
    </row>
    <row r="428" spans="1:24" ht="43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3">
        <f>(E428/D428)*100</f>
        <v>1.3299999999999998</v>
      </c>
      <c r="P428" s="7">
        <f t="shared" si="43"/>
        <v>16.625</v>
      </c>
      <c r="Q428" s="4" t="str">
        <f t="shared" si="44"/>
        <v>film &amp; video</v>
      </c>
      <c r="R428" s="4" t="str">
        <f t="shared" si="42"/>
        <v>animation</v>
      </c>
      <c r="S428" s="22">
        <f t="shared" si="45"/>
        <v>42400.711967592593</v>
      </c>
      <c r="T428" s="22">
        <f t="shared" si="46"/>
        <v>42430.711967592593</v>
      </c>
      <c r="U428" s="23">
        <v>42400.711967592593</v>
      </c>
      <c r="V428" s="14">
        <f t="shared" si="47"/>
        <v>10000</v>
      </c>
      <c r="W428" s="14">
        <f t="shared" si="48"/>
        <v>133</v>
      </c>
      <c r="X428" s="7">
        <f>IF($L428&gt;0,$W428/$L428,0)</f>
        <v>16.625</v>
      </c>
    </row>
    <row r="429" spans="1:24" ht="43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3">
        <f>(E429/D429)*100</f>
        <v>0</v>
      </c>
      <c r="P429" s="7">
        <f t="shared" si="43"/>
        <v>0</v>
      </c>
      <c r="Q429" s="4" t="str">
        <f t="shared" si="44"/>
        <v>film &amp; video</v>
      </c>
      <c r="R429" s="4" t="str">
        <f t="shared" si="42"/>
        <v>animation</v>
      </c>
      <c r="S429" s="22">
        <f t="shared" si="45"/>
        <v>42285.90902777778</v>
      </c>
      <c r="T429" s="22">
        <f t="shared" si="46"/>
        <v>42299.790972222225</v>
      </c>
      <c r="U429" s="23">
        <v>42285.90902777778</v>
      </c>
      <c r="V429" s="14">
        <f t="shared" si="47"/>
        <v>6500</v>
      </c>
      <c r="W429" s="14">
        <f t="shared" si="48"/>
        <v>0</v>
      </c>
      <c r="X429" s="7">
        <f>IF($L429&gt;0,$W429/$L429,0)</f>
        <v>0</v>
      </c>
    </row>
    <row r="430" spans="1:24" ht="28.8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3">
        <f>(E430/D430)*100</f>
        <v>5.6333333333333329</v>
      </c>
      <c r="P430" s="7">
        <f t="shared" si="43"/>
        <v>52</v>
      </c>
      <c r="Q430" s="4" t="str">
        <f t="shared" si="44"/>
        <v>film &amp; video</v>
      </c>
      <c r="R430" s="4" t="str">
        <f t="shared" si="42"/>
        <v>animation</v>
      </c>
      <c r="S430" s="22">
        <f t="shared" si="45"/>
        <v>41778.766724537039</v>
      </c>
      <c r="T430" s="22">
        <f t="shared" si="46"/>
        <v>41806.916666666664</v>
      </c>
      <c r="U430" s="23">
        <v>41778.766724537039</v>
      </c>
      <c r="V430" s="14">
        <f t="shared" si="47"/>
        <v>12000</v>
      </c>
      <c r="W430" s="14">
        <f t="shared" si="48"/>
        <v>676</v>
      </c>
      <c r="X430" s="7">
        <f>IF($L430&gt;0,$W430/$L430,0)</f>
        <v>52</v>
      </c>
    </row>
    <row r="431" spans="1:24" ht="57.6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3">
        <f>(E431/D431)*100</f>
        <v>0</v>
      </c>
      <c r="P431" s="7">
        <f t="shared" si="43"/>
        <v>0</v>
      </c>
      <c r="Q431" s="4" t="str">
        <f t="shared" si="44"/>
        <v>film &amp; video</v>
      </c>
      <c r="R431" s="4" t="str">
        <f t="shared" si="42"/>
        <v>animation</v>
      </c>
      <c r="S431" s="22">
        <f t="shared" si="45"/>
        <v>40070.901412037041</v>
      </c>
      <c r="T431" s="22">
        <f t="shared" si="46"/>
        <v>40144.207638888889</v>
      </c>
      <c r="U431" s="23">
        <v>40070.901412037041</v>
      </c>
      <c r="V431" s="14">
        <f t="shared" si="47"/>
        <v>5000</v>
      </c>
      <c r="W431" s="14">
        <f t="shared" si="48"/>
        <v>0</v>
      </c>
      <c r="X431" s="7">
        <f>IF($L431&gt;0,$W431/$L431,0)</f>
        <v>0</v>
      </c>
    </row>
    <row r="432" spans="1:24" ht="28.8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3">
        <f>(E432/D432)*100</f>
        <v>2.4</v>
      </c>
      <c r="P432" s="7">
        <f t="shared" si="43"/>
        <v>4.8</v>
      </c>
      <c r="Q432" s="4" t="str">
        <f t="shared" si="44"/>
        <v>film &amp; video</v>
      </c>
      <c r="R432" s="4" t="str">
        <f t="shared" si="42"/>
        <v>animation</v>
      </c>
      <c r="S432" s="22">
        <f t="shared" si="45"/>
        <v>41513.107256944444</v>
      </c>
      <c r="T432" s="22">
        <f t="shared" si="46"/>
        <v>41528.107256944444</v>
      </c>
      <c r="U432" s="23">
        <v>41513.107256944444</v>
      </c>
      <c r="V432" s="14">
        <f t="shared" si="47"/>
        <v>1000</v>
      </c>
      <c r="W432" s="14">
        <f t="shared" si="48"/>
        <v>24</v>
      </c>
      <c r="X432" s="7">
        <f>IF($L432&gt;0,$W432/$L432,0)</f>
        <v>4.8</v>
      </c>
    </row>
    <row r="433" spans="1:24" ht="43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3">
        <f>(E433/D433)*100</f>
        <v>13.833333333333334</v>
      </c>
      <c r="P433" s="7">
        <f t="shared" si="43"/>
        <v>51.875</v>
      </c>
      <c r="Q433" s="4" t="str">
        <f t="shared" si="44"/>
        <v>film &amp; video</v>
      </c>
      <c r="R433" s="4" t="str">
        <f t="shared" si="42"/>
        <v>animation</v>
      </c>
      <c r="S433" s="22">
        <f t="shared" si="45"/>
        <v>42526.871331018519</v>
      </c>
      <c r="T433" s="22">
        <f t="shared" si="46"/>
        <v>42556.871331018519</v>
      </c>
      <c r="U433" s="23">
        <v>42526.871331018519</v>
      </c>
      <c r="V433" s="14">
        <f t="shared" si="47"/>
        <v>3755.6309999999999</v>
      </c>
      <c r="W433" s="14">
        <f t="shared" si="48"/>
        <v>519.528955</v>
      </c>
      <c r="X433" s="7">
        <f>IF($L433&gt;0,$W433/$L433,0)</f>
        <v>64.941119375</v>
      </c>
    </row>
    <row r="434" spans="1:24" ht="43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3">
        <f>(E434/D434)*100</f>
        <v>9.5</v>
      </c>
      <c r="P434" s="7">
        <f t="shared" si="43"/>
        <v>71.25</v>
      </c>
      <c r="Q434" s="4" t="str">
        <f t="shared" si="44"/>
        <v>film &amp; video</v>
      </c>
      <c r="R434" s="4" t="str">
        <f t="shared" si="42"/>
        <v>animation</v>
      </c>
      <c r="S434" s="22">
        <f t="shared" si="45"/>
        <v>42238.726631944446</v>
      </c>
      <c r="T434" s="22">
        <f t="shared" si="46"/>
        <v>42298.726631944446</v>
      </c>
      <c r="U434" s="23">
        <v>42238.726631944446</v>
      </c>
      <c r="V434" s="14">
        <f t="shared" si="47"/>
        <v>6000</v>
      </c>
      <c r="W434" s="14">
        <f t="shared" si="48"/>
        <v>570</v>
      </c>
      <c r="X434" s="7">
        <f>IF($L434&gt;0,$W434/$L434,0)</f>
        <v>71.25</v>
      </c>
    </row>
    <row r="435" spans="1:24" ht="57.6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3">
        <f>(E435/D435)*100</f>
        <v>0</v>
      </c>
      <c r="P435" s="7">
        <f t="shared" si="43"/>
        <v>0</v>
      </c>
      <c r="Q435" s="4" t="str">
        <f t="shared" si="44"/>
        <v>film &amp; video</v>
      </c>
      <c r="R435" s="4" t="str">
        <f t="shared" si="42"/>
        <v>animation</v>
      </c>
      <c r="S435" s="22">
        <f t="shared" si="45"/>
        <v>42228.629884259259</v>
      </c>
      <c r="T435" s="22">
        <f t="shared" si="46"/>
        <v>42288.629884259259</v>
      </c>
      <c r="U435" s="23">
        <v>42228.629884259259</v>
      </c>
      <c r="V435" s="14">
        <f t="shared" si="47"/>
        <v>3000</v>
      </c>
      <c r="W435" s="14">
        <f t="shared" si="48"/>
        <v>0</v>
      </c>
      <c r="X435" s="7">
        <f>IF($L435&gt;0,$W435/$L435,0)</f>
        <v>0</v>
      </c>
    </row>
    <row r="436" spans="1:24" ht="43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3">
        <f>(E436/D436)*100</f>
        <v>5</v>
      </c>
      <c r="P436" s="7">
        <f t="shared" si="43"/>
        <v>62.5</v>
      </c>
      <c r="Q436" s="4" t="str">
        <f t="shared" si="44"/>
        <v>film &amp; video</v>
      </c>
      <c r="R436" s="4" t="str">
        <f t="shared" si="42"/>
        <v>animation</v>
      </c>
      <c r="S436" s="22">
        <f t="shared" si="45"/>
        <v>41576.834513888891</v>
      </c>
      <c r="T436" s="22">
        <f t="shared" si="46"/>
        <v>41609.876180555555</v>
      </c>
      <c r="U436" s="23">
        <v>41576.834513888891</v>
      </c>
      <c r="V436" s="14">
        <f t="shared" si="47"/>
        <v>2500</v>
      </c>
      <c r="W436" s="14">
        <f t="shared" si="48"/>
        <v>125</v>
      </c>
      <c r="X436" s="7">
        <f>IF($L436&gt;0,$W436/$L436,0)</f>
        <v>62.5</v>
      </c>
    </row>
    <row r="437" spans="1:24" ht="43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3">
        <f>(E437/D437)*100</f>
        <v>2.7272727272727275E-3</v>
      </c>
      <c r="P437" s="7">
        <f t="shared" si="43"/>
        <v>1</v>
      </c>
      <c r="Q437" s="4" t="str">
        <f t="shared" si="44"/>
        <v>film &amp; video</v>
      </c>
      <c r="R437" s="4" t="str">
        <f t="shared" si="42"/>
        <v>animation</v>
      </c>
      <c r="S437" s="22">
        <f t="shared" si="45"/>
        <v>41500.747453703705</v>
      </c>
      <c r="T437" s="22">
        <f t="shared" si="46"/>
        <v>41530.747453703705</v>
      </c>
      <c r="U437" s="23">
        <v>41500.747453703705</v>
      </c>
      <c r="V437" s="14">
        <f t="shared" si="47"/>
        <v>110000</v>
      </c>
      <c r="W437" s="14">
        <f t="shared" si="48"/>
        <v>3</v>
      </c>
      <c r="X437" s="7">
        <f>IF($L437&gt;0,$W437/$L437,0)</f>
        <v>1</v>
      </c>
    </row>
    <row r="438" spans="1:24" ht="43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3">
        <f>(E438/D438)*100</f>
        <v>0</v>
      </c>
      <c r="P438" s="7">
        <f t="shared" si="43"/>
        <v>0</v>
      </c>
      <c r="Q438" s="4" t="str">
        <f t="shared" si="44"/>
        <v>film &amp; video</v>
      </c>
      <c r="R438" s="4" t="str">
        <f t="shared" si="42"/>
        <v>animation</v>
      </c>
      <c r="S438" s="22">
        <f t="shared" si="45"/>
        <v>41456.36241898148</v>
      </c>
      <c r="T438" s="22">
        <f t="shared" si="46"/>
        <v>41486.36241898148</v>
      </c>
      <c r="U438" s="23">
        <v>41456.36241898148</v>
      </c>
      <c r="V438" s="14">
        <f t="shared" si="47"/>
        <v>1000</v>
      </c>
      <c r="W438" s="14">
        <f t="shared" si="48"/>
        <v>0</v>
      </c>
      <c r="X438" s="7">
        <f>IF($L438&gt;0,$W438/$L438,0)</f>
        <v>0</v>
      </c>
    </row>
    <row r="439" spans="1:24" ht="43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3">
        <f>(E439/D439)*100</f>
        <v>0</v>
      </c>
      <c r="P439" s="7">
        <f t="shared" si="43"/>
        <v>0</v>
      </c>
      <c r="Q439" s="4" t="str">
        <f t="shared" si="44"/>
        <v>film &amp; video</v>
      </c>
      <c r="R439" s="4" t="str">
        <f t="shared" si="42"/>
        <v>animation</v>
      </c>
      <c r="S439" s="22">
        <f t="shared" si="45"/>
        <v>42591.31858796296</v>
      </c>
      <c r="T439" s="22">
        <f t="shared" si="46"/>
        <v>42651.31858796296</v>
      </c>
      <c r="U439" s="23">
        <v>42591.31858796296</v>
      </c>
      <c r="V439" s="14">
        <f t="shared" si="47"/>
        <v>5365.143</v>
      </c>
      <c r="W439" s="14">
        <f t="shared" si="48"/>
        <v>0</v>
      </c>
      <c r="X439" s="7">
        <f>IF($L439&gt;0,$W439/$L439,0)</f>
        <v>0</v>
      </c>
    </row>
    <row r="440" spans="1:24" ht="43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3">
        <f>(E440/D440)*100</f>
        <v>9.379999999999999</v>
      </c>
      <c r="P440" s="7">
        <f t="shared" si="43"/>
        <v>170.54545454545453</v>
      </c>
      <c r="Q440" s="4" t="str">
        <f t="shared" si="44"/>
        <v>film &amp; video</v>
      </c>
      <c r="R440" s="4" t="str">
        <f t="shared" si="42"/>
        <v>animation</v>
      </c>
      <c r="S440" s="22">
        <f t="shared" si="45"/>
        <v>42296.261087962965</v>
      </c>
      <c r="T440" s="22">
        <f t="shared" si="46"/>
        <v>42326.302754629629</v>
      </c>
      <c r="U440" s="23">
        <v>42296.261087962965</v>
      </c>
      <c r="V440" s="14">
        <f t="shared" si="47"/>
        <v>20000</v>
      </c>
      <c r="W440" s="14">
        <f t="shared" si="48"/>
        <v>1876</v>
      </c>
      <c r="X440" s="7">
        <f>IF($L440&gt;0,$W440/$L440,0)</f>
        <v>170.54545454545453</v>
      </c>
    </row>
    <row r="441" spans="1:24" ht="43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3">
        <f>(E441/D441)*100</f>
        <v>0</v>
      </c>
      <c r="P441" s="7">
        <f t="shared" si="43"/>
        <v>0</v>
      </c>
      <c r="Q441" s="4" t="str">
        <f t="shared" si="44"/>
        <v>film &amp; video</v>
      </c>
      <c r="R441" s="4" t="str">
        <f t="shared" si="42"/>
        <v>animation</v>
      </c>
      <c r="S441" s="22">
        <f t="shared" si="45"/>
        <v>41919.761782407411</v>
      </c>
      <c r="T441" s="22">
        <f t="shared" si="46"/>
        <v>41929.761782407411</v>
      </c>
      <c r="U441" s="23">
        <v>41919.761782407411</v>
      </c>
      <c r="V441" s="14">
        <f t="shared" si="47"/>
        <v>450</v>
      </c>
      <c r="W441" s="14">
        <f t="shared" si="48"/>
        <v>0</v>
      </c>
      <c r="X441" s="7">
        <f>IF($L441&gt;0,$W441/$L441,0)</f>
        <v>0</v>
      </c>
    </row>
    <row r="442" spans="1:24" ht="43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3">
        <f>(E442/D442)*100</f>
        <v>0.1</v>
      </c>
      <c r="P442" s="7">
        <f t="shared" si="43"/>
        <v>5</v>
      </c>
      <c r="Q442" s="4" t="str">
        <f t="shared" si="44"/>
        <v>film &amp; video</v>
      </c>
      <c r="R442" s="4" t="str">
        <f t="shared" si="42"/>
        <v>animation</v>
      </c>
      <c r="S442" s="22">
        <f t="shared" si="45"/>
        <v>42423.985567129625</v>
      </c>
      <c r="T442" s="22">
        <f t="shared" si="46"/>
        <v>42453.943900462968</v>
      </c>
      <c r="U442" s="23">
        <v>42423.985567129625</v>
      </c>
      <c r="V442" s="14">
        <f t="shared" si="47"/>
        <v>5000</v>
      </c>
      <c r="W442" s="14">
        <f t="shared" si="48"/>
        <v>5</v>
      </c>
      <c r="X442" s="7">
        <f>IF($L442&gt;0,$W442/$L442,0)</f>
        <v>5</v>
      </c>
    </row>
    <row r="443" spans="1:24" ht="43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3">
        <f>(E443/D443)*100</f>
        <v>0</v>
      </c>
      <c r="P443" s="7">
        <f t="shared" si="43"/>
        <v>0</v>
      </c>
      <c r="Q443" s="4" t="str">
        <f t="shared" si="44"/>
        <v>film &amp; video</v>
      </c>
      <c r="R443" s="4" t="str">
        <f t="shared" si="42"/>
        <v>animation</v>
      </c>
      <c r="S443" s="22">
        <f t="shared" si="45"/>
        <v>41550.793935185182</v>
      </c>
      <c r="T443" s="22">
        <f t="shared" si="46"/>
        <v>41580.793935185182</v>
      </c>
      <c r="U443" s="23">
        <v>41550.793935185182</v>
      </c>
      <c r="V443" s="14">
        <f t="shared" si="47"/>
        <v>500.75079999999997</v>
      </c>
      <c r="W443" s="14">
        <f t="shared" si="48"/>
        <v>0</v>
      </c>
      <c r="X443" s="7">
        <f>IF($L443&gt;0,$W443/$L443,0)</f>
        <v>0</v>
      </c>
    </row>
    <row r="444" spans="1:24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3">
        <f>(E444/D444)*100</f>
        <v>39.358823529411765</v>
      </c>
      <c r="P444" s="7">
        <f t="shared" si="43"/>
        <v>393.58823529411762</v>
      </c>
      <c r="Q444" s="4" t="str">
        <f t="shared" si="44"/>
        <v>film &amp; video</v>
      </c>
      <c r="R444" s="4" t="str">
        <f t="shared" si="42"/>
        <v>animation</v>
      </c>
      <c r="S444" s="22">
        <f t="shared" si="45"/>
        <v>42024.888692129629</v>
      </c>
      <c r="T444" s="22">
        <f t="shared" si="46"/>
        <v>42054.888692129629</v>
      </c>
      <c r="U444" s="23">
        <v>42024.888692129629</v>
      </c>
      <c r="V444" s="14">
        <f t="shared" si="47"/>
        <v>17000</v>
      </c>
      <c r="W444" s="14">
        <f t="shared" si="48"/>
        <v>6691</v>
      </c>
      <c r="X444" s="7">
        <f>IF($L444&gt;0,$W444/$L444,0)</f>
        <v>393.58823529411762</v>
      </c>
    </row>
    <row r="445" spans="1:24" ht="43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3">
        <f>(E445/D445)*100</f>
        <v>0.1</v>
      </c>
      <c r="P445" s="7">
        <f t="shared" si="43"/>
        <v>5</v>
      </c>
      <c r="Q445" s="4" t="str">
        <f t="shared" si="44"/>
        <v>film &amp; video</v>
      </c>
      <c r="R445" s="4" t="str">
        <f t="shared" si="42"/>
        <v>animation</v>
      </c>
      <c r="S445" s="22">
        <f t="shared" si="45"/>
        <v>41650.015057870369</v>
      </c>
      <c r="T445" s="22">
        <f t="shared" si="46"/>
        <v>41680.015057870369</v>
      </c>
      <c r="U445" s="23">
        <v>41650.015057870369</v>
      </c>
      <c r="V445" s="14">
        <f t="shared" si="47"/>
        <v>7664.4900000000007</v>
      </c>
      <c r="W445" s="14">
        <f t="shared" si="48"/>
        <v>7.6644900000000007</v>
      </c>
      <c r="X445" s="7">
        <f>IF($L445&gt;0,$W445/$L445,0)</f>
        <v>3.8322450000000003</v>
      </c>
    </row>
    <row r="446" spans="1:24" ht="28.8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3">
        <f>(E446/D446)*100</f>
        <v>5</v>
      </c>
      <c r="P446" s="7">
        <f t="shared" si="43"/>
        <v>50</v>
      </c>
      <c r="Q446" s="4" t="str">
        <f t="shared" si="44"/>
        <v>film &amp; video</v>
      </c>
      <c r="R446" s="4" t="str">
        <f t="shared" si="42"/>
        <v>animation</v>
      </c>
      <c r="S446" s="22">
        <f t="shared" si="45"/>
        <v>40894.906956018516</v>
      </c>
      <c r="T446" s="22">
        <f t="shared" si="46"/>
        <v>40954.906956018516</v>
      </c>
      <c r="U446" s="23">
        <v>40894.906956018516</v>
      </c>
      <c r="V446" s="14">
        <f t="shared" si="47"/>
        <v>1000</v>
      </c>
      <c r="W446" s="14">
        <f t="shared" si="48"/>
        <v>50</v>
      </c>
      <c r="X446" s="7">
        <f>IF($L446&gt;0,$W446/$L446,0)</f>
        <v>50</v>
      </c>
    </row>
    <row r="447" spans="1:24" ht="43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3">
        <f>(E447/D447)*100</f>
        <v>3.3333333333333335E-3</v>
      </c>
      <c r="P447" s="7">
        <f t="shared" si="43"/>
        <v>1</v>
      </c>
      <c r="Q447" s="4" t="str">
        <f t="shared" si="44"/>
        <v>film &amp; video</v>
      </c>
      <c r="R447" s="4" t="str">
        <f t="shared" si="42"/>
        <v>animation</v>
      </c>
      <c r="S447" s="22">
        <f t="shared" si="45"/>
        <v>42130.335358796292</v>
      </c>
      <c r="T447" s="22">
        <f t="shared" si="46"/>
        <v>42145.335358796292</v>
      </c>
      <c r="U447" s="23">
        <v>42130.335358796292</v>
      </c>
      <c r="V447" s="14">
        <f t="shared" si="47"/>
        <v>60000</v>
      </c>
      <c r="W447" s="14">
        <f t="shared" si="48"/>
        <v>2</v>
      </c>
      <c r="X447" s="7">
        <f>IF($L447&gt;0,$W447/$L447,0)</f>
        <v>1</v>
      </c>
    </row>
    <row r="448" spans="1:24" ht="43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3">
        <f>(E448/D448)*100</f>
        <v>7.2952380952380951</v>
      </c>
      <c r="P448" s="7">
        <f t="shared" si="43"/>
        <v>47.875</v>
      </c>
      <c r="Q448" s="4" t="str">
        <f t="shared" si="44"/>
        <v>film &amp; video</v>
      </c>
      <c r="R448" s="4" t="str">
        <f t="shared" si="42"/>
        <v>animation</v>
      </c>
      <c r="S448" s="22">
        <f t="shared" si="45"/>
        <v>42037.083564814813</v>
      </c>
      <c r="T448" s="22">
        <f t="shared" si="46"/>
        <v>42067.083564814813</v>
      </c>
      <c r="U448" s="23">
        <v>42037.083564814813</v>
      </c>
      <c r="V448" s="14">
        <f t="shared" si="47"/>
        <v>10500</v>
      </c>
      <c r="W448" s="14">
        <f t="shared" si="48"/>
        <v>766</v>
      </c>
      <c r="X448" s="7">
        <f>IF($L448&gt;0,$W448/$L448,0)</f>
        <v>47.875</v>
      </c>
    </row>
    <row r="449" spans="1:24" ht="43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3">
        <f>(E449/D449)*100</f>
        <v>1.6666666666666666E-2</v>
      </c>
      <c r="P449" s="7">
        <f t="shared" si="43"/>
        <v>5</v>
      </c>
      <c r="Q449" s="4" t="str">
        <f t="shared" si="44"/>
        <v>film &amp; video</v>
      </c>
      <c r="R449" s="4" t="str">
        <f t="shared" si="42"/>
        <v>animation</v>
      </c>
      <c r="S449" s="22">
        <f t="shared" si="45"/>
        <v>41331.555127314816</v>
      </c>
      <c r="T449" s="22">
        <f t="shared" si="46"/>
        <v>41356.513460648144</v>
      </c>
      <c r="U449" s="23">
        <v>41331.555127314816</v>
      </c>
      <c r="V449" s="14">
        <f t="shared" si="47"/>
        <v>37556.31</v>
      </c>
      <c r="W449" s="14">
        <f t="shared" si="48"/>
        <v>6.259385</v>
      </c>
      <c r="X449" s="7">
        <f>IF($L449&gt;0,$W449/$L449,0)</f>
        <v>6.259385</v>
      </c>
    </row>
    <row r="450" spans="1:24" ht="43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3">
        <f>(E450/D450)*100</f>
        <v>3.2804000000000002</v>
      </c>
      <c r="P450" s="7">
        <f t="shared" si="43"/>
        <v>20.502500000000001</v>
      </c>
      <c r="Q450" s="4" t="str">
        <f t="shared" si="44"/>
        <v>film &amp; video</v>
      </c>
      <c r="R450" s="4" t="str">
        <f t="shared" ref="R450:R513" si="49">MID($N450,FIND("/",$N450)+1,LEN($N450))</f>
        <v>animation</v>
      </c>
      <c r="S450" s="22">
        <f t="shared" si="45"/>
        <v>41753.758043981477</v>
      </c>
      <c r="T450" s="22">
        <f t="shared" si="46"/>
        <v>41773.758043981477</v>
      </c>
      <c r="U450" s="23">
        <v>41753.758043981477</v>
      </c>
      <c r="V450" s="14">
        <f t="shared" si="47"/>
        <v>2500</v>
      </c>
      <c r="W450" s="14">
        <f t="shared" si="48"/>
        <v>82.01</v>
      </c>
      <c r="X450" s="7">
        <f>IF($L450&gt;0,$W450/$L450,0)</f>
        <v>20.502500000000001</v>
      </c>
    </row>
    <row r="451" spans="1:24" ht="43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3">
        <f>(E451/D451)*100</f>
        <v>2.25</v>
      </c>
      <c r="P451" s="7">
        <f t="shared" ref="P451:P514" si="50">IF($L451&gt;0,$E451/$L451,0)</f>
        <v>9</v>
      </c>
      <c r="Q451" s="4" t="str">
        <f t="shared" ref="Q451:Q514" si="51">LEFT($N451,FIND("/",$N451)-1)</f>
        <v>film &amp; video</v>
      </c>
      <c r="R451" s="4" t="str">
        <f t="shared" si="49"/>
        <v>animation</v>
      </c>
      <c r="S451" s="22">
        <f t="shared" ref="S451:U514" si="52">($J451/86400)+DATE(1970,1,1)</f>
        <v>41534.568113425928</v>
      </c>
      <c r="T451" s="22">
        <f t="shared" ref="T451:T514" si="53">($I451/86400)+DATE(1970,1,1)</f>
        <v>41564.568113425928</v>
      </c>
      <c r="U451" s="23">
        <v>41534.568113425928</v>
      </c>
      <c r="V451" s="14">
        <f t="shared" ref="V451:V514" si="54">IF($H451="AUD",$D451*0.704094,IF($H451="CAD",$D451*0.766449,IF($H451="CHF",$D451*1.016069,IF($H451="DKK",$D451*0.150818,IF($H451="EUR",$D451*1.126155,IF($H451="GBP",$D451*1.251877,IF($H451="HKD",$D451*0.127766,IF($H451="MXN",$D451*0.052688,IF($H451="NOK",$D451*0.117106,IF($H451="NZD",$D451*0.672078,IF($H451="SEK",$D451*0.106947,IF($H451="SGD",$D451*0.737466,IF($H451="USD",$D451*1)))))))))))))</f>
        <v>2503.7539999999999</v>
      </c>
      <c r="W451" s="14">
        <f t="shared" ref="W451:W514" si="55">IF($H451="AUD",$E451*0.704094,IF($H451="CAD",$E451*0.766449,IF($H451="CHF",$E451*1.016069,IF($H451="DKK",$E451*0.150818,IF($H451="EUR",$E451*1.126155,IF($H451="GBP",$E451*1.251877,IF($H451="HKD",$E451*0.127766,IF($H451="MXN",$E451*0.052688,IF($H451="NOK",$E451*0.117106,IF($H451="NZD",$E451*0.672078,IF($H451="SEK",$E451*0.106947,IF($H451="SGD",$E451*0.737466,IF($H451="USD",$E451*1)))))))))))))</f>
        <v>56.334464999999994</v>
      </c>
      <c r="X451" s="7">
        <f>IF($L451&gt;0,$W451/$L451,0)</f>
        <v>11.266893</v>
      </c>
    </row>
    <row r="452" spans="1:24" ht="43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3">
        <f>(E452/D452)*100</f>
        <v>0.79200000000000004</v>
      </c>
      <c r="P452" s="7">
        <f t="shared" si="50"/>
        <v>56.571428571428569</v>
      </c>
      <c r="Q452" s="4" t="str">
        <f t="shared" si="51"/>
        <v>film &amp; video</v>
      </c>
      <c r="R452" s="4" t="str">
        <f t="shared" si="49"/>
        <v>animation</v>
      </c>
      <c r="S452" s="22">
        <f t="shared" si="52"/>
        <v>41654.946759259255</v>
      </c>
      <c r="T452" s="22">
        <f t="shared" si="53"/>
        <v>41684.946759259255</v>
      </c>
      <c r="U452" s="23">
        <v>41654.946759259255</v>
      </c>
      <c r="V452" s="14">
        <f t="shared" si="54"/>
        <v>50000</v>
      </c>
      <c r="W452" s="14">
        <f t="shared" si="55"/>
        <v>396</v>
      </c>
      <c r="X452" s="7">
        <f>IF($L452&gt;0,$W452/$L452,0)</f>
        <v>56.571428571428569</v>
      </c>
    </row>
    <row r="453" spans="1:24" ht="43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3">
        <f>(E453/D453)*100</f>
        <v>0</v>
      </c>
      <c r="P453" s="7">
        <f t="shared" si="50"/>
        <v>0</v>
      </c>
      <c r="Q453" s="4" t="str">
        <f t="shared" si="51"/>
        <v>film &amp; video</v>
      </c>
      <c r="R453" s="4" t="str">
        <f t="shared" si="49"/>
        <v>animation</v>
      </c>
      <c r="S453" s="22">
        <f t="shared" si="52"/>
        <v>41634.715173611112</v>
      </c>
      <c r="T453" s="22">
        <f t="shared" si="53"/>
        <v>41664.715173611112</v>
      </c>
      <c r="U453" s="23">
        <v>41634.715173611112</v>
      </c>
      <c r="V453" s="14">
        <f t="shared" si="54"/>
        <v>20000</v>
      </c>
      <c r="W453" s="14">
        <f t="shared" si="55"/>
        <v>0</v>
      </c>
      <c r="X453" s="7">
        <f>IF($L453&gt;0,$W453/$L453,0)</f>
        <v>0</v>
      </c>
    </row>
    <row r="454" spans="1:24" ht="28.8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3">
        <f>(E454/D454)*100</f>
        <v>64</v>
      </c>
      <c r="P454" s="7">
        <f t="shared" si="50"/>
        <v>40</v>
      </c>
      <c r="Q454" s="4" t="str">
        <f t="shared" si="51"/>
        <v>film &amp; video</v>
      </c>
      <c r="R454" s="4" t="str">
        <f t="shared" si="49"/>
        <v>animation</v>
      </c>
      <c r="S454" s="22">
        <f t="shared" si="52"/>
        <v>42107.703877314816</v>
      </c>
      <c r="T454" s="22">
        <f t="shared" si="53"/>
        <v>42137.703877314816</v>
      </c>
      <c r="U454" s="23">
        <v>42107.703877314816</v>
      </c>
      <c r="V454" s="14">
        <f t="shared" si="54"/>
        <v>750</v>
      </c>
      <c r="W454" s="14">
        <f t="shared" si="55"/>
        <v>480</v>
      </c>
      <c r="X454" s="7">
        <f>IF($L454&gt;0,$W454/$L454,0)</f>
        <v>40</v>
      </c>
    </row>
    <row r="455" spans="1:24" ht="43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3">
        <f>(E455/D455)*100</f>
        <v>2.7404479578392621E-2</v>
      </c>
      <c r="P455" s="7">
        <f t="shared" si="50"/>
        <v>13</v>
      </c>
      <c r="Q455" s="4" t="str">
        <f t="shared" si="51"/>
        <v>film &amp; video</v>
      </c>
      <c r="R455" s="4" t="str">
        <f t="shared" si="49"/>
        <v>animation</v>
      </c>
      <c r="S455" s="22">
        <f t="shared" si="52"/>
        <v>42038.824988425928</v>
      </c>
      <c r="T455" s="22">
        <f t="shared" si="53"/>
        <v>42054.824988425928</v>
      </c>
      <c r="U455" s="23">
        <v>42038.824988425928</v>
      </c>
      <c r="V455" s="14">
        <f t="shared" si="54"/>
        <v>94875</v>
      </c>
      <c r="W455" s="14">
        <f t="shared" si="55"/>
        <v>26</v>
      </c>
      <c r="X455" s="7">
        <f>IF($L455&gt;0,$W455/$L455,0)</f>
        <v>13</v>
      </c>
    </row>
    <row r="456" spans="1:24" ht="43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3">
        <f>(E456/D456)*100</f>
        <v>0.82000000000000006</v>
      </c>
      <c r="P456" s="7">
        <f t="shared" si="50"/>
        <v>16.399999999999999</v>
      </c>
      <c r="Q456" s="4" t="str">
        <f t="shared" si="51"/>
        <v>film &amp; video</v>
      </c>
      <c r="R456" s="4" t="str">
        <f t="shared" si="49"/>
        <v>animation</v>
      </c>
      <c r="S456" s="22">
        <f t="shared" si="52"/>
        <v>41938.717256944445</v>
      </c>
      <c r="T456" s="22">
        <f t="shared" si="53"/>
        <v>41969.551388888889</v>
      </c>
      <c r="U456" s="23">
        <v>41938.717256944445</v>
      </c>
      <c r="V456" s="14">
        <f t="shared" si="54"/>
        <v>10000</v>
      </c>
      <c r="W456" s="14">
        <f t="shared" si="55"/>
        <v>82</v>
      </c>
      <c r="X456" s="7">
        <f>IF($L456&gt;0,$W456/$L456,0)</f>
        <v>16.399999999999999</v>
      </c>
    </row>
    <row r="457" spans="1:24" ht="43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3">
        <f>(E457/D457)*100</f>
        <v>6.9230769230769221E-2</v>
      </c>
      <c r="P457" s="7">
        <f t="shared" si="50"/>
        <v>22.5</v>
      </c>
      <c r="Q457" s="4" t="str">
        <f t="shared" si="51"/>
        <v>film &amp; video</v>
      </c>
      <c r="R457" s="4" t="str">
        <f t="shared" si="49"/>
        <v>animation</v>
      </c>
      <c r="S457" s="22">
        <f t="shared" si="52"/>
        <v>40971.002569444448</v>
      </c>
      <c r="T457" s="22">
        <f t="shared" si="53"/>
        <v>41016.021527777775</v>
      </c>
      <c r="U457" s="23">
        <v>40971.002569444448</v>
      </c>
      <c r="V457" s="14">
        <f t="shared" si="54"/>
        <v>65000</v>
      </c>
      <c r="W457" s="14">
        <f t="shared" si="55"/>
        <v>45</v>
      </c>
      <c r="X457" s="7">
        <f>IF($L457&gt;0,$W457/$L457,0)</f>
        <v>22.5</v>
      </c>
    </row>
    <row r="458" spans="1:24" ht="43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3">
        <f>(E458/D458)*100</f>
        <v>0.68631863186318631</v>
      </c>
      <c r="P458" s="7">
        <f t="shared" si="50"/>
        <v>20.333333333333332</v>
      </c>
      <c r="Q458" s="4" t="str">
        <f t="shared" si="51"/>
        <v>film &amp; video</v>
      </c>
      <c r="R458" s="4" t="str">
        <f t="shared" si="49"/>
        <v>animation</v>
      </c>
      <c r="S458" s="22">
        <f t="shared" si="52"/>
        <v>41547.694456018522</v>
      </c>
      <c r="T458" s="22">
        <f t="shared" si="53"/>
        <v>41569.165972222225</v>
      </c>
      <c r="U458" s="23">
        <v>41547.694456018522</v>
      </c>
      <c r="V458" s="14">
        <f t="shared" si="54"/>
        <v>8888</v>
      </c>
      <c r="W458" s="14">
        <f t="shared" si="55"/>
        <v>61</v>
      </c>
      <c r="X458" s="7">
        <f>IF($L458&gt;0,$W458/$L458,0)</f>
        <v>20.333333333333332</v>
      </c>
    </row>
    <row r="459" spans="1:24" ht="43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3">
        <f>(E459/D459)*100</f>
        <v>0</v>
      </c>
      <c r="P459" s="7">
        <f t="shared" si="50"/>
        <v>0</v>
      </c>
      <c r="Q459" s="4" t="str">
        <f t="shared" si="51"/>
        <v>film &amp; video</v>
      </c>
      <c r="R459" s="4" t="str">
        <f t="shared" si="49"/>
        <v>animation</v>
      </c>
      <c r="S459" s="22">
        <f t="shared" si="52"/>
        <v>41837.767500000002</v>
      </c>
      <c r="T459" s="22">
        <f t="shared" si="53"/>
        <v>41867.767500000002</v>
      </c>
      <c r="U459" s="23">
        <v>41837.767500000002</v>
      </c>
      <c r="V459" s="14">
        <f t="shared" si="54"/>
        <v>15328.980000000001</v>
      </c>
      <c r="W459" s="14">
        <f t="shared" si="55"/>
        <v>0</v>
      </c>
      <c r="X459" s="7">
        <f>IF($L459&gt;0,$W459/$L459,0)</f>
        <v>0</v>
      </c>
    </row>
    <row r="460" spans="1:24" ht="43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3">
        <f>(E460/D460)*100</f>
        <v>8.2100000000000009</v>
      </c>
      <c r="P460" s="7">
        <f t="shared" si="50"/>
        <v>16.755102040816325</v>
      </c>
      <c r="Q460" s="4" t="str">
        <f t="shared" si="51"/>
        <v>film &amp; video</v>
      </c>
      <c r="R460" s="4" t="str">
        <f t="shared" si="49"/>
        <v>animation</v>
      </c>
      <c r="S460" s="22">
        <f t="shared" si="52"/>
        <v>41378.69976851852</v>
      </c>
      <c r="T460" s="22">
        <f t="shared" si="53"/>
        <v>41408.69976851852</v>
      </c>
      <c r="U460" s="23">
        <v>41378.69976851852</v>
      </c>
      <c r="V460" s="14">
        <f t="shared" si="54"/>
        <v>12518.769999999999</v>
      </c>
      <c r="W460" s="14">
        <f t="shared" si="55"/>
        <v>1027.791017</v>
      </c>
      <c r="X460" s="7">
        <f>IF($L460&gt;0,$W460/$L460,0)</f>
        <v>20.975326877551019</v>
      </c>
    </row>
    <row r="461" spans="1:24" ht="43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3">
        <f>(E461/D461)*100</f>
        <v>6.4102564102564097E-2</v>
      </c>
      <c r="P461" s="7">
        <f t="shared" si="50"/>
        <v>25</v>
      </c>
      <c r="Q461" s="4" t="str">
        <f t="shared" si="51"/>
        <v>film &amp; video</v>
      </c>
      <c r="R461" s="4" t="str">
        <f t="shared" si="49"/>
        <v>animation</v>
      </c>
      <c r="S461" s="22">
        <f t="shared" si="52"/>
        <v>40800.6403587963</v>
      </c>
      <c r="T461" s="22">
        <f t="shared" si="53"/>
        <v>40860.682025462964</v>
      </c>
      <c r="U461" s="23">
        <v>40800.6403587963</v>
      </c>
      <c r="V461" s="14">
        <f t="shared" si="54"/>
        <v>39000</v>
      </c>
      <c r="W461" s="14">
        <f t="shared" si="55"/>
        <v>25</v>
      </c>
      <c r="X461" s="7">
        <f>IF($L461&gt;0,$W461/$L461,0)</f>
        <v>25</v>
      </c>
    </row>
    <row r="462" spans="1:24" ht="28.8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3">
        <f>(E462/D462)*100</f>
        <v>0.29411764705882354</v>
      </c>
      <c r="P462" s="7">
        <f t="shared" si="50"/>
        <v>12.5</v>
      </c>
      <c r="Q462" s="4" t="str">
        <f t="shared" si="51"/>
        <v>film &amp; video</v>
      </c>
      <c r="R462" s="4" t="str">
        <f t="shared" si="49"/>
        <v>animation</v>
      </c>
      <c r="S462" s="22">
        <f t="shared" si="52"/>
        <v>41759.542534722219</v>
      </c>
      <c r="T462" s="22">
        <f t="shared" si="53"/>
        <v>41791.166666666664</v>
      </c>
      <c r="U462" s="23">
        <v>41759.542534722219</v>
      </c>
      <c r="V462" s="14">
        <f t="shared" si="54"/>
        <v>8500</v>
      </c>
      <c r="W462" s="14">
        <f t="shared" si="55"/>
        <v>25</v>
      </c>
      <c r="X462" s="7">
        <f>IF($L462&gt;0,$W462/$L462,0)</f>
        <v>12.5</v>
      </c>
    </row>
    <row r="463" spans="1:24" ht="43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3">
        <f>(E463/D463)*100</f>
        <v>0</v>
      </c>
      <c r="P463" s="7">
        <f t="shared" si="50"/>
        <v>0</v>
      </c>
      <c r="Q463" s="4" t="str">
        <f t="shared" si="51"/>
        <v>film &amp; video</v>
      </c>
      <c r="R463" s="4" t="str">
        <f t="shared" si="49"/>
        <v>animation</v>
      </c>
      <c r="S463" s="22">
        <f t="shared" si="52"/>
        <v>41407.84684027778</v>
      </c>
      <c r="T463" s="22">
        <f t="shared" si="53"/>
        <v>41427.84684027778</v>
      </c>
      <c r="U463" s="23">
        <v>41407.84684027778</v>
      </c>
      <c r="V463" s="14">
        <f t="shared" si="54"/>
        <v>688.53234999999995</v>
      </c>
      <c r="W463" s="14">
        <f t="shared" si="55"/>
        <v>0</v>
      </c>
      <c r="X463" s="7">
        <f>IF($L463&gt;0,$W463/$L463,0)</f>
        <v>0</v>
      </c>
    </row>
    <row r="464" spans="1:24" ht="43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3">
        <f>(E464/D464)*100</f>
        <v>0</v>
      </c>
      <c r="P464" s="7">
        <f t="shared" si="50"/>
        <v>0</v>
      </c>
      <c r="Q464" s="4" t="str">
        <f t="shared" si="51"/>
        <v>film &amp; video</v>
      </c>
      <c r="R464" s="4" t="str">
        <f t="shared" si="49"/>
        <v>animation</v>
      </c>
      <c r="S464" s="22">
        <f t="shared" si="52"/>
        <v>40705.12663194444</v>
      </c>
      <c r="T464" s="22">
        <f t="shared" si="53"/>
        <v>40765.12663194444</v>
      </c>
      <c r="U464" s="23">
        <v>40705.12663194444</v>
      </c>
      <c r="V464" s="14">
        <f t="shared" si="54"/>
        <v>100000</v>
      </c>
      <c r="W464" s="14">
        <f t="shared" si="55"/>
        <v>0</v>
      </c>
      <c r="X464" s="7">
        <f>IF($L464&gt;0,$W464/$L464,0)</f>
        <v>0</v>
      </c>
    </row>
    <row r="465" spans="1:24" ht="43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3">
        <f>(E465/D465)*100</f>
        <v>2.2727272727272729</v>
      </c>
      <c r="P465" s="7">
        <f t="shared" si="50"/>
        <v>113.63636363636364</v>
      </c>
      <c r="Q465" s="4" t="str">
        <f t="shared" si="51"/>
        <v>film &amp; video</v>
      </c>
      <c r="R465" s="4" t="str">
        <f t="shared" si="49"/>
        <v>animation</v>
      </c>
      <c r="S465" s="22">
        <f t="shared" si="52"/>
        <v>40750.710104166668</v>
      </c>
      <c r="T465" s="22">
        <f t="shared" si="53"/>
        <v>40810.710104166668</v>
      </c>
      <c r="U465" s="23">
        <v>40750.710104166668</v>
      </c>
      <c r="V465" s="14">
        <f t="shared" si="54"/>
        <v>55000</v>
      </c>
      <c r="W465" s="14">
        <f t="shared" si="55"/>
        <v>1250</v>
      </c>
      <c r="X465" s="7">
        <f>IF($L465&gt;0,$W465/$L465,0)</f>
        <v>113.63636363636364</v>
      </c>
    </row>
    <row r="466" spans="1:24" ht="28.8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3">
        <f>(E466/D466)*100</f>
        <v>9.9009900990099015E-2</v>
      </c>
      <c r="P466" s="7">
        <f t="shared" si="50"/>
        <v>1</v>
      </c>
      <c r="Q466" s="4" t="str">
        <f t="shared" si="51"/>
        <v>film &amp; video</v>
      </c>
      <c r="R466" s="4" t="str">
        <f t="shared" si="49"/>
        <v>animation</v>
      </c>
      <c r="S466" s="22">
        <f t="shared" si="52"/>
        <v>42488.84878472222</v>
      </c>
      <c r="T466" s="22">
        <f t="shared" si="53"/>
        <v>42508.84878472222</v>
      </c>
      <c r="U466" s="23">
        <v>42488.84878472222</v>
      </c>
      <c r="V466" s="14">
        <f t="shared" si="54"/>
        <v>1137.4165499999999</v>
      </c>
      <c r="W466" s="14">
        <f t="shared" si="55"/>
        <v>1.126155</v>
      </c>
      <c r="X466" s="7">
        <f>IF($L466&gt;0,$W466/$L466,0)</f>
        <v>1.126155</v>
      </c>
    </row>
    <row r="467" spans="1:24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3">
        <f>(E467/D467)*100</f>
        <v>26.953125</v>
      </c>
      <c r="P467" s="7">
        <f t="shared" si="50"/>
        <v>17.25</v>
      </c>
      <c r="Q467" s="4" t="str">
        <f t="shared" si="51"/>
        <v>film &amp; video</v>
      </c>
      <c r="R467" s="4" t="str">
        <f t="shared" si="49"/>
        <v>animation</v>
      </c>
      <c r="S467" s="22">
        <f t="shared" si="52"/>
        <v>41801.120069444441</v>
      </c>
      <c r="T467" s="22">
        <f t="shared" si="53"/>
        <v>41817.120069444441</v>
      </c>
      <c r="U467" s="23">
        <v>41801.120069444441</v>
      </c>
      <c r="V467" s="14">
        <f t="shared" si="54"/>
        <v>512</v>
      </c>
      <c r="W467" s="14">
        <f t="shared" si="55"/>
        <v>138</v>
      </c>
      <c r="X467" s="7">
        <f>IF($L467&gt;0,$W467/$L467,0)</f>
        <v>17.25</v>
      </c>
    </row>
    <row r="468" spans="1:24" ht="43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3">
        <f>(E468/D468)*100</f>
        <v>0.76</v>
      </c>
      <c r="P468" s="7">
        <f t="shared" si="50"/>
        <v>15.2</v>
      </c>
      <c r="Q468" s="4" t="str">
        <f t="shared" si="51"/>
        <v>film &amp; video</v>
      </c>
      <c r="R468" s="4" t="str">
        <f t="shared" si="49"/>
        <v>animation</v>
      </c>
      <c r="S468" s="22">
        <f t="shared" si="52"/>
        <v>41129.942870370374</v>
      </c>
      <c r="T468" s="22">
        <f t="shared" si="53"/>
        <v>41159.942870370374</v>
      </c>
      <c r="U468" s="23">
        <v>41129.942870370374</v>
      </c>
      <c r="V468" s="14">
        <f t="shared" si="54"/>
        <v>10000</v>
      </c>
      <c r="W468" s="14">
        <f t="shared" si="55"/>
        <v>76</v>
      </c>
      <c r="X468" s="7">
        <f>IF($L468&gt;0,$W468/$L468,0)</f>
        <v>15.2</v>
      </c>
    </row>
    <row r="469" spans="1:24" ht="43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3">
        <f>(E469/D469)*100</f>
        <v>21.574999999999999</v>
      </c>
      <c r="P469" s="7">
        <f t="shared" si="50"/>
        <v>110.64102564102564</v>
      </c>
      <c r="Q469" s="4" t="str">
        <f t="shared" si="51"/>
        <v>film &amp; video</v>
      </c>
      <c r="R469" s="4" t="str">
        <f t="shared" si="49"/>
        <v>animation</v>
      </c>
      <c r="S469" s="22">
        <f t="shared" si="52"/>
        <v>41135.679791666669</v>
      </c>
      <c r="T469" s="22">
        <f t="shared" si="53"/>
        <v>41180.679791666669</v>
      </c>
      <c r="U469" s="23">
        <v>41135.679791666669</v>
      </c>
      <c r="V469" s="14">
        <f t="shared" si="54"/>
        <v>20000</v>
      </c>
      <c r="W469" s="14">
        <f t="shared" si="55"/>
        <v>4315</v>
      </c>
      <c r="X469" s="7">
        <f>IF($L469&gt;0,$W469/$L469,0)</f>
        <v>110.64102564102564</v>
      </c>
    </row>
    <row r="470" spans="1:24" ht="43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3">
        <f>(E470/D470)*100</f>
        <v>0</v>
      </c>
      <c r="P470" s="7">
        <f t="shared" si="50"/>
        <v>0</v>
      </c>
      <c r="Q470" s="4" t="str">
        <f t="shared" si="51"/>
        <v>film &amp; video</v>
      </c>
      <c r="R470" s="4" t="str">
        <f t="shared" si="49"/>
        <v>animation</v>
      </c>
      <c r="S470" s="22">
        <f t="shared" si="52"/>
        <v>41041.167627314819</v>
      </c>
      <c r="T470" s="22">
        <f t="shared" si="53"/>
        <v>41101.160474537035</v>
      </c>
      <c r="U470" s="23">
        <v>41041.167627314819</v>
      </c>
      <c r="V470" s="14">
        <f t="shared" si="54"/>
        <v>7500</v>
      </c>
      <c r="W470" s="14">
        <f t="shared" si="55"/>
        <v>0</v>
      </c>
      <c r="X470" s="7">
        <f>IF($L470&gt;0,$W470/$L470,0)</f>
        <v>0</v>
      </c>
    </row>
    <row r="471" spans="1:24" ht="28.8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3">
        <f>(E471/D471)*100</f>
        <v>0</v>
      </c>
      <c r="P471" s="7">
        <f t="shared" si="50"/>
        <v>0</v>
      </c>
      <c r="Q471" s="4" t="str">
        <f t="shared" si="51"/>
        <v>film &amp; video</v>
      </c>
      <c r="R471" s="4" t="str">
        <f t="shared" si="49"/>
        <v>animation</v>
      </c>
      <c r="S471" s="22">
        <f t="shared" si="52"/>
        <v>41827.989861111113</v>
      </c>
      <c r="T471" s="22">
        <f t="shared" si="53"/>
        <v>41887.989861111113</v>
      </c>
      <c r="U471" s="23">
        <v>41827.989861111113</v>
      </c>
      <c r="V471" s="14">
        <f t="shared" si="54"/>
        <v>7511.2619999999997</v>
      </c>
      <c r="W471" s="14">
        <f t="shared" si="55"/>
        <v>0</v>
      </c>
      <c r="X471" s="7">
        <f>IF($L471&gt;0,$W471/$L471,0)</f>
        <v>0</v>
      </c>
    </row>
    <row r="472" spans="1:24" ht="43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3">
        <f>(E472/D472)*100</f>
        <v>1.02</v>
      </c>
      <c r="P472" s="7">
        <f t="shared" si="50"/>
        <v>25.5</v>
      </c>
      <c r="Q472" s="4" t="str">
        <f t="shared" si="51"/>
        <v>film &amp; video</v>
      </c>
      <c r="R472" s="4" t="str">
        <f t="shared" si="49"/>
        <v>animation</v>
      </c>
      <c r="S472" s="22">
        <f t="shared" si="52"/>
        <v>41605.167696759258</v>
      </c>
      <c r="T472" s="22">
        <f t="shared" si="53"/>
        <v>41655.166666666664</v>
      </c>
      <c r="U472" s="23">
        <v>41605.167696759258</v>
      </c>
      <c r="V472" s="14">
        <f t="shared" si="54"/>
        <v>5000</v>
      </c>
      <c r="W472" s="14">
        <f t="shared" si="55"/>
        <v>51</v>
      </c>
      <c r="X472" s="7">
        <f>IF($L472&gt;0,$W472/$L472,0)</f>
        <v>25.5</v>
      </c>
    </row>
    <row r="473" spans="1:24" ht="57.6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3">
        <f>(E473/D473)*100</f>
        <v>11.892727272727273</v>
      </c>
      <c r="P473" s="7">
        <f t="shared" si="50"/>
        <v>38.476470588235294</v>
      </c>
      <c r="Q473" s="4" t="str">
        <f t="shared" si="51"/>
        <v>film &amp; video</v>
      </c>
      <c r="R473" s="4" t="str">
        <f t="shared" si="49"/>
        <v>animation</v>
      </c>
      <c r="S473" s="22">
        <f t="shared" si="52"/>
        <v>41703.721979166665</v>
      </c>
      <c r="T473" s="22">
        <f t="shared" si="53"/>
        <v>41748.680312500001</v>
      </c>
      <c r="U473" s="23">
        <v>41703.721979166665</v>
      </c>
      <c r="V473" s="14">
        <f t="shared" si="54"/>
        <v>55000</v>
      </c>
      <c r="W473" s="14">
        <f t="shared" si="55"/>
        <v>6541</v>
      </c>
      <c r="X473" s="7">
        <f>IF($L473&gt;0,$W473/$L473,0)</f>
        <v>38.476470588235294</v>
      </c>
    </row>
    <row r="474" spans="1:24" ht="43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3">
        <f>(E474/D474)*100</f>
        <v>17.625</v>
      </c>
      <c r="P474" s="7">
        <f t="shared" si="50"/>
        <v>28.2</v>
      </c>
      <c r="Q474" s="4" t="str">
        <f t="shared" si="51"/>
        <v>film &amp; video</v>
      </c>
      <c r="R474" s="4" t="str">
        <f t="shared" si="49"/>
        <v>animation</v>
      </c>
      <c r="S474" s="22">
        <f t="shared" si="52"/>
        <v>41844.922662037039</v>
      </c>
      <c r="T474" s="22">
        <f t="shared" si="53"/>
        <v>41874.922662037039</v>
      </c>
      <c r="U474" s="23">
        <v>41844.922662037039</v>
      </c>
      <c r="V474" s="14">
        <f t="shared" si="54"/>
        <v>800</v>
      </c>
      <c r="W474" s="14">
        <f t="shared" si="55"/>
        <v>141</v>
      </c>
      <c r="X474" s="7">
        <f>IF($L474&gt;0,$W474/$L474,0)</f>
        <v>28.2</v>
      </c>
    </row>
    <row r="475" spans="1:24" ht="43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3">
        <f>(E475/D475)*100</f>
        <v>2.87</v>
      </c>
      <c r="P475" s="7">
        <f t="shared" si="50"/>
        <v>61.5</v>
      </c>
      <c r="Q475" s="4" t="str">
        <f t="shared" si="51"/>
        <v>film &amp; video</v>
      </c>
      <c r="R475" s="4" t="str">
        <f t="shared" si="49"/>
        <v>animation</v>
      </c>
      <c r="S475" s="22">
        <f t="shared" si="52"/>
        <v>41869.698136574072</v>
      </c>
      <c r="T475" s="22">
        <f t="shared" si="53"/>
        <v>41899.698136574072</v>
      </c>
      <c r="U475" s="23">
        <v>41869.698136574072</v>
      </c>
      <c r="V475" s="14">
        <f t="shared" si="54"/>
        <v>30000</v>
      </c>
      <c r="W475" s="14">
        <f t="shared" si="55"/>
        <v>861</v>
      </c>
      <c r="X475" s="7">
        <f>IF($L475&gt;0,$W475/$L475,0)</f>
        <v>61.5</v>
      </c>
    </row>
    <row r="476" spans="1:24" ht="43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3">
        <f>(E476/D476)*100</f>
        <v>3.0303030303030304E-2</v>
      </c>
      <c r="P476" s="7">
        <f t="shared" si="50"/>
        <v>1</v>
      </c>
      <c r="Q476" s="4" t="str">
        <f t="shared" si="51"/>
        <v>film &amp; video</v>
      </c>
      <c r="R476" s="4" t="str">
        <f t="shared" si="49"/>
        <v>animation</v>
      </c>
      <c r="S476" s="22">
        <f t="shared" si="52"/>
        <v>42753.329039351855</v>
      </c>
      <c r="T476" s="22">
        <f t="shared" si="53"/>
        <v>42783.329039351855</v>
      </c>
      <c r="U476" s="23">
        <v>42753.329039351855</v>
      </c>
      <c r="V476" s="14">
        <f t="shared" si="54"/>
        <v>3300</v>
      </c>
      <c r="W476" s="14">
        <f t="shared" si="55"/>
        <v>1</v>
      </c>
      <c r="X476" s="7">
        <f>IF($L476&gt;0,$W476/$L476,0)</f>
        <v>1</v>
      </c>
    </row>
    <row r="477" spans="1:24" ht="43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3">
        <f>(E477/D477)*100</f>
        <v>0</v>
      </c>
      <c r="P477" s="7">
        <f t="shared" si="50"/>
        <v>0</v>
      </c>
      <c r="Q477" s="4" t="str">
        <f t="shared" si="51"/>
        <v>film &amp; video</v>
      </c>
      <c r="R477" s="4" t="str">
        <f t="shared" si="49"/>
        <v>animation</v>
      </c>
      <c r="S477" s="22">
        <f t="shared" si="52"/>
        <v>42100.086145833338</v>
      </c>
      <c r="T477" s="22">
        <f t="shared" si="53"/>
        <v>42130.086145833338</v>
      </c>
      <c r="U477" s="23">
        <v>42100.086145833338</v>
      </c>
      <c r="V477" s="14">
        <f t="shared" si="54"/>
        <v>2000</v>
      </c>
      <c r="W477" s="14">
        <f t="shared" si="55"/>
        <v>0</v>
      </c>
      <c r="X477" s="7">
        <f>IF($L477&gt;0,$W477/$L477,0)</f>
        <v>0</v>
      </c>
    </row>
    <row r="478" spans="1:24" ht="28.8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3">
        <f>(E478/D478)*100</f>
        <v>2.230268181818182</v>
      </c>
      <c r="P478" s="7">
        <f t="shared" si="50"/>
        <v>39.569274193548388</v>
      </c>
      <c r="Q478" s="4" t="str">
        <f t="shared" si="51"/>
        <v>film &amp; video</v>
      </c>
      <c r="R478" s="4" t="str">
        <f t="shared" si="49"/>
        <v>animation</v>
      </c>
      <c r="S478" s="22">
        <f t="shared" si="52"/>
        <v>41757.975011574075</v>
      </c>
      <c r="T478" s="22">
        <f t="shared" si="53"/>
        <v>41793.165972222225</v>
      </c>
      <c r="U478" s="23">
        <v>41757.975011574075</v>
      </c>
      <c r="V478" s="14">
        <f t="shared" si="54"/>
        <v>220000</v>
      </c>
      <c r="W478" s="14">
        <f t="shared" si="55"/>
        <v>4906.59</v>
      </c>
      <c r="X478" s="7">
        <f>IF($L478&gt;0,$W478/$L478,0)</f>
        <v>39.569274193548388</v>
      </c>
    </row>
    <row r="479" spans="1:24" ht="43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3">
        <f>(E479/D479)*100</f>
        <v>0</v>
      </c>
      <c r="P479" s="7">
        <f t="shared" si="50"/>
        <v>0</v>
      </c>
      <c r="Q479" s="4" t="str">
        <f t="shared" si="51"/>
        <v>film &amp; video</v>
      </c>
      <c r="R479" s="4" t="str">
        <f t="shared" si="49"/>
        <v>animation</v>
      </c>
      <c r="S479" s="22">
        <f t="shared" si="52"/>
        <v>40987.83488425926</v>
      </c>
      <c r="T479" s="22">
        <f t="shared" si="53"/>
        <v>41047.83488425926</v>
      </c>
      <c r="U479" s="23">
        <v>40987.83488425926</v>
      </c>
      <c r="V479" s="14">
        <f t="shared" si="54"/>
        <v>1500</v>
      </c>
      <c r="W479" s="14">
        <f t="shared" si="55"/>
        <v>0</v>
      </c>
      <c r="X479" s="7">
        <f>IF($L479&gt;0,$W479/$L479,0)</f>
        <v>0</v>
      </c>
    </row>
    <row r="480" spans="1:24" ht="43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3">
        <f>(E480/D480)*100</f>
        <v>0</v>
      </c>
      <c r="P480" s="7">
        <f t="shared" si="50"/>
        <v>0</v>
      </c>
      <c r="Q480" s="4" t="str">
        <f t="shared" si="51"/>
        <v>film &amp; video</v>
      </c>
      <c r="R480" s="4" t="str">
        <f t="shared" si="49"/>
        <v>animation</v>
      </c>
      <c r="S480" s="22">
        <f t="shared" si="52"/>
        <v>42065.910983796297</v>
      </c>
      <c r="T480" s="22">
        <f t="shared" si="53"/>
        <v>42095.869317129633</v>
      </c>
      <c r="U480" s="23">
        <v>42065.910983796297</v>
      </c>
      <c r="V480" s="14">
        <f t="shared" si="54"/>
        <v>10000</v>
      </c>
      <c r="W480" s="14">
        <f t="shared" si="55"/>
        <v>0</v>
      </c>
      <c r="X480" s="7">
        <f>IF($L480&gt;0,$W480/$L480,0)</f>
        <v>0</v>
      </c>
    </row>
    <row r="481" spans="1:24" ht="43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3">
        <f>(E481/D481)*100</f>
        <v>32.56</v>
      </c>
      <c r="P481" s="7">
        <f t="shared" si="50"/>
        <v>88.8</v>
      </c>
      <c r="Q481" s="4" t="str">
        <f t="shared" si="51"/>
        <v>film &amp; video</v>
      </c>
      <c r="R481" s="4" t="str">
        <f t="shared" si="49"/>
        <v>animation</v>
      </c>
      <c r="S481" s="22">
        <f t="shared" si="52"/>
        <v>41904.407812500001</v>
      </c>
      <c r="T481" s="22">
        <f t="shared" si="53"/>
        <v>41964.449479166666</v>
      </c>
      <c r="U481" s="23">
        <v>41904.407812500001</v>
      </c>
      <c r="V481" s="14">
        <f t="shared" si="54"/>
        <v>15000</v>
      </c>
      <c r="W481" s="14">
        <f t="shared" si="55"/>
        <v>4884</v>
      </c>
      <c r="X481" s="7">
        <f>IF($L481&gt;0,$W481/$L481,0)</f>
        <v>88.8</v>
      </c>
    </row>
    <row r="482" spans="1:24" ht="43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3">
        <f>(E482/D482)*100</f>
        <v>19.41</v>
      </c>
      <c r="P482" s="7">
        <f t="shared" si="50"/>
        <v>55.457142857142856</v>
      </c>
      <c r="Q482" s="4" t="str">
        <f t="shared" si="51"/>
        <v>film &amp; video</v>
      </c>
      <c r="R482" s="4" t="str">
        <f t="shared" si="49"/>
        <v>animation</v>
      </c>
      <c r="S482" s="22">
        <f t="shared" si="52"/>
        <v>41465.500173611115</v>
      </c>
      <c r="T482" s="22">
        <f t="shared" si="53"/>
        <v>41495.500173611115</v>
      </c>
      <c r="U482" s="23">
        <v>41465.500173611115</v>
      </c>
      <c r="V482" s="14">
        <f t="shared" si="54"/>
        <v>40000</v>
      </c>
      <c r="W482" s="14">
        <f t="shared" si="55"/>
        <v>7764</v>
      </c>
      <c r="X482" s="7">
        <f>IF($L482&gt;0,$W482/$L482,0)</f>
        <v>55.457142857142856</v>
      </c>
    </row>
    <row r="483" spans="1:24" ht="43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3">
        <f>(E483/D483)*100</f>
        <v>6.1</v>
      </c>
      <c r="P483" s="7">
        <f t="shared" si="50"/>
        <v>87.142857142857139</v>
      </c>
      <c r="Q483" s="4" t="str">
        <f t="shared" si="51"/>
        <v>film &amp; video</v>
      </c>
      <c r="R483" s="4" t="str">
        <f t="shared" si="49"/>
        <v>animation</v>
      </c>
      <c r="S483" s="22">
        <f t="shared" si="52"/>
        <v>41162.672326388885</v>
      </c>
      <c r="T483" s="22">
        <f t="shared" si="53"/>
        <v>41192.672326388885</v>
      </c>
      <c r="U483" s="23">
        <v>41162.672326388885</v>
      </c>
      <c r="V483" s="14">
        <f t="shared" si="54"/>
        <v>30000</v>
      </c>
      <c r="W483" s="14">
        <f t="shared" si="55"/>
        <v>1830</v>
      </c>
      <c r="X483" s="7">
        <f>IF($L483&gt;0,$W483/$L483,0)</f>
        <v>87.142857142857139</v>
      </c>
    </row>
    <row r="484" spans="1:24" ht="43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3">
        <f>(E484/D484)*100</f>
        <v>0.1</v>
      </c>
      <c r="P484" s="7">
        <f t="shared" si="50"/>
        <v>10</v>
      </c>
      <c r="Q484" s="4" t="str">
        <f t="shared" si="51"/>
        <v>film &amp; video</v>
      </c>
      <c r="R484" s="4" t="str">
        <f t="shared" si="49"/>
        <v>animation</v>
      </c>
      <c r="S484" s="22">
        <f t="shared" si="52"/>
        <v>42447.896874999999</v>
      </c>
      <c r="T484" s="22">
        <f t="shared" si="53"/>
        <v>42474.606944444444</v>
      </c>
      <c r="U484" s="23">
        <v>42447.896874999999</v>
      </c>
      <c r="V484" s="14">
        <f t="shared" si="54"/>
        <v>10000</v>
      </c>
      <c r="W484" s="14">
        <f t="shared" si="55"/>
        <v>10</v>
      </c>
      <c r="X484" s="7">
        <f>IF($L484&gt;0,$W484/$L484,0)</f>
        <v>10</v>
      </c>
    </row>
    <row r="485" spans="1:24" ht="43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3">
        <f>(E485/D485)*100</f>
        <v>50.2</v>
      </c>
      <c r="P485" s="7">
        <f t="shared" si="50"/>
        <v>51.224489795918366</v>
      </c>
      <c r="Q485" s="4" t="str">
        <f t="shared" si="51"/>
        <v>film &amp; video</v>
      </c>
      <c r="R485" s="4" t="str">
        <f t="shared" si="49"/>
        <v>animation</v>
      </c>
      <c r="S485" s="22">
        <f t="shared" si="52"/>
        <v>41243.197592592594</v>
      </c>
      <c r="T485" s="22">
        <f t="shared" si="53"/>
        <v>41303.197592592594</v>
      </c>
      <c r="U485" s="23">
        <v>41243.197592592594</v>
      </c>
      <c r="V485" s="14">
        <f t="shared" si="54"/>
        <v>18778.154999999999</v>
      </c>
      <c r="W485" s="14">
        <f t="shared" si="55"/>
        <v>9426.6338099999994</v>
      </c>
      <c r="X485" s="7">
        <f>IF($L485&gt;0,$W485/$L485,0)</f>
        <v>64.126760612244894</v>
      </c>
    </row>
    <row r="486" spans="1:24" ht="57.6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3">
        <f>(E486/D486)*100</f>
        <v>0.18625</v>
      </c>
      <c r="P486" s="7">
        <f t="shared" si="50"/>
        <v>13.545454545454545</v>
      </c>
      <c r="Q486" s="4" t="str">
        <f t="shared" si="51"/>
        <v>film &amp; video</v>
      </c>
      <c r="R486" s="4" t="str">
        <f t="shared" si="49"/>
        <v>animation</v>
      </c>
      <c r="S486" s="22">
        <f t="shared" si="52"/>
        <v>42272.93949074074</v>
      </c>
      <c r="T486" s="22">
        <f t="shared" si="53"/>
        <v>42313.981157407412</v>
      </c>
      <c r="U486" s="23">
        <v>42272.93949074074</v>
      </c>
      <c r="V486" s="14">
        <f t="shared" si="54"/>
        <v>100150.15999999999</v>
      </c>
      <c r="W486" s="14">
        <f t="shared" si="55"/>
        <v>186.52967299999997</v>
      </c>
      <c r="X486" s="7">
        <f>IF($L486&gt;0,$W486/$L486,0)</f>
        <v>16.957242999999998</v>
      </c>
    </row>
    <row r="487" spans="1:24" ht="28.8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3">
        <f>(E487/D487)*100</f>
        <v>21.906971229845084</v>
      </c>
      <c r="P487" s="7">
        <f t="shared" si="50"/>
        <v>66.520080000000007</v>
      </c>
      <c r="Q487" s="4" t="str">
        <f t="shared" si="51"/>
        <v>film &amp; video</v>
      </c>
      <c r="R487" s="4" t="str">
        <f t="shared" si="49"/>
        <v>animation</v>
      </c>
      <c r="S487" s="22">
        <f t="shared" si="52"/>
        <v>41381.505775462967</v>
      </c>
      <c r="T487" s="22">
        <f t="shared" si="53"/>
        <v>41411.505775462967</v>
      </c>
      <c r="U487" s="23">
        <v>41381.505775462967</v>
      </c>
      <c r="V487" s="14">
        <f t="shared" si="54"/>
        <v>47516.243411999996</v>
      </c>
      <c r="W487" s="14">
        <f t="shared" si="55"/>
        <v>10409.36977377</v>
      </c>
      <c r="X487" s="7">
        <f>IF($L487&gt;0,$W487/$L487,0)</f>
        <v>83.274958190160007</v>
      </c>
    </row>
    <row r="488" spans="1:24" ht="43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3">
        <f>(E488/D488)*100</f>
        <v>9.0909090909090905E-3</v>
      </c>
      <c r="P488" s="7">
        <f t="shared" si="50"/>
        <v>50</v>
      </c>
      <c r="Q488" s="4" t="str">
        <f t="shared" si="51"/>
        <v>film &amp; video</v>
      </c>
      <c r="R488" s="4" t="str">
        <f t="shared" si="49"/>
        <v>animation</v>
      </c>
      <c r="S488" s="22">
        <f t="shared" si="52"/>
        <v>41761.94258101852</v>
      </c>
      <c r="T488" s="22">
        <f t="shared" si="53"/>
        <v>41791.94258101852</v>
      </c>
      <c r="U488" s="23">
        <v>41761.94258101852</v>
      </c>
      <c r="V488" s="14">
        <f t="shared" si="54"/>
        <v>387251.7</v>
      </c>
      <c r="W488" s="14">
        <f t="shared" si="55"/>
        <v>35.204700000000003</v>
      </c>
      <c r="X488" s="7">
        <f>IF($L488&gt;0,$W488/$L488,0)</f>
        <v>35.204700000000003</v>
      </c>
    </row>
    <row r="489" spans="1:24" ht="43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3">
        <f>(E489/D489)*100</f>
        <v>0</v>
      </c>
      <c r="P489" s="7">
        <f t="shared" si="50"/>
        <v>0</v>
      </c>
      <c r="Q489" s="4" t="str">
        <f t="shared" si="51"/>
        <v>film &amp; video</v>
      </c>
      <c r="R489" s="4" t="str">
        <f t="shared" si="49"/>
        <v>animation</v>
      </c>
      <c r="S489" s="22">
        <f t="shared" si="52"/>
        <v>42669.594837962963</v>
      </c>
      <c r="T489" s="22">
        <f t="shared" si="53"/>
        <v>42729.636504629627</v>
      </c>
      <c r="U489" s="23">
        <v>42669.594837962963</v>
      </c>
      <c r="V489" s="14">
        <f t="shared" si="54"/>
        <v>38322.450000000004</v>
      </c>
      <c r="W489" s="14">
        <f t="shared" si="55"/>
        <v>0</v>
      </c>
      <c r="X489" s="7">
        <f>IF($L489&gt;0,$W489/$L489,0)</f>
        <v>0</v>
      </c>
    </row>
    <row r="490" spans="1:24" ht="28.8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3">
        <f>(E490/D490)*100</f>
        <v>0</v>
      </c>
      <c r="P490" s="7">
        <f t="shared" si="50"/>
        <v>0</v>
      </c>
      <c r="Q490" s="4" t="str">
        <f t="shared" si="51"/>
        <v>film &amp; video</v>
      </c>
      <c r="R490" s="4" t="str">
        <f t="shared" si="49"/>
        <v>animation</v>
      </c>
      <c r="S490" s="22">
        <f t="shared" si="52"/>
        <v>42714.054398148146</v>
      </c>
      <c r="T490" s="22">
        <f t="shared" si="53"/>
        <v>42744.054398148146</v>
      </c>
      <c r="U490" s="23">
        <v>42714.054398148146</v>
      </c>
      <c r="V490" s="14">
        <f t="shared" si="54"/>
        <v>12000</v>
      </c>
      <c r="W490" s="14">
        <f t="shared" si="55"/>
        <v>0</v>
      </c>
      <c r="X490" s="7">
        <f>IF($L490&gt;0,$W490/$L490,0)</f>
        <v>0</v>
      </c>
    </row>
    <row r="491" spans="1:24" ht="43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3">
        <f>(E491/D491)*100</f>
        <v>0.28667813379201834</v>
      </c>
      <c r="P491" s="7">
        <f t="shared" si="50"/>
        <v>71.666666666666671</v>
      </c>
      <c r="Q491" s="4" t="str">
        <f t="shared" si="51"/>
        <v>film &amp; video</v>
      </c>
      <c r="R491" s="4" t="str">
        <f t="shared" si="49"/>
        <v>animation</v>
      </c>
      <c r="S491" s="22">
        <f t="shared" si="52"/>
        <v>40882.481666666667</v>
      </c>
      <c r="T491" s="22">
        <f t="shared" si="53"/>
        <v>40913.481249999997</v>
      </c>
      <c r="U491" s="23">
        <v>40882.481666666667</v>
      </c>
      <c r="V491" s="14">
        <f t="shared" si="54"/>
        <v>74997</v>
      </c>
      <c r="W491" s="14">
        <f t="shared" si="55"/>
        <v>215</v>
      </c>
      <c r="X491" s="7">
        <f>IF($L491&gt;0,$W491/$L491,0)</f>
        <v>71.666666666666671</v>
      </c>
    </row>
    <row r="492" spans="1:24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3">
        <f>(E492/D492)*100</f>
        <v>0</v>
      </c>
      <c r="P492" s="7">
        <f t="shared" si="50"/>
        <v>0</v>
      </c>
      <c r="Q492" s="4" t="str">
        <f t="shared" si="51"/>
        <v>film &amp; video</v>
      </c>
      <c r="R492" s="4" t="str">
        <f t="shared" si="49"/>
        <v>animation</v>
      </c>
      <c r="S492" s="22">
        <f t="shared" si="52"/>
        <v>41113.968576388885</v>
      </c>
      <c r="T492" s="22">
        <f t="shared" si="53"/>
        <v>41143.968576388885</v>
      </c>
      <c r="U492" s="23">
        <v>41113.968576388885</v>
      </c>
      <c r="V492" s="14">
        <f t="shared" si="54"/>
        <v>1000</v>
      </c>
      <c r="W492" s="14">
        <f t="shared" si="55"/>
        <v>0</v>
      </c>
      <c r="X492" s="7">
        <f>IF($L492&gt;0,$W492/$L492,0)</f>
        <v>0</v>
      </c>
    </row>
    <row r="493" spans="1:24" ht="43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3">
        <f>(E493/D493)*100</f>
        <v>0</v>
      </c>
      <c r="P493" s="7">
        <f t="shared" si="50"/>
        <v>0</v>
      </c>
      <c r="Q493" s="4" t="str">
        <f t="shared" si="51"/>
        <v>film &amp; video</v>
      </c>
      <c r="R493" s="4" t="str">
        <f t="shared" si="49"/>
        <v>animation</v>
      </c>
      <c r="S493" s="22">
        <f t="shared" si="52"/>
        <v>42366.982627314814</v>
      </c>
      <c r="T493" s="22">
        <f t="shared" si="53"/>
        <v>42396.982627314814</v>
      </c>
      <c r="U493" s="23">
        <v>42366.982627314814</v>
      </c>
      <c r="V493" s="14">
        <f t="shared" si="54"/>
        <v>10000</v>
      </c>
      <c r="W493" s="14">
        <f t="shared" si="55"/>
        <v>0</v>
      </c>
      <c r="X493" s="7">
        <f>IF($L493&gt;0,$W493/$L493,0)</f>
        <v>0</v>
      </c>
    </row>
    <row r="494" spans="1:24" ht="43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3">
        <f>(E494/D494)*100</f>
        <v>0</v>
      </c>
      <c r="P494" s="7">
        <f t="shared" si="50"/>
        <v>0</v>
      </c>
      <c r="Q494" s="4" t="str">
        <f t="shared" si="51"/>
        <v>film &amp; video</v>
      </c>
      <c r="R494" s="4" t="str">
        <f t="shared" si="49"/>
        <v>animation</v>
      </c>
      <c r="S494" s="22">
        <f t="shared" si="52"/>
        <v>42596.03506944445</v>
      </c>
      <c r="T494" s="22">
        <f t="shared" si="53"/>
        <v>42656.03506944445</v>
      </c>
      <c r="U494" s="23">
        <v>42596.03506944445</v>
      </c>
      <c r="V494" s="14">
        <f t="shared" si="54"/>
        <v>1069470</v>
      </c>
      <c r="W494" s="14">
        <f t="shared" si="55"/>
        <v>0</v>
      </c>
      <c r="X494" s="7">
        <f>IF($L494&gt;0,$W494/$L494,0)</f>
        <v>0</v>
      </c>
    </row>
    <row r="495" spans="1:24" ht="43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3">
        <f>(E495/D495)*100</f>
        <v>0</v>
      </c>
      <c r="P495" s="7">
        <f t="shared" si="50"/>
        <v>0</v>
      </c>
      <c r="Q495" s="4" t="str">
        <f t="shared" si="51"/>
        <v>film &amp; video</v>
      </c>
      <c r="R495" s="4" t="str">
        <f t="shared" si="49"/>
        <v>animation</v>
      </c>
      <c r="S495" s="22">
        <f t="shared" si="52"/>
        <v>42114.726134259261</v>
      </c>
      <c r="T495" s="22">
        <f t="shared" si="53"/>
        <v>42144.726134259261</v>
      </c>
      <c r="U495" s="23">
        <v>42114.726134259261</v>
      </c>
      <c r="V495" s="14">
        <f t="shared" si="54"/>
        <v>37556.31</v>
      </c>
      <c r="W495" s="14">
        <f t="shared" si="55"/>
        <v>0</v>
      </c>
      <c r="X495" s="7">
        <f>IF($L495&gt;0,$W495/$L495,0)</f>
        <v>0</v>
      </c>
    </row>
    <row r="496" spans="1:24" ht="43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3">
        <f>(E496/D496)*100</f>
        <v>0.155</v>
      </c>
      <c r="P496" s="7">
        <f t="shared" si="50"/>
        <v>10.333333333333334</v>
      </c>
      <c r="Q496" s="4" t="str">
        <f t="shared" si="51"/>
        <v>film &amp; video</v>
      </c>
      <c r="R496" s="4" t="str">
        <f t="shared" si="49"/>
        <v>animation</v>
      </c>
      <c r="S496" s="22">
        <f t="shared" si="52"/>
        <v>41799.830613425926</v>
      </c>
      <c r="T496" s="22">
        <f t="shared" si="53"/>
        <v>41823.125</v>
      </c>
      <c r="U496" s="23">
        <v>41799.830613425926</v>
      </c>
      <c r="V496" s="14">
        <f t="shared" si="54"/>
        <v>20000</v>
      </c>
      <c r="W496" s="14">
        <f t="shared" si="55"/>
        <v>31</v>
      </c>
      <c r="X496" s="7">
        <f>IF($L496&gt;0,$W496/$L496,0)</f>
        <v>10.333333333333334</v>
      </c>
    </row>
    <row r="497" spans="1:24" ht="43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3">
        <f>(E497/D497)*100</f>
        <v>0</v>
      </c>
      <c r="P497" s="7">
        <f t="shared" si="50"/>
        <v>0</v>
      </c>
      <c r="Q497" s="4" t="str">
        <f t="shared" si="51"/>
        <v>film &amp; video</v>
      </c>
      <c r="R497" s="4" t="str">
        <f t="shared" si="49"/>
        <v>animation</v>
      </c>
      <c r="S497" s="22">
        <f t="shared" si="52"/>
        <v>42171.827604166669</v>
      </c>
      <c r="T497" s="22">
        <f t="shared" si="53"/>
        <v>42201.827604166669</v>
      </c>
      <c r="U497" s="23">
        <v>42171.827604166669</v>
      </c>
      <c r="V497" s="14">
        <f t="shared" si="54"/>
        <v>7000</v>
      </c>
      <c r="W497" s="14">
        <f t="shared" si="55"/>
        <v>0</v>
      </c>
      <c r="X497" s="7">
        <f>IF($L497&gt;0,$W497/$L497,0)</f>
        <v>0</v>
      </c>
    </row>
    <row r="498" spans="1:24" ht="28.8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3">
        <f>(E498/D498)*100</f>
        <v>1.6666666666666668E-3</v>
      </c>
      <c r="P498" s="7">
        <f t="shared" si="50"/>
        <v>1</v>
      </c>
      <c r="Q498" s="4" t="str">
        <f t="shared" si="51"/>
        <v>film &amp; video</v>
      </c>
      <c r="R498" s="4" t="str">
        <f t="shared" si="49"/>
        <v>animation</v>
      </c>
      <c r="S498" s="22">
        <f t="shared" si="52"/>
        <v>41620.93141203704</v>
      </c>
      <c r="T498" s="22">
        <f t="shared" si="53"/>
        <v>41680.93141203704</v>
      </c>
      <c r="U498" s="23">
        <v>41620.93141203704</v>
      </c>
      <c r="V498" s="14">
        <f t="shared" si="54"/>
        <v>60000</v>
      </c>
      <c r="W498" s="14">
        <f t="shared" si="55"/>
        <v>1</v>
      </c>
      <c r="X498" s="7">
        <f>IF($L498&gt;0,$W498/$L498,0)</f>
        <v>1</v>
      </c>
    </row>
    <row r="499" spans="1:24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3">
        <f>(E499/D499)*100</f>
        <v>0.6696428571428571</v>
      </c>
      <c r="P499" s="7">
        <f t="shared" si="50"/>
        <v>10</v>
      </c>
      <c r="Q499" s="4" t="str">
        <f t="shared" si="51"/>
        <v>film &amp; video</v>
      </c>
      <c r="R499" s="4" t="str">
        <f t="shared" si="49"/>
        <v>animation</v>
      </c>
      <c r="S499" s="22">
        <f t="shared" si="52"/>
        <v>41945.037789351853</v>
      </c>
      <c r="T499" s="22">
        <f t="shared" si="53"/>
        <v>41998.208333333328</v>
      </c>
      <c r="U499" s="23">
        <v>41945.037789351853</v>
      </c>
      <c r="V499" s="14">
        <f t="shared" si="54"/>
        <v>4480</v>
      </c>
      <c r="W499" s="14">
        <f t="shared" si="55"/>
        <v>30</v>
      </c>
      <c r="X499" s="7">
        <f>IF($L499&gt;0,$W499/$L499,0)</f>
        <v>10</v>
      </c>
    </row>
    <row r="500" spans="1:24" ht="43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3">
        <f>(E500/D500)*100</f>
        <v>4.5985132395404564</v>
      </c>
      <c r="P500" s="7">
        <f t="shared" si="50"/>
        <v>136.09090909090909</v>
      </c>
      <c r="Q500" s="4" t="str">
        <f t="shared" si="51"/>
        <v>film &amp; video</v>
      </c>
      <c r="R500" s="4" t="str">
        <f t="shared" si="49"/>
        <v>animation</v>
      </c>
      <c r="S500" s="22">
        <f t="shared" si="52"/>
        <v>40858.762141203704</v>
      </c>
      <c r="T500" s="22">
        <f t="shared" si="53"/>
        <v>40900.762141203704</v>
      </c>
      <c r="U500" s="23">
        <v>40858.762141203704</v>
      </c>
      <c r="V500" s="14">
        <f t="shared" si="54"/>
        <v>65108</v>
      </c>
      <c r="W500" s="14">
        <f t="shared" si="55"/>
        <v>2994</v>
      </c>
      <c r="X500" s="7">
        <f>IF($L500&gt;0,$W500/$L500,0)</f>
        <v>136.09090909090909</v>
      </c>
    </row>
    <row r="501" spans="1:24" ht="57.6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3">
        <f>(E501/D501)*100</f>
        <v>9.5500000000000007</v>
      </c>
      <c r="P501" s="7">
        <f t="shared" si="50"/>
        <v>73.461538461538467</v>
      </c>
      <c r="Q501" s="4" t="str">
        <f t="shared" si="51"/>
        <v>film &amp; video</v>
      </c>
      <c r="R501" s="4" t="str">
        <f t="shared" si="49"/>
        <v>animation</v>
      </c>
      <c r="S501" s="22">
        <f t="shared" si="52"/>
        <v>40043.895462962959</v>
      </c>
      <c r="T501" s="22">
        <f t="shared" si="53"/>
        <v>40098.874305555553</v>
      </c>
      <c r="U501" s="23">
        <v>40043.895462962959</v>
      </c>
      <c r="V501" s="14">
        <f t="shared" si="54"/>
        <v>20000</v>
      </c>
      <c r="W501" s="14">
        <f t="shared" si="55"/>
        <v>1910</v>
      </c>
      <c r="X501" s="7">
        <f>IF($L501&gt;0,$W501/$L501,0)</f>
        <v>73.461538461538467</v>
      </c>
    </row>
    <row r="502" spans="1:24" ht="57.6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3">
        <f>(E502/D502)*100</f>
        <v>3.3076923076923079</v>
      </c>
      <c r="P502" s="7">
        <f t="shared" si="50"/>
        <v>53.75</v>
      </c>
      <c r="Q502" s="4" t="str">
        <f t="shared" si="51"/>
        <v>film &amp; video</v>
      </c>
      <c r="R502" s="4" t="str">
        <f t="shared" si="49"/>
        <v>animation</v>
      </c>
      <c r="S502" s="22">
        <f t="shared" si="52"/>
        <v>40247.886006944442</v>
      </c>
      <c r="T502" s="22">
        <f t="shared" si="53"/>
        <v>40306.927777777775</v>
      </c>
      <c r="U502" s="23">
        <v>40247.886006944442</v>
      </c>
      <c r="V502" s="14">
        <f t="shared" si="54"/>
        <v>6500</v>
      </c>
      <c r="W502" s="14">
        <f t="shared" si="55"/>
        <v>215</v>
      </c>
      <c r="X502" s="7">
        <f>IF($L502&gt;0,$W502/$L502,0)</f>
        <v>53.75</v>
      </c>
    </row>
    <row r="503" spans="1:24" ht="43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3">
        <f>(E503/D503)*100</f>
        <v>0</v>
      </c>
      <c r="P503" s="7">
        <f t="shared" si="50"/>
        <v>0</v>
      </c>
      <c r="Q503" s="4" t="str">
        <f t="shared" si="51"/>
        <v>film &amp; video</v>
      </c>
      <c r="R503" s="4" t="str">
        <f t="shared" si="49"/>
        <v>animation</v>
      </c>
      <c r="S503" s="22">
        <f t="shared" si="52"/>
        <v>40703.234386574077</v>
      </c>
      <c r="T503" s="22">
        <f t="shared" si="53"/>
        <v>40733.234386574077</v>
      </c>
      <c r="U503" s="23">
        <v>40703.234386574077</v>
      </c>
      <c r="V503" s="14">
        <f t="shared" si="54"/>
        <v>10000</v>
      </c>
      <c r="W503" s="14">
        <f t="shared" si="55"/>
        <v>0</v>
      </c>
      <c r="X503" s="7">
        <f>IF($L503&gt;0,$W503/$L503,0)</f>
        <v>0</v>
      </c>
    </row>
    <row r="504" spans="1:24" ht="43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3">
        <f>(E504/D504)*100</f>
        <v>1.1499999999999999</v>
      </c>
      <c r="P504" s="7">
        <f t="shared" si="50"/>
        <v>57.5</v>
      </c>
      <c r="Q504" s="4" t="str">
        <f t="shared" si="51"/>
        <v>film &amp; video</v>
      </c>
      <c r="R504" s="4" t="str">
        <f t="shared" si="49"/>
        <v>animation</v>
      </c>
      <c r="S504" s="22">
        <f t="shared" si="52"/>
        <v>40956.553530092591</v>
      </c>
      <c r="T504" s="22">
        <f t="shared" si="53"/>
        <v>40986.511863425927</v>
      </c>
      <c r="U504" s="23">
        <v>40956.553530092591</v>
      </c>
      <c r="V504" s="14">
        <f t="shared" si="54"/>
        <v>20000</v>
      </c>
      <c r="W504" s="14">
        <f t="shared" si="55"/>
        <v>230</v>
      </c>
      <c r="X504" s="7">
        <f>IF($L504&gt;0,$W504/$L504,0)</f>
        <v>57.5</v>
      </c>
    </row>
    <row r="505" spans="1:24" ht="43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3">
        <f>(E505/D505)*100</f>
        <v>1.7538461538461538</v>
      </c>
      <c r="P505" s="7">
        <f t="shared" si="50"/>
        <v>12.666666666666666</v>
      </c>
      <c r="Q505" s="4" t="str">
        <f t="shared" si="51"/>
        <v>film &amp; video</v>
      </c>
      <c r="R505" s="4" t="str">
        <f t="shared" si="49"/>
        <v>animation</v>
      </c>
      <c r="S505" s="22">
        <f t="shared" si="52"/>
        <v>41991.526655092588</v>
      </c>
      <c r="T505" s="22">
        <f t="shared" si="53"/>
        <v>42021.526655092588</v>
      </c>
      <c r="U505" s="23">
        <v>41991.526655092588</v>
      </c>
      <c r="V505" s="14">
        <f t="shared" si="54"/>
        <v>8137.200499999999</v>
      </c>
      <c r="W505" s="14">
        <f t="shared" si="55"/>
        <v>142.713978</v>
      </c>
      <c r="X505" s="7">
        <f>IF($L505&gt;0,$W505/$L505,0)</f>
        <v>15.857108666666667</v>
      </c>
    </row>
    <row r="506" spans="1:24" ht="43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3">
        <f>(E506/D506)*100</f>
        <v>1.3673469387755102</v>
      </c>
      <c r="P506" s="7">
        <f t="shared" si="50"/>
        <v>67</v>
      </c>
      <c r="Q506" s="4" t="str">
        <f t="shared" si="51"/>
        <v>film &amp; video</v>
      </c>
      <c r="R506" s="4" t="str">
        <f t="shared" si="49"/>
        <v>animation</v>
      </c>
      <c r="S506" s="22">
        <f t="shared" si="52"/>
        <v>40949.98364583333</v>
      </c>
      <c r="T506" s="22">
        <f t="shared" si="53"/>
        <v>41009.941979166666</v>
      </c>
      <c r="U506" s="23">
        <v>40949.98364583333</v>
      </c>
      <c r="V506" s="14">
        <f t="shared" si="54"/>
        <v>24500</v>
      </c>
      <c r="W506" s="14">
        <f t="shared" si="55"/>
        <v>335</v>
      </c>
      <c r="X506" s="7">
        <f>IF($L506&gt;0,$W506/$L506,0)</f>
        <v>67</v>
      </c>
    </row>
    <row r="507" spans="1:24" ht="43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3">
        <f>(E507/D507)*100</f>
        <v>0.43333333333333329</v>
      </c>
      <c r="P507" s="7">
        <f t="shared" si="50"/>
        <v>3.7142857142857144</v>
      </c>
      <c r="Q507" s="4" t="str">
        <f t="shared" si="51"/>
        <v>film &amp; video</v>
      </c>
      <c r="R507" s="4" t="str">
        <f t="shared" si="49"/>
        <v>animation</v>
      </c>
      <c r="S507" s="22">
        <f t="shared" si="52"/>
        <v>42318.098217592589</v>
      </c>
      <c r="T507" s="22">
        <f t="shared" si="53"/>
        <v>42363.098217592589</v>
      </c>
      <c r="U507" s="23">
        <v>42318.098217592589</v>
      </c>
      <c r="V507" s="14">
        <f t="shared" si="54"/>
        <v>12000</v>
      </c>
      <c r="W507" s="14">
        <f t="shared" si="55"/>
        <v>52</v>
      </c>
      <c r="X507" s="7">
        <f>IF($L507&gt;0,$W507/$L507,0)</f>
        <v>3.7142857142857144</v>
      </c>
    </row>
    <row r="508" spans="1:24" ht="43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3">
        <f>(E508/D508)*100</f>
        <v>0.125</v>
      </c>
      <c r="P508" s="7">
        <f t="shared" si="50"/>
        <v>250</v>
      </c>
      <c r="Q508" s="4" t="str">
        <f t="shared" si="51"/>
        <v>film &amp; video</v>
      </c>
      <c r="R508" s="4" t="str">
        <f t="shared" si="49"/>
        <v>animation</v>
      </c>
      <c r="S508" s="22">
        <f t="shared" si="52"/>
        <v>41466.552314814813</v>
      </c>
      <c r="T508" s="22">
        <f t="shared" si="53"/>
        <v>41496.552314814813</v>
      </c>
      <c r="U508" s="23">
        <v>41466.552314814813</v>
      </c>
      <c r="V508" s="14">
        <f t="shared" si="54"/>
        <v>200000</v>
      </c>
      <c r="W508" s="14">
        <f t="shared" si="55"/>
        <v>250</v>
      </c>
      <c r="X508" s="7">
        <f>IF($L508&gt;0,$W508/$L508,0)</f>
        <v>250</v>
      </c>
    </row>
    <row r="509" spans="1:24" ht="43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3">
        <f>(E509/D509)*100</f>
        <v>3.2</v>
      </c>
      <c r="P509" s="7">
        <f t="shared" si="50"/>
        <v>64</v>
      </c>
      <c r="Q509" s="4" t="str">
        <f t="shared" si="51"/>
        <v>film &amp; video</v>
      </c>
      <c r="R509" s="4" t="str">
        <f t="shared" si="49"/>
        <v>animation</v>
      </c>
      <c r="S509" s="22">
        <f t="shared" si="52"/>
        <v>41156.958993055552</v>
      </c>
      <c r="T509" s="22">
        <f t="shared" si="53"/>
        <v>41201.958993055552</v>
      </c>
      <c r="U509" s="23">
        <v>41156.958993055552</v>
      </c>
      <c r="V509" s="14">
        <f t="shared" si="54"/>
        <v>20000</v>
      </c>
      <c r="W509" s="14">
        <f t="shared" si="55"/>
        <v>640</v>
      </c>
      <c r="X509" s="7">
        <f>IF($L509&gt;0,$W509/$L509,0)</f>
        <v>64</v>
      </c>
    </row>
    <row r="510" spans="1:24" ht="43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3">
        <f>(E510/D510)*100</f>
        <v>0.8</v>
      </c>
      <c r="P510" s="7">
        <f t="shared" si="50"/>
        <v>133.33333333333334</v>
      </c>
      <c r="Q510" s="4" t="str">
        <f t="shared" si="51"/>
        <v>film &amp; video</v>
      </c>
      <c r="R510" s="4" t="str">
        <f t="shared" si="49"/>
        <v>animation</v>
      </c>
      <c r="S510" s="22">
        <f t="shared" si="52"/>
        <v>40995.024317129632</v>
      </c>
      <c r="T510" s="22">
        <f t="shared" si="53"/>
        <v>41054.593055555553</v>
      </c>
      <c r="U510" s="23">
        <v>40995.024317129632</v>
      </c>
      <c r="V510" s="14">
        <f t="shared" si="54"/>
        <v>50000</v>
      </c>
      <c r="W510" s="14">
        <f t="shared" si="55"/>
        <v>400</v>
      </c>
      <c r="X510" s="7">
        <f>IF($L510&gt;0,$W510/$L510,0)</f>
        <v>133.33333333333334</v>
      </c>
    </row>
    <row r="511" spans="1:24" ht="43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3">
        <f>(E511/D511)*100</f>
        <v>0.2</v>
      </c>
      <c r="P511" s="7">
        <f t="shared" si="50"/>
        <v>10</v>
      </c>
      <c r="Q511" s="4" t="str">
        <f t="shared" si="51"/>
        <v>film &amp; video</v>
      </c>
      <c r="R511" s="4" t="str">
        <f t="shared" si="49"/>
        <v>animation</v>
      </c>
      <c r="S511" s="22">
        <f t="shared" si="52"/>
        <v>42153.631597222222</v>
      </c>
      <c r="T511" s="22">
        <f t="shared" si="53"/>
        <v>42183.631597222222</v>
      </c>
      <c r="U511" s="23">
        <v>42153.631597222222</v>
      </c>
      <c r="V511" s="14">
        <f t="shared" si="54"/>
        <v>6259.3849999999993</v>
      </c>
      <c r="W511" s="14">
        <f t="shared" si="55"/>
        <v>12.51877</v>
      </c>
      <c r="X511" s="7">
        <f>IF($L511&gt;0,$W511/$L511,0)</f>
        <v>12.51877</v>
      </c>
    </row>
    <row r="512" spans="1:24" ht="43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3">
        <f>(E512/D512)*100</f>
        <v>0</v>
      </c>
      <c r="P512" s="7">
        <f t="shared" si="50"/>
        <v>0</v>
      </c>
      <c r="Q512" s="4" t="str">
        <f t="shared" si="51"/>
        <v>film &amp; video</v>
      </c>
      <c r="R512" s="4" t="str">
        <f t="shared" si="49"/>
        <v>animation</v>
      </c>
      <c r="S512" s="22">
        <f t="shared" si="52"/>
        <v>42400.176377314812</v>
      </c>
      <c r="T512" s="22">
        <f t="shared" si="53"/>
        <v>42430.176377314812</v>
      </c>
      <c r="U512" s="23">
        <v>42400.176377314812</v>
      </c>
      <c r="V512" s="14">
        <f t="shared" si="54"/>
        <v>14000</v>
      </c>
      <c r="W512" s="14">
        <f t="shared" si="55"/>
        <v>0</v>
      </c>
      <c r="X512" s="7">
        <f>IF($L512&gt;0,$W512/$L512,0)</f>
        <v>0</v>
      </c>
    </row>
    <row r="513" spans="1:24" ht="43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3">
        <f>(E513/D513)*100</f>
        <v>3</v>
      </c>
      <c r="P513" s="7">
        <f t="shared" si="50"/>
        <v>30</v>
      </c>
      <c r="Q513" s="4" t="str">
        <f t="shared" si="51"/>
        <v>film &amp; video</v>
      </c>
      <c r="R513" s="4" t="str">
        <f t="shared" si="49"/>
        <v>animation</v>
      </c>
      <c r="S513" s="22">
        <f t="shared" si="52"/>
        <v>41340.303032407406</v>
      </c>
      <c r="T513" s="22">
        <f t="shared" si="53"/>
        <v>41370.261365740742</v>
      </c>
      <c r="U513" s="23">
        <v>41340.303032407406</v>
      </c>
      <c r="V513" s="14">
        <f t="shared" si="54"/>
        <v>5000</v>
      </c>
      <c r="W513" s="14">
        <f t="shared" si="55"/>
        <v>150</v>
      </c>
      <c r="X513" s="7">
        <f>IF($L513&gt;0,$W513/$L513,0)</f>
        <v>30</v>
      </c>
    </row>
    <row r="514" spans="1:24" ht="43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3">
        <f>(E514/D514)*100</f>
        <v>0.13749999999999998</v>
      </c>
      <c r="P514" s="7">
        <f t="shared" si="50"/>
        <v>5.5</v>
      </c>
      <c r="Q514" s="4" t="str">
        <f t="shared" si="51"/>
        <v>film &amp; video</v>
      </c>
      <c r="R514" s="4" t="str">
        <f t="shared" ref="R514:R577" si="56">MID($N514,FIND("/",$N514)+1,LEN($N514))</f>
        <v>animation</v>
      </c>
      <c r="S514" s="22">
        <f t="shared" si="52"/>
        <v>42649.742210648154</v>
      </c>
      <c r="T514" s="22">
        <f t="shared" si="53"/>
        <v>42694.783877314811</v>
      </c>
      <c r="U514" s="23">
        <v>42649.742210648154</v>
      </c>
      <c r="V514" s="14">
        <f t="shared" si="54"/>
        <v>8000</v>
      </c>
      <c r="W514" s="14">
        <f t="shared" si="55"/>
        <v>11</v>
      </c>
      <c r="X514" s="7">
        <f>IF($L514&gt;0,$W514/$L514,0)</f>
        <v>5.5</v>
      </c>
    </row>
    <row r="515" spans="1:24" ht="28.8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3">
        <f>(E515/D515)*100</f>
        <v>13.923999999999999</v>
      </c>
      <c r="P515" s="7">
        <f t="shared" ref="P515:P578" si="57">IF($L515&gt;0,$E515/$L515,0)</f>
        <v>102.38235294117646</v>
      </c>
      <c r="Q515" s="4" t="str">
        <f t="shared" ref="Q515:Q578" si="58">LEFT($N515,FIND("/",$N515)-1)</f>
        <v>film &amp; video</v>
      </c>
      <c r="R515" s="4" t="str">
        <f t="shared" si="56"/>
        <v>animation</v>
      </c>
      <c r="S515" s="22">
        <f t="shared" ref="S515:U578" si="59">($J515/86400)+DATE(1970,1,1)</f>
        <v>42552.653993055559</v>
      </c>
      <c r="T515" s="22">
        <f t="shared" ref="T515:T578" si="60">($I515/86400)+DATE(1970,1,1)</f>
        <v>42597.291666666672</v>
      </c>
      <c r="U515" s="23">
        <v>42552.653993055559</v>
      </c>
      <c r="V515" s="14">
        <f t="shared" ref="V515:V578" si="61">IF($H515="AUD",$D515*0.704094,IF($H515="CAD",$D515*0.766449,IF($H515="CHF",$D515*1.016069,IF($H515="DKK",$D515*0.150818,IF($H515="EUR",$D515*1.126155,IF($H515="GBP",$D515*1.251877,IF($H515="HKD",$D515*0.127766,IF($H515="MXN",$D515*0.052688,IF($H515="NOK",$D515*0.117106,IF($H515="NZD",$D515*0.672078,IF($H515="SEK",$D515*0.106947,IF($H515="SGD",$D515*0.737466,IF($H515="USD",$D515*1)))))))))))))</f>
        <v>50000</v>
      </c>
      <c r="W515" s="14">
        <f t="shared" ref="W515:W578" si="62">IF($H515="AUD",$E515*0.704094,IF($H515="CAD",$E515*0.766449,IF($H515="CHF",$E515*1.016069,IF($H515="DKK",$E515*0.150818,IF($H515="EUR",$E515*1.126155,IF($H515="GBP",$E515*1.251877,IF($H515="HKD",$E515*0.127766,IF($H515="MXN",$E515*0.052688,IF($H515="NOK",$E515*0.117106,IF($H515="NZD",$E515*0.672078,IF($H515="SEK",$E515*0.106947,IF($H515="SGD",$E515*0.737466,IF($H515="USD",$E515*1)))))))))))))</f>
        <v>6962</v>
      </c>
      <c r="X515" s="7">
        <f>IF($L515&gt;0,$W515/$L515,0)</f>
        <v>102.38235294117646</v>
      </c>
    </row>
    <row r="516" spans="1:24" ht="43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3">
        <f>(E516/D516)*100</f>
        <v>3.3333333333333335</v>
      </c>
      <c r="P516" s="7">
        <f t="shared" si="57"/>
        <v>16.666666666666668</v>
      </c>
      <c r="Q516" s="4" t="str">
        <f t="shared" si="58"/>
        <v>film &amp; video</v>
      </c>
      <c r="R516" s="4" t="str">
        <f t="shared" si="56"/>
        <v>animation</v>
      </c>
      <c r="S516" s="22">
        <f t="shared" si="59"/>
        <v>41830.613969907405</v>
      </c>
      <c r="T516" s="22">
        <f t="shared" si="60"/>
        <v>41860.613969907405</v>
      </c>
      <c r="U516" s="23">
        <v>41830.613969907405</v>
      </c>
      <c r="V516" s="14">
        <f t="shared" si="61"/>
        <v>1149.6735000000001</v>
      </c>
      <c r="W516" s="14">
        <f t="shared" si="62"/>
        <v>38.322450000000003</v>
      </c>
      <c r="X516" s="7">
        <f>IF($L516&gt;0,$W516/$L516,0)</f>
        <v>12.774150000000001</v>
      </c>
    </row>
    <row r="517" spans="1:24" ht="43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3">
        <f>(E517/D517)*100</f>
        <v>25.41340206185567</v>
      </c>
      <c r="P517" s="7">
        <f t="shared" si="57"/>
        <v>725.02941176470586</v>
      </c>
      <c r="Q517" s="4" t="str">
        <f t="shared" si="58"/>
        <v>film &amp; video</v>
      </c>
      <c r="R517" s="4" t="str">
        <f t="shared" si="56"/>
        <v>animation</v>
      </c>
      <c r="S517" s="22">
        <f t="shared" si="59"/>
        <v>42327.490752314814</v>
      </c>
      <c r="T517" s="22">
        <f t="shared" si="60"/>
        <v>42367.490752314814</v>
      </c>
      <c r="U517" s="23">
        <v>42327.490752314814</v>
      </c>
      <c r="V517" s="14">
        <f t="shared" si="61"/>
        <v>97000</v>
      </c>
      <c r="W517" s="14">
        <f t="shared" si="62"/>
        <v>24651</v>
      </c>
      <c r="X517" s="7">
        <f>IF($L517&gt;0,$W517/$L517,0)</f>
        <v>725.02941176470586</v>
      </c>
    </row>
    <row r="518" spans="1:24" ht="28.8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3">
        <f>(E518/D518)*100</f>
        <v>0</v>
      </c>
      <c r="P518" s="7">
        <f t="shared" si="57"/>
        <v>0</v>
      </c>
      <c r="Q518" s="4" t="str">
        <f t="shared" si="58"/>
        <v>film &amp; video</v>
      </c>
      <c r="R518" s="4" t="str">
        <f t="shared" si="56"/>
        <v>animation</v>
      </c>
      <c r="S518" s="22">
        <f t="shared" si="59"/>
        <v>42091.778703703705</v>
      </c>
      <c r="T518" s="22">
        <f t="shared" si="60"/>
        <v>42151.778703703705</v>
      </c>
      <c r="U518" s="23">
        <v>42091.778703703705</v>
      </c>
      <c r="V518" s="14">
        <f t="shared" si="61"/>
        <v>6259.3849999999993</v>
      </c>
      <c r="W518" s="14">
        <f t="shared" si="62"/>
        <v>0</v>
      </c>
      <c r="X518" s="7">
        <f>IF($L518&gt;0,$W518/$L518,0)</f>
        <v>0</v>
      </c>
    </row>
    <row r="519" spans="1:24" ht="43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3">
        <f>(E519/D519)*100</f>
        <v>1.3666666666666667</v>
      </c>
      <c r="P519" s="7">
        <f t="shared" si="57"/>
        <v>68.333333333333329</v>
      </c>
      <c r="Q519" s="4" t="str">
        <f t="shared" si="58"/>
        <v>film &amp; video</v>
      </c>
      <c r="R519" s="4" t="str">
        <f t="shared" si="56"/>
        <v>animation</v>
      </c>
      <c r="S519" s="22">
        <f t="shared" si="59"/>
        <v>42738.615289351852</v>
      </c>
      <c r="T519" s="22">
        <f t="shared" si="60"/>
        <v>42768.615289351852</v>
      </c>
      <c r="U519" s="23">
        <v>42738.615289351852</v>
      </c>
      <c r="V519" s="14">
        <f t="shared" si="61"/>
        <v>15000</v>
      </c>
      <c r="W519" s="14">
        <f t="shared" si="62"/>
        <v>205</v>
      </c>
      <c r="X519" s="7">
        <f>IF($L519&gt;0,$W519/$L519,0)</f>
        <v>68.333333333333329</v>
      </c>
    </row>
    <row r="520" spans="1:24" ht="43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3">
        <f>(E520/D520)*100</f>
        <v>0</v>
      </c>
      <c r="P520" s="7">
        <f t="shared" si="57"/>
        <v>0</v>
      </c>
      <c r="Q520" s="4" t="str">
        <f t="shared" si="58"/>
        <v>film &amp; video</v>
      </c>
      <c r="R520" s="4" t="str">
        <f t="shared" si="56"/>
        <v>animation</v>
      </c>
      <c r="S520" s="22">
        <f t="shared" si="59"/>
        <v>42223.616018518514</v>
      </c>
      <c r="T520" s="22">
        <f t="shared" si="60"/>
        <v>42253.615277777775</v>
      </c>
      <c r="U520" s="23">
        <v>42223.616018518514</v>
      </c>
      <c r="V520" s="14">
        <f t="shared" si="61"/>
        <v>7175</v>
      </c>
      <c r="W520" s="14">
        <f t="shared" si="62"/>
        <v>0</v>
      </c>
      <c r="X520" s="7">
        <f>IF($L520&gt;0,$W520/$L520,0)</f>
        <v>0</v>
      </c>
    </row>
    <row r="521" spans="1:24" ht="43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3">
        <f>(E521/D521)*100</f>
        <v>22.881426547787683</v>
      </c>
      <c r="P521" s="7">
        <f t="shared" si="57"/>
        <v>39.228571428571428</v>
      </c>
      <c r="Q521" s="4" t="str">
        <f t="shared" si="58"/>
        <v>film &amp; video</v>
      </c>
      <c r="R521" s="4" t="str">
        <f t="shared" si="56"/>
        <v>animation</v>
      </c>
      <c r="S521" s="22">
        <f t="shared" si="59"/>
        <v>41218.391446759255</v>
      </c>
      <c r="T521" s="22">
        <f t="shared" si="60"/>
        <v>41248.391446759255</v>
      </c>
      <c r="U521" s="23">
        <v>41218.391446759255</v>
      </c>
      <c r="V521" s="14">
        <f t="shared" si="61"/>
        <v>12001</v>
      </c>
      <c r="W521" s="14">
        <f t="shared" si="62"/>
        <v>2746</v>
      </c>
      <c r="X521" s="7">
        <f>IF($L521&gt;0,$W521/$L521,0)</f>
        <v>39.228571428571428</v>
      </c>
    </row>
    <row r="522" spans="1:24" ht="43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3">
        <f>(E522/D522)*100</f>
        <v>102.1</v>
      </c>
      <c r="P522" s="7">
        <f t="shared" si="57"/>
        <v>150.14705882352942</v>
      </c>
      <c r="Q522" s="4" t="str">
        <f t="shared" si="58"/>
        <v>theater</v>
      </c>
      <c r="R522" s="4" t="str">
        <f t="shared" si="56"/>
        <v>plays</v>
      </c>
      <c r="S522" s="22">
        <f t="shared" si="59"/>
        <v>42318.702094907407</v>
      </c>
      <c r="T522" s="22">
        <f t="shared" si="60"/>
        <v>42348.702094907407</v>
      </c>
      <c r="U522" s="23">
        <v>42318.702094907407</v>
      </c>
      <c r="V522" s="14">
        <f t="shared" si="61"/>
        <v>6259.3849999999993</v>
      </c>
      <c r="W522" s="14">
        <f t="shared" si="62"/>
        <v>6390.8320849999991</v>
      </c>
      <c r="X522" s="7">
        <f>IF($L522&gt;0,$W522/$L522,0)</f>
        <v>187.96564955882351</v>
      </c>
    </row>
    <row r="523" spans="1:24" ht="43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3">
        <f>(E523/D523)*100</f>
        <v>104.64</v>
      </c>
      <c r="P523" s="7">
        <f t="shared" si="57"/>
        <v>93.428571428571431</v>
      </c>
      <c r="Q523" s="4" t="str">
        <f t="shared" si="58"/>
        <v>theater</v>
      </c>
      <c r="R523" s="4" t="str">
        <f t="shared" si="56"/>
        <v>plays</v>
      </c>
      <c r="S523" s="22">
        <f t="shared" si="59"/>
        <v>42646.092812499999</v>
      </c>
      <c r="T523" s="22">
        <f t="shared" si="60"/>
        <v>42675.207638888889</v>
      </c>
      <c r="U523" s="23">
        <v>42646.092812499999</v>
      </c>
      <c r="V523" s="14">
        <f t="shared" si="61"/>
        <v>5000</v>
      </c>
      <c r="W523" s="14">
        <f t="shared" si="62"/>
        <v>5232</v>
      </c>
      <c r="X523" s="7">
        <f>IF($L523&gt;0,$W523/$L523,0)</f>
        <v>93.428571428571431</v>
      </c>
    </row>
    <row r="524" spans="1:24" ht="43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3">
        <f>(E524/D524)*100</f>
        <v>114.66666666666667</v>
      </c>
      <c r="P524" s="7">
        <f t="shared" si="57"/>
        <v>110.96774193548387</v>
      </c>
      <c r="Q524" s="4" t="str">
        <f t="shared" si="58"/>
        <v>theater</v>
      </c>
      <c r="R524" s="4" t="str">
        <f t="shared" si="56"/>
        <v>plays</v>
      </c>
      <c r="S524" s="22">
        <f t="shared" si="59"/>
        <v>42430.040798611109</v>
      </c>
      <c r="T524" s="22">
        <f t="shared" si="60"/>
        <v>42449.999131944445</v>
      </c>
      <c r="U524" s="23">
        <v>42430.040798611109</v>
      </c>
      <c r="V524" s="14">
        <f t="shared" si="61"/>
        <v>3000</v>
      </c>
      <c r="W524" s="14">
        <f t="shared" si="62"/>
        <v>3440</v>
      </c>
      <c r="X524" s="7">
        <f>IF($L524&gt;0,$W524/$L524,0)</f>
        <v>110.96774193548387</v>
      </c>
    </row>
    <row r="525" spans="1:24" ht="43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3">
        <f>(E525/D525)*100</f>
        <v>120.6</v>
      </c>
      <c r="P525" s="7">
        <f t="shared" si="57"/>
        <v>71.785714285714292</v>
      </c>
      <c r="Q525" s="4" t="str">
        <f t="shared" si="58"/>
        <v>theater</v>
      </c>
      <c r="R525" s="4" t="str">
        <f t="shared" si="56"/>
        <v>plays</v>
      </c>
      <c r="S525" s="22">
        <f t="shared" si="59"/>
        <v>42238.13282407407</v>
      </c>
      <c r="T525" s="22">
        <f t="shared" si="60"/>
        <v>42268.13282407407</v>
      </c>
      <c r="U525" s="23">
        <v>42238.13282407407</v>
      </c>
      <c r="V525" s="14">
        <f t="shared" si="61"/>
        <v>5000</v>
      </c>
      <c r="W525" s="14">
        <f t="shared" si="62"/>
        <v>6030</v>
      </c>
      <c r="X525" s="7">
        <f>IF($L525&gt;0,$W525/$L525,0)</f>
        <v>71.785714285714292</v>
      </c>
    </row>
    <row r="526" spans="1:24" ht="43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3">
        <f>(E526/D526)*100</f>
        <v>108.67285714285715</v>
      </c>
      <c r="P526" s="7">
        <f t="shared" si="57"/>
        <v>29.258076923076924</v>
      </c>
      <c r="Q526" s="4" t="str">
        <f t="shared" si="58"/>
        <v>theater</v>
      </c>
      <c r="R526" s="4" t="str">
        <f t="shared" si="56"/>
        <v>plays</v>
      </c>
      <c r="S526" s="22">
        <f t="shared" si="59"/>
        <v>42492.717233796298</v>
      </c>
      <c r="T526" s="22">
        <f t="shared" si="60"/>
        <v>42522.717233796298</v>
      </c>
      <c r="U526" s="23">
        <v>42492.717233796298</v>
      </c>
      <c r="V526" s="14">
        <f t="shared" si="61"/>
        <v>4381.5694999999996</v>
      </c>
      <c r="W526" s="14">
        <f t="shared" si="62"/>
        <v>4761.57676335</v>
      </c>
      <c r="X526" s="7">
        <f>IF($L526&gt;0,$W526/$L526,0)</f>
        <v>36.627513564230767</v>
      </c>
    </row>
    <row r="527" spans="1:24" ht="43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3">
        <f>(E527/D527)*100</f>
        <v>100</v>
      </c>
      <c r="P527" s="7">
        <f t="shared" si="57"/>
        <v>1000</v>
      </c>
      <c r="Q527" s="4" t="str">
        <f t="shared" si="58"/>
        <v>theater</v>
      </c>
      <c r="R527" s="4" t="str">
        <f t="shared" si="56"/>
        <v>plays</v>
      </c>
      <c r="S527" s="22">
        <f t="shared" si="59"/>
        <v>41850.400937500002</v>
      </c>
      <c r="T527" s="22">
        <f t="shared" si="60"/>
        <v>41895.400937500002</v>
      </c>
      <c r="U527" s="23">
        <v>41850.400937500002</v>
      </c>
      <c r="V527" s="14">
        <f t="shared" si="61"/>
        <v>12000</v>
      </c>
      <c r="W527" s="14">
        <f t="shared" si="62"/>
        <v>12000</v>
      </c>
      <c r="X527" s="7">
        <f>IF($L527&gt;0,$W527/$L527,0)</f>
        <v>1000</v>
      </c>
    </row>
    <row r="528" spans="1:24" ht="43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3">
        <f>(E528/D528)*100</f>
        <v>113.99999999999999</v>
      </c>
      <c r="P528" s="7">
        <f t="shared" si="57"/>
        <v>74.347826086956516</v>
      </c>
      <c r="Q528" s="4" t="str">
        <f t="shared" si="58"/>
        <v>theater</v>
      </c>
      <c r="R528" s="4" t="str">
        <f t="shared" si="56"/>
        <v>plays</v>
      </c>
      <c r="S528" s="22">
        <f t="shared" si="59"/>
        <v>42192.591944444444</v>
      </c>
      <c r="T528" s="22">
        <f t="shared" si="60"/>
        <v>42223.708333333328</v>
      </c>
      <c r="U528" s="23">
        <v>42192.591944444444</v>
      </c>
      <c r="V528" s="14">
        <f t="shared" si="61"/>
        <v>1877.8154999999999</v>
      </c>
      <c r="W528" s="14">
        <f t="shared" si="62"/>
        <v>2140.7096699999997</v>
      </c>
      <c r="X528" s="7">
        <f>IF($L528&gt;0,$W528/$L528,0)</f>
        <v>93.074333478260854</v>
      </c>
    </row>
    <row r="529" spans="1:24" ht="43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3">
        <f>(E529/D529)*100</f>
        <v>100.85</v>
      </c>
      <c r="P529" s="7">
        <f t="shared" si="57"/>
        <v>63.829113924050631</v>
      </c>
      <c r="Q529" s="4" t="str">
        <f t="shared" si="58"/>
        <v>theater</v>
      </c>
      <c r="R529" s="4" t="str">
        <f t="shared" si="56"/>
        <v>plays</v>
      </c>
      <c r="S529" s="22">
        <f t="shared" si="59"/>
        <v>42753.205625000002</v>
      </c>
      <c r="T529" s="22">
        <f t="shared" si="60"/>
        <v>42783.670138888891</v>
      </c>
      <c r="U529" s="23">
        <v>42753.205625000002</v>
      </c>
      <c r="V529" s="14">
        <f t="shared" si="61"/>
        <v>10000</v>
      </c>
      <c r="W529" s="14">
        <f t="shared" si="62"/>
        <v>10085</v>
      </c>
      <c r="X529" s="7">
        <f>IF($L529&gt;0,$W529/$L529,0)</f>
        <v>63.829113924050631</v>
      </c>
    </row>
    <row r="530" spans="1:24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3">
        <f>(E530/D530)*100</f>
        <v>115.65217391304347</v>
      </c>
      <c r="P530" s="7">
        <f t="shared" si="57"/>
        <v>44.333333333333336</v>
      </c>
      <c r="Q530" s="4" t="str">
        <f t="shared" si="58"/>
        <v>theater</v>
      </c>
      <c r="R530" s="4" t="str">
        <f t="shared" si="56"/>
        <v>plays</v>
      </c>
      <c r="S530" s="22">
        <f t="shared" si="59"/>
        <v>42155.920219907406</v>
      </c>
      <c r="T530" s="22">
        <f t="shared" si="60"/>
        <v>42176.888888888891</v>
      </c>
      <c r="U530" s="23">
        <v>42155.920219907406</v>
      </c>
      <c r="V530" s="14">
        <f t="shared" si="61"/>
        <v>1150</v>
      </c>
      <c r="W530" s="14">
        <f t="shared" si="62"/>
        <v>1330</v>
      </c>
      <c r="X530" s="7">
        <f>IF($L530&gt;0,$W530/$L530,0)</f>
        <v>44.333333333333336</v>
      </c>
    </row>
    <row r="531" spans="1:24" ht="43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3">
        <f>(E531/D531)*100</f>
        <v>130.41666666666666</v>
      </c>
      <c r="P531" s="7">
        <f t="shared" si="57"/>
        <v>86.944444444444443</v>
      </c>
      <c r="Q531" s="4" t="str">
        <f t="shared" si="58"/>
        <v>theater</v>
      </c>
      <c r="R531" s="4" t="str">
        <f t="shared" si="56"/>
        <v>plays</v>
      </c>
      <c r="S531" s="22">
        <f t="shared" si="59"/>
        <v>42725.031180555554</v>
      </c>
      <c r="T531" s="22">
        <f t="shared" si="60"/>
        <v>42746.208333333328</v>
      </c>
      <c r="U531" s="23">
        <v>42725.031180555554</v>
      </c>
      <c r="V531" s="14">
        <f t="shared" si="61"/>
        <v>919.73880000000008</v>
      </c>
      <c r="W531" s="14">
        <f t="shared" si="62"/>
        <v>1199.4926850000002</v>
      </c>
      <c r="X531" s="7">
        <f>IF($L531&gt;0,$W531/$L531,0)</f>
        <v>66.638482500000009</v>
      </c>
    </row>
    <row r="532" spans="1:24" ht="43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3">
        <f>(E532/D532)*100</f>
        <v>107.78267254038178</v>
      </c>
      <c r="P532" s="7">
        <f t="shared" si="57"/>
        <v>126.55172413793103</v>
      </c>
      <c r="Q532" s="4" t="str">
        <f t="shared" si="58"/>
        <v>theater</v>
      </c>
      <c r="R532" s="4" t="str">
        <f t="shared" si="56"/>
        <v>plays</v>
      </c>
      <c r="S532" s="22">
        <f t="shared" si="59"/>
        <v>42157.591064814813</v>
      </c>
      <c r="T532" s="22">
        <f t="shared" si="60"/>
        <v>42179.083333333328</v>
      </c>
      <c r="U532" s="23">
        <v>42157.591064814813</v>
      </c>
      <c r="V532" s="14">
        <f t="shared" si="61"/>
        <v>3405</v>
      </c>
      <c r="W532" s="14">
        <f t="shared" si="62"/>
        <v>3670</v>
      </c>
      <c r="X532" s="7">
        <f>IF($L532&gt;0,$W532/$L532,0)</f>
        <v>126.55172413793103</v>
      </c>
    </row>
    <row r="533" spans="1:24" ht="43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3">
        <f>(E533/D533)*100</f>
        <v>100</v>
      </c>
      <c r="P533" s="7">
        <f t="shared" si="57"/>
        <v>129.03225806451613</v>
      </c>
      <c r="Q533" s="4" t="str">
        <f t="shared" si="58"/>
        <v>theater</v>
      </c>
      <c r="R533" s="4" t="str">
        <f t="shared" si="56"/>
        <v>plays</v>
      </c>
      <c r="S533" s="22">
        <f t="shared" si="59"/>
        <v>42676.065150462964</v>
      </c>
      <c r="T533" s="22">
        <f t="shared" si="60"/>
        <v>42721.290972222225</v>
      </c>
      <c r="U533" s="23">
        <v>42676.065150462964</v>
      </c>
      <c r="V533" s="14">
        <f t="shared" si="61"/>
        <v>4000</v>
      </c>
      <c r="W533" s="14">
        <f t="shared" si="62"/>
        <v>4000</v>
      </c>
      <c r="X533" s="7">
        <f>IF($L533&gt;0,$W533/$L533,0)</f>
        <v>129.03225806451613</v>
      </c>
    </row>
    <row r="534" spans="1:24" ht="43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3">
        <f>(E534/D534)*100</f>
        <v>123.25</v>
      </c>
      <c r="P534" s="7">
        <f t="shared" si="57"/>
        <v>71.242774566473983</v>
      </c>
      <c r="Q534" s="4" t="str">
        <f t="shared" si="58"/>
        <v>theater</v>
      </c>
      <c r="R534" s="4" t="str">
        <f t="shared" si="56"/>
        <v>plays</v>
      </c>
      <c r="S534" s="22">
        <f t="shared" si="59"/>
        <v>42473.007037037038</v>
      </c>
      <c r="T534" s="22">
        <f t="shared" si="60"/>
        <v>42503.007037037038</v>
      </c>
      <c r="U534" s="23">
        <v>42473.007037037038</v>
      </c>
      <c r="V534" s="14">
        <f t="shared" si="61"/>
        <v>10000</v>
      </c>
      <c r="W534" s="14">
        <f t="shared" si="62"/>
        <v>12325</v>
      </c>
      <c r="X534" s="7">
        <f>IF($L534&gt;0,$W534/$L534,0)</f>
        <v>71.242774566473983</v>
      </c>
    </row>
    <row r="535" spans="1:24" ht="43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3">
        <f>(E535/D535)*100</f>
        <v>100.2</v>
      </c>
      <c r="P535" s="7">
        <f t="shared" si="57"/>
        <v>117.88235294117646</v>
      </c>
      <c r="Q535" s="4" t="str">
        <f t="shared" si="58"/>
        <v>theater</v>
      </c>
      <c r="R535" s="4" t="str">
        <f t="shared" si="56"/>
        <v>plays</v>
      </c>
      <c r="S535" s="22">
        <f t="shared" si="59"/>
        <v>42482.43478009259</v>
      </c>
      <c r="T535" s="22">
        <f t="shared" si="60"/>
        <v>42506.43478009259</v>
      </c>
      <c r="U535" s="23">
        <v>42482.43478009259</v>
      </c>
      <c r="V535" s="14">
        <f t="shared" si="61"/>
        <v>2503.7539999999999</v>
      </c>
      <c r="W535" s="14">
        <f t="shared" si="62"/>
        <v>2508.7615079999996</v>
      </c>
      <c r="X535" s="7">
        <f>IF($L535&gt;0,$W535/$L535,0)</f>
        <v>147.57420635294116</v>
      </c>
    </row>
    <row r="536" spans="1:24" ht="43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3">
        <f>(E536/D536)*100</f>
        <v>104.66666666666666</v>
      </c>
      <c r="P536" s="7">
        <f t="shared" si="57"/>
        <v>327.08333333333331</v>
      </c>
      <c r="Q536" s="4" t="str">
        <f t="shared" si="58"/>
        <v>theater</v>
      </c>
      <c r="R536" s="4" t="str">
        <f t="shared" si="56"/>
        <v>plays</v>
      </c>
      <c r="S536" s="22">
        <f t="shared" si="59"/>
        <v>42270.810995370368</v>
      </c>
      <c r="T536" s="22">
        <f t="shared" si="60"/>
        <v>42309.958333333328</v>
      </c>
      <c r="U536" s="23">
        <v>42270.810995370368</v>
      </c>
      <c r="V536" s="14">
        <f t="shared" si="61"/>
        <v>1756.59</v>
      </c>
      <c r="W536" s="14">
        <f t="shared" si="62"/>
        <v>1838.5642</v>
      </c>
      <c r="X536" s="7">
        <f>IF($L536&gt;0,$W536/$L536,0)</f>
        <v>38.303420833333334</v>
      </c>
    </row>
    <row r="537" spans="1:24" ht="28.8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3">
        <f>(E537/D537)*100</f>
        <v>102.49999999999999</v>
      </c>
      <c r="P537" s="7">
        <f t="shared" si="57"/>
        <v>34.745762711864408</v>
      </c>
      <c r="Q537" s="4" t="str">
        <f t="shared" si="58"/>
        <v>theater</v>
      </c>
      <c r="R537" s="4" t="str">
        <f t="shared" si="56"/>
        <v>plays</v>
      </c>
      <c r="S537" s="22">
        <f t="shared" si="59"/>
        <v>42711.54519675926</v>
      </c>
      <c r="T537" s="22">
        <f t="shared" si="60"/>
        <v>42741.54519675926</v>
      </c>
      <c r="U537" s="23">
        <v>42711.54519675926</v>
      </c>
      <c r="V537" s="14">
        <f t="shared" si="61"/>
        <v>2503.7539999999999</v>
      </c>
      <c r="W537" s="14">
        <f t="shared" si="62"/>
        <v>2566.3478499999997</v>
      </c>
      <c r="X537" s="7">
        <f>IF($L537&gt;0,$W537/$L537,0)</f>
        <v>43.497421186440675</v>
      </c>
    </row>
    <row r="538" spans="1:24" ht="43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3">
        <f>(E538/D538)*100</f>
        <v>118.25757575757576</v>
      </c>
      <c r="P538" s="7">
        <f t="shared" si="57"/>
        <v>100.06410256410257</v>
      </c>
      <c r="Q538" s="4" t="str">
        <f t="shared" si="58"/>
        <v>theater</v>
      </c>
      <c r="R538" s="4" t="str">
        <f t="shared" si="56"/>
        <v>plays</v>
      </c>
      <c r="S538" s="22">
        <f t="shared" si="59"/>
        <v>42179.344988425924</v>
      </c>
      <c r="T538" s="22">
        <f t="shared" si="60"/>
        <v>42219.75</v>
      </c>
      <c r="U538" s="23">
        <v>42179.344988425924</v>
      </c>
      <c r="V538" s="14">
        <f t="shared" si="61"/>
        <v>4131.1940999999997</v>
      </c>
      <c r="W538" s="14">
        <f t="shared" si="62"/>
        <v>4885.4499925</v>
      </c>
      <c r="X538" s="7">
        <f>IF($L538&gt;0,$W538/$L538,0)</f>
        <v>125.26794852564103</v>
      </c>
    </row>
    <row r="539" spans="1:24" ht="43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3">
        <f>(E539/D539)*100</f>
        <v>120.5</v>
      </c>
      <c r="P539" s="7">
        <f t="shared" si="57"/>
        <v>40.847457627118644</v>
      </c>
      <c r="Q539" s="4" t="str">
        <f t="shared" si="58"/>
        <v>theater</v>
      </c>
      <c r="R539" s="4" t="str">
        <f t="shared" si="56"/>
        <v>plays</v>
      </c>
      <c r="S539" s="22">
        <f t="shared" si="59"/>
        <v>42282.768414351856</v>
      </c>
      <c r="T539" s="22">
        <f t="shared" si="60"/>
        <v>42312.810081018513</v>
      </c>
      <c r="U539" s="23">
        <v>42282.768414351856</v>
      </c>
      <c r="V539" s="14">
        <f t="shared" si="61"/>
        <v>2000</v>
      </c>
      <c r="W539" s="14">
        <f t="shared" si="62"/>
        <v>2410</v>
      </c>
      <c r="X539" s="7">
        <f>IF($L539&gt;0,$W539/$L539,0)</f>
        <v>40.847457627118644</v>
      </c>
    </row>
    <row r="540" spans="1:24" ht="43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3">
        <f>(E540/D540)*100</f>
        <v>302.42</v>
      </c>
      <c r="P540" s="7">
        <f t="shared" si="57"/>
        <v>252.01666666666668</v>
      </c>
      <c r="Q540" s="4" t="str">
        <f t="shared" si="58"/>
        <v>theater</v>
      </c>
      <c r="R540" s="4" t="str">
        <f t="shared" si="56"/>
        <v>plays</v>
      </c>
      <c r="S540" s="22">
        <f t="shared" si="59"/>
        <v>42473.794710648144</v>
      </c>
      <c r="T540" s="22">
        <f t="shared" si="60"/>
        <v>42503.794710648144</v>
      </c>
      <c r="U540" s="23">
        <v>42473.794710648144</v>
      </c>
      <c r="V540" s="14">
        <f t="shared" si="61"/>
        <v>5000</v>
      </c>
      <c r="W540" s="14">
        <f t="shared" si="62"/>
        <v>15121</v>
      </c>
      <c r="X540" s="7">
        <f>IF($L540&gt;0,$W540/$L540,0)</f>
        <v>252.01666666666668</v>
      </c>
    </row>
    <row r="541" spans="1:24" ht="43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3">
        <f>(E541/D541)*100</f>
        <v>100.64400000000001</v>
      </c>
      <c r="P541" s="7">
        <f t="shared" si="57"/>
        <v>25.161000000000001</v>
      </c>
      <c r="Q541" s="4" t="str">
        <f t="shared" si="58"/>
        <v>theater</v>
      </c>
      <c r="R541" s="4" t="str">
        <f t="shared" si="56"/>
        <v>plays</v>
      </c>
      <c r="S541" s="22">
        <f t="shared" si="59"/>
        <v>42535.049849537041</v>
      </c>
      <c r="T541" s="22">
        <f t="shared" si="60"/>
        <v>42556.049849537041</v>
      </c>
      <c r="U541" s="23">
        <v>42535.049849537041</v>
      </c>
      <c r="V541" s="14">
        <f t="shared" si="61"/>
        <v>625.93849999999998</v>
      </c>
      <c r="W541" s="14">
        <f t="shared" si="62"/>
        <v>629.96954393999999</v>
      </c>
      <c r="X541" s="7">
        <f>IF($L541&gt;0,$W541/$L541,0)</f>
        <v>31.498477197</v>
      </c>
    </row>
    <row r="542" spans="1:24" ht="57.6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3">
        <f>(E542/D542)*100</f>
        <v>6.6666666666666671E-3</v>
      </c>
      <c r="P542" s="7">
        <f t="shared" si="57"/>
        <v>1</v>
      </c>
      <c r="Q542" s="4" t="str">
        <f t="shared" si="58"/>
        <v>technology</v>
      </c>
      <c r="R542" s="4" t="str">
        <f t="shared" si="56"/>
        <v>web</v>
      </c>
      <c r="S542" s="22">
        <f t="shared" si="59"/>
        <v>42009.817199074074</v>
      </c>
      <c r="T542" s="22">
        <f t="shared" si="60"/>
        <v>42039.817199074074</v>
      </c>
      <c r="U542" s="23">
        <v>42009.817199074074</v>
      </c>
      <c r="V542" s="14">
        <f t="shared" si="61"/>
        <v>15000</v>
      </c>
      <c r="W542" s="14">
        <f t="shared" si="62"/>
        <v>1</v>
      </c>
      <c r="X542" s="7">
        <f>IF($L542&gt;0,$W542/$L542,0)</f>
        <v>1</v>
      </c>
    </row>
    <row r="543" spans="1:24" ht="43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3">
        <f>(E543/D543)*100</f>
        <v>0.55555555555555558</v>
      </c>
      <c r="P543" s="7">
        <f t="shared" si="57"/>
        <v>25</v>
      </c>
      <c r="Q543" s="4" t="str">
        <f t="shared" si="58"/>
        <v>technology</v>
      </c>
      <c r="R543" s="4" t="str">
        <f t="shared" si="56"/>
        <v>web</v>
      </c>
      <c r="S543" s="22">
        <f t="shared" si="59"/>
        <v>42276.046689814815</v>
      </c>
      <c r="T543" s="22">
        <f t="shared" si="60"/>
        <v>42306.046689814815</v>
      </c>
      <c r="U543" s="23">
        <v>42276.046689814815</v>
      </c>
      <c r="V543" s="14">
        <f t="shared" si="61"/>
        <v>4500</v>
      </c>
      <c r="W543" s="14">
        <f t="shared" si="62"/>
        <v>25</v>
      </c>
      <c r="X543" s="7">
        <f>IF($L543&gt;0,$W543/$L543,0)</f>
        <v>25</v>
      </c>
    </row>
    <row r="544" spans="1:24" ht="43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3">
        <f>(E544/D544)*100</f>
        <v>3.9999999999999996E-4</v>
      </c>
      <c r="P544" s="7">
        <f t="shared" si="57"/>
        <v>1</v>
      </c>
      <c r="Q544" s="4" t="str">
        <f t="shared" si="58"/>
        <v>technology</v>
      </c>
      <c r="R544" s="4" t="str">
        <f t="shared" si="56"/>
        <v>web</v>
      </c>
      <c r="S544" s="22">
        <f t="shared" si="59"/>
        <v>42433.737453703703</v>
      </c>
      <c r="T544" s="22">
        <f t="shared" si="60"/>
        <v>42493.695787037039</v>
      </c>
      <c r="U544" s="23">
        <v>42433.737453703703</v>
      </c>
      <c r="V544" s="14">
        <f t="shared" si="61"/>
        <v>250000</v>
      </c>
      <c r="W544" s="14">
        <f t="shared" si="62"/>
        <v>1</v>
      </c>
      <c r="X544" s="7">
        <f>IF($L544&gt;0,$W544/$L544,0)</f>
        <v>1</v>
      </c>
    </row>
    <row r="545" spans="1:24" ht="43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3">
        <f>(E545/D545)*100</f>
        <v>0.31818181818181818</v>
      </c>
      <c r="P545" s="7">
        <f t="shared" si="57"/>
        <v>35</v>
      </c>
      <c r="Q545" s="4" t="str">
        <f t="shared" si="58"/>
        <v>technology</v>
      </c>
      <c r="R545" s="4" t="str">
        <f t="shared" si="56"/>
        <v>web</v>
      </c>
      <c r="S545" s="22">
        <f t="shared" si="59"/>
        <v>41914.092152777775</v>
      </c>
      <c r="T545" s="22">
        <f t="shared" si="60"/>
        <v>41944.092152777775</v>
      </c>
      <c r="U545" s="23">
        <v>41914.092152777775</v>
      </c>
      <c r="V545" s="14">
        <f t="shared" si="61"/>
        <v>15490.067999999999</v>
      </c>
      <c r="W545" s="14">
        <f t="shared" si="62"/>
        <v>49.286580000000001</v>
      </c>
      <c r="X545" s="7">
        <f>IF($L545&gt;0,$W545/$L545,0)</f>
        <v>24.64329</v>
      </c>
    </row>
    <row r="546" spans="1:24" ht="43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3">
        <f>(E546/D546)*100</f>
        <v>1.2</v>
      </c>
      <c r="P546" s="7">
        <f t="shared" si="57"/>
        <v>3</v>
      </c>
      <c r="Q546" s="4" t="str">
        <f t="shared" si="58"/>
        <v>technology</v>
      </c>
      <c r="R546" s="4" t="str">
        <f t="shared" si="56"/>
        <v>web</v>
      </c>
      <c r="S546" s="22">
        <f t="shared" si="59"/>
        <v>42525.656944444447</v>
      </c>
      <c r="T546" s="22">
        <f t="shared" si="60"/>
        <v>42555.656944444447</v>
      </c>
      <c r="U546" s="23">
        <v>42525.656944444447</v>
      </c>
      <c r="V546" s="14">
        <f t="shared" si="61"/>
        <v>500</v>
      </c>
      <c r="W546" s="14">
        <f t="shared" si="62"/>
        <v>6</v>
      </c>
      <c r="X546" s="7">
        <f>IF($L546&gt;0,$W546/$L546,0)</f>
        <v>3</v>
      </c>
    </row>
    <row r="547" spans="1:24" ht="43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3">
        <f>(E547/D547)*100</f>
        <v>27.383999999999997</v>
      </c>
      <c r="P547" s="7">
        <f t="shared" si="57"/>
        <v>402.70588235294116</v>
      </c>
      <c r="Q547" s="4" t="str">
        <f t="shared" si="58"/>
        <v>technology</v>
      </c>
      <c r="R547" s="4" t="str">
        <f t="shared" si="56"/>
        <v>web</v>
      </c>
      <c r="S547" s="22">
        <f t="shared" si="59"/>
        <v>42283.592465277776</v>
      </c>
      <c r="T547" s="22">
        <f t="shared" si="60"/>
        <v>42323.634131944447</v>
      </c>
      <c r="U547" s="23">
        <v>42283.592465277776</v>
      </c>
      <c r="V547" s="14">
        <f t="shared" si="61"/>
        <v>56307.75</v>
      </c>
      <c r="W547" s="14">
        <f t="shared" si="62"/>
        <v>15419.314260000001</v>
      </c>
      <c r="X547" s="7">
        <f>IF($L547&gt;0,$W547/$L547,0)</f>
        <v>453.50924294117652</v>
      </c>
    </row>
    <row r="548" spans="1:24" ht="43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3">
        <f>(E548/D548)*100</f>
        <v>8.666666666666667E-2</v>
      </c>
      <c r="P548" s="7">
        <f t="shared" si="57"/>
        <v>26</v>
      </c>
      <c r="Q548" s="4" t="str">
        <f t="shared" si="58"/>
        <v>technology</v>
      </c>
      <c r="R548" s="4" t="str">
        <f t="shared" si="56"/>
        <v>web</v>
      </c>
      <c r="S548" s="22">
        <f t="shared" si="59"/>
        <v>42249.667997685188</v>
      </c>
      <c r="T548" s="22">
        <f t="shared" si="60"/>
        <v>42294.667997685188</v>
      </c>
      <c r="U548" s="23">
        <v>42249.667997685188</v>
      </c>
      <c r="V548" s="14">
        <f t="shared" si="61"/>
        <v>60000</v>
      </c>
      <c r="W548" s="14">
        <f t="shared" si="62"/>
        <v>52</v>
      </c>
      <c r="X548" s="7">
        <f>IF($L548&gt;0,$W548/$L548,0)</f>
        <v>26</v>
      </c>
    </row>
    <row r="549" spans="1:24" ht="43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3">
        <f>(E549/D549)*100</f>
        <v>0</v>
      </c>
      <c r="P549" s="7">
        <f t="shared" si="57"/>
        <v>0</v>
      </c>
      <c r="Q549" s="4" t="str">
        <f t="shared" si="58"/>
        <v>technology</v>
      </c>
      <c r="R549" s="4" t="str">
        <f t="shared" si="56"/>
        <v>web</v>
      </c>
      <c r="S549" s="22">
        <f t="shared" si="59"/>
        <v>42380.696342592593</v>
      </c>
      <c r="T549" s="22">
        <f t="shared" si="60"/>
        <v>42410.696342592593</v>
      </c>
      <c r="U549" s="23">
        <v>42380.696342592593</v>
      </c>
      <c r="V549" s="14">
        <f t="shared" si="61"/>
        <v>9389.0774999999994</v>
      </c>
      <c r="W549" s="14">
        <f t="shared" si="62"/>
        <v>0</v>
      </c>
      <c r="X549" s="7">
        <f>IF($L549&gt;0,$W549/$L549,0)</f>
        <v>0</v>
      </c>
    </row>
    <row r="550" spans="1:24" ht="43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3">
        <f>(E550/D550)*100</f>
        <v>0.09</v>
      </c>
      <c r="P550" s="7">
        <f t="shared" si="57"/>
        <v>9</v>
      </c>
      <c r="Q550" s="4" t="str">
        <f t="shared" si="58"/>
        <v>technology</v>
      </c>
      <c r="R550" s="4" t="str">
        <f t="shared" si="56"/>
        <v>web</v>
      </c>
      <c r="S550" s="22">
        <f t="shared" si="59"/>
        <v>42276.903333333335</v>
      </c>
      <c r="T550" s="22">
        <f t="shared" si="60"/>
        <v>42306.903333333335</v>
      </c>
      <c r="U550" s="23">
        <v>42276.903333333335</v>
      </c>
      <c r="V550" s="14">
        <f t="shared" si="61"/>
        <v>12518.769999999999</v>
      </c>
      <c r="W550" s="14">
        <f t="shared" si="62"/>
        <v>11.266893</v>
      </c>
      <c r="X550" s="7">
        <f>IF($L550&gt;0,$W550/$L550,0)</f>
        <v>11.266893</v>
      </c>
    </row>
    <row r="551" spans="1:24" ht="43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3">
        <f>(E551/D551)*100</f>
        <v>2.7199999999999998</v>
      </c>
      <c r="P551" s="7">
        <f t="shared" si="57"/>
        <v>8.5</v>
      </c>
      <c r="Q551" s="4" t="str">
        <f t="shared" si="58"/>
        <v>technology</v>
      </c>
      <c r="R551" s="4" t="str">
        <f t="shared" si="56"/>
        <v>web</v>
      </c>
      <c r="S551" s="22">
        <f t="shared" si="59"/>
        <v>42163.636828703704</v>
      </c>
      <c r="T551" s="22">
        <f t="shared" si="60"/>
        <v>42193.636828703704</v>
      </c>
      <c r="U551" s="23">
        <v>42163.636828703704</v>
      </c>
      <c r="V551" s="14">
        <f t="shared" si="61"/>
        <v>3129.6924999999997</v>
      </c>
      <c r="W551" s="14">
        <f t="shared" si="62"/>
        <v>85.127635999999995</v>
      </c>
      <c r="X551" s="7">
        <f>IF($L551&gt;0,$W551/$L551,0)</f>
        <v>10.640954499999999</v>
      </c>
    </row>
    <row r="552" spans="1:24" ht="43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3">
        <f>(E552/D552)*100</f>
        <v>0.70000000000000007</v>
      </c>
      <c r="P552" s="7">
        <f t="shared" si="57"/>
        <v>8.75</v>
      </c>
      <c r="Q552" s="4" t="str">
        <f t="shared" si="58"/>
        <v>technology</v>
      </c>
      <c r="R552" s="4" t="str">
        <f t="shared" si="56"/>
        <v>web</v>
      </c>
      <c r="S552" s="22">
        <f t="shared" si="59"/>
        <v>42753.678761574076</v>
      </c>
      <c r="T552" s="22">
        <f t="shared" si="60"/>
        <v>42766.208333333328</v>
      </c>
      <c r="U552" s="23">
        <v>42753.678761574076</v>
      </c>
      <c r="V552" s="14">
        <f t="shared" si="61"/>
        <v>3832.2450000000003</v>
      </c>
      <c r="W552" s="14">
        <f t="shared" si="62"/>
        <v>26.825715000000002</v>
      </c>
      <c r="X552" s="7">
        <f>IF($L552&gt;0,$W552/$L552,0)</f>
        <v>6.7064287500000006</v>
      </c>
    </row>
    <row r="553" spans="1:24" ht="43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3">
        <f>(E553/D553)*100</f>
        <v>5.0413333333333332</v>
      </c>
      <c r="P553" s="7">
        <f t="shared" si="57"/>
        <v>135.03571428571428</v>
      </c>
      <c r="Q553" s="4" t="str">
        <f t="shared" si="58"/>
        <v>technology</v>
      </c>
      <c r="R553" s="4" t="str">
        <f t="shared" si="56"/>
        <v>web</v>
      </c>
      <c r="S553" s="22">
        <f t="shared" si="59"/>
        <v>42173.275740740741</v>
      </c>
      <c r="T553" s="22">
        <f t="shared" si="60"/>
        <v>42217.745138888888</v>
      </c>
      <c r="U553" s="23">
        <v>42173.275740740741</v>
      </c>
      <c r="V553" s="14">
        <f t="shared" si="61"/>
        <v>75000</v>
      </c>
      <c r="W553" s="14">
        <f t="shared" si="62"/>
        <v>3781</v>
      </c>
      <c r="X553" s="7">
        <f>IF($L553&gt;0,$W553/$L553,0)</f>
        <v>135.03571428571428</v>
      </c>
    </row>
    <row r="554" spans="1:24" ht="43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3">
        <f>(E554/D554)*100</f>
        <v>0</v>
      </c>
      <c r="P554" s="7">
        <f t="shared" si="57"/>
        <v>0</v>
      </c>
      <c r="Q554" s="4" t="str">
        <f t="shared" si="58"/>
        <v>technology</v>
      </c>
      <c r="R554" s="4" t="str">
        <f t="shared" si="56"/>
        <v>web</v>
      </c>
      <c r="S554" s="22">
        <f t="shared" si="59"/>
        <v>42318.616851851853</v>
      </c>
      <c r="T554" s="22">
        <f t="shared" si="60"/>
        <v>42378.616851851853</v>
      </c>
      <c r="U554" s="23">
        <v>42318.616851851853</v>
      </c>
      <c r="V554" s="14">
        <f t="shared" si="61"/>
        <v>34490.205000000002</v>
      </c>
      <c r="W554" s="14">
        <f t="shared" si="62"/>
        <v>0</v>
      </c>
      <c r="X554" s="7">
        <f>IF($L554&gt;0,$W554/$L554,0)</f>
        <v>0</v>
      </c>
    </row>
    <row r="555" spans="1:24" ht="43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3">
        <f>(E555/D555)*100</f>
        <v>0.49199999999999999</v>
      </c>
      <c r="P555" s="7">
        <f t="shared" si="57"/>
        <v>20.5</v>
      </c>
      <c r="Q555" s="4" t="str">
        <f t="shared" si="58"/>
        <v>technology</v>
      </c>
      <c r="R555" s="4" t="str">
        <f t="shared" si="56"/>
        <v>web</v>
      </c>
      <c r="S555" s="22">
        <f t="shared" si="59"/>
        <v>41927.71980324074</v>
      </c>
      <c r="T555" s="22">
        <f t="shared" si="60"/>
        <v>41957.761469907404</v>
      </c>
      <c r="U555" s="23">
        <v>41927.71980324074</v>
      </c>
      <c r="V555" s="14">
        <f t="shared" si="61"/>
        <v>25000</v>
      </c>
      <c r="W555" s="14">
        <f t="shared" si="62"/>
        <v>123</v>
      </c>
      <c r="X555" s="7">
        <f>IF($L555&gt;0,$W555/$L555,0)</f>
        <v>20.5</v>
      </c>
    </row>
    <row r="556" spans="1:24" ht="43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3">
        <f>(E556/D556)*100</f>
        <v>36.589147286821706</v>
      </c>
      <c r="P556" s="7">
        <f t="shared" si="57"/>
        <v>64.36363636363636</v>
      </c>
      <c r="Q556" s="4" t="str">
        <f t="shared" si="58"/>
        <v>technology</v>
      </c>
      <c r="R556" s="4" t="str">
        <f t="shared" si="56"/>
        <v>web</v>
      </c>
      <c r="S556" s="22">
        <f t="shared" si="59"/>
        <v>41901.684861111113</v>
      </c>
      <c r="T556" s="22">
        <f t="shared" si="60"/>
        <v>41931.684861111113</v>
      </c>
      <c r="U556" s="23">
        <v>41901.684861111113</v>
      </c>
      <c r="V556" s="14">
        <f t="shared" si="61"/>
        <v>3870</v>
      </c>
      <c r="W556" s="14">
        <f t="shared" si="62"/>
        <v>1416</v>
      </c>
      <c r="X556" s="7">
        <f>IF($L556&gt;0,$W556/$L556,0)</f>
        <v>64.36363636363636</v>
      </c>
    </row>
    <row r="557" spans="1:24" ht="43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3">
        <f>(E557/D557)*100</f>
        <v>0</v>
      </c>
      <c r="P557" s="7">
        <f t="shared" si="57"/>
        <v>0</v>
      </c>
      <c r="Q557" s="4" t="str">
        <f t="shared" si="58"/>
        <v>technology</v>
      </c>
      <c r="R557" s="4" t="str">
        <f t="shared" si="56"/>
        <v>web</v>
      </c>
      <c r="S557" s="22">
        <f t="shared" si="59"/>
        <v>42503.353506944448</v>
      </c>
      <c r="T557" s="22">
        <f t="shared" si="60"/>
        <v>42533.353506944448</v>
      </c>
      <c r="U557" s="23">
        <v>42503.353506944448</v>
      </c>
      <c r="V557" s="14">
        <f t="shared" si="61"/>
        <v>9389.0774999999994</v>
      </c>
      <c r="W557" s="14">
        <f t="shared" si="62"/>
        <v>0</v>
      </c>
      <c r="X557" s="7">
        <f>IF($L557&gt;0,$W557/$L557,0)</f>
        <v>0</v>
      </c>
    </row>
    <row r="558" spans="1:24" ht="28.8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3">
        <f>(E558/D558)*100</f>
        <v>2.5</v>
      </c>
      <c r="P558" s="7">
        <f t="shared" si="57"/>
        <v>200</v>
      </c>
      <c r="Q558" s="4" t="str">
        <f t="shared" si="58"/>
        <v>technology</v>
      </c>
      <c r="R558" s="4" t="str">
        <f t="shared" si="56"/>
        <v>web</v>
      </c>
      <c r="S558" s="22">
        <f t="shared" si="59"/>
        <v>42345.860150462962</v>
      </c>
      <c r="T558" s="22">
        <f t="shared" si="60"/>
        <v>42375.860150462962</v>
      </c>
      <c r="U558" s="23">
        <v>42345.860150462962</v>
      </c>
      <c r="V558" s="14">
        <f t="shared" si="61"/>
        <v>8000</v>
      </c>
      <c r="W558" s="14">
        <f t="shared" si="62"/>
        <v>200</v>
      </c>
      <c r="X558" s="7">
        <f>IF($L558&gt;0,$W558/$L558,0)</f>
        <v>200</v>
      </c>
    </row>
    <row r="559" spans="1:24" ht="43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3">
        <f>(E559/D559)*100</f>
        <v>0.91066666666666674</v>
      </c>
      <c r="P559" s="7">
        <f t="shared" si="57"/>
        <v>68.3</v>
      </c>
      <c r="Q559" s="4" t="str">
        <f t="shared" si="58"/>
        <v>technology</v>
      </c>
      <c r="R559" s="4" t="str">
        <f t="shared" si="56"/>
        <v>web</v>
      </c>
      <c r="S559" s="22">
        <f t="shared" si="59"/>
        <v>42676.942164351851</v>
      </c>
      <c r="T559" s="22">
        <f t="shared" si="60"/>
        <v>42706.983831018515</v>
      </c>
      <c r="U559" s="23">
        <v>42676.942164351851</v>
      </c>
      <c r="V559" s="14">
        <f t="shared" si="61"/>
        <v>168923.25</v>
      </c>
      <c r="W559" s="14">
        <f t="shared" si="62"/>
        <v>1538.32773</v>
      </c>
      <c r="X559" s="7">
        <f>IF($L559&gt;0,$W559/$L559,0)</f>
        <v>76.916386500000002</v>
      </c>
    </row>
    <row r="560" spans="1:24" ht="43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3">
        <f>(E560/D560)*100</f>
        <v>0</v>
      </c>
      <c r="P560" s="7">
        <f t="shared" si="57"/>
        <v>0</v>
      </c>
      <c r="Q560" s="4" t="str">
        <f t="shared" si="58"/>
        <v>technology</v>
      </c>
      <c r="R560" s="4" t="str">
        <f t="shared" si="56"/>
        <v>web</v>
      </c>
      <c r="S560" s="22">
        <f t="shared" si="59"/>
        <v>42057.883159722223</v>
      </c>
      <c r="T560" s="22">
        <f t="shared" si="60"/>
        <v>42087.841493055559</v>
      </c>
      <c r="U560" s="23">
        <v>42057.883159722223</v>
      </c>
      <c r="V560" s="14">
        <f t="shared" si="61"/>
        <v>750</v>
      </c>
      <c r="W560" s="14">
        <f t="shared" si="62"/>
        <v>0</v>
      </c>
      <c r="X560" s="7">
        <f>IF($L560&gt;0,$W560/$L560,0)</f>
        <v>0</v>
      </c>
    </row>
    <row r="561" spans="1:24" ht="43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3">
        <f>(E561/D561)*100</f>
        <v>2.0833333333333336E-2</v>
      </c>
      <c r="P561" s="7">
        <f t="shared" si="57"/>
        <v>50</v>
      </c>
      <c r="Q561" s="4" t="str">
        <f t="shared" si="58"/>
        <v>technology</v>
      </c>
      <c r="R561" s="4" t="str">
        <f t="shared" si="56"/>
        <v>web</v>
      </c>
      <c r="S561" s="22">
        <f t="shared" si="59"/>
        <v>42321.283101851848</v>
      </c>
      <c r="T561" s="22">
        <f t="shared" si="60"/>
        <v>42351.283101851848</v>
      </c>
      <c r="U561" s="23">
        <v>42321.283101851848</v>
      </c>
      <c r="V561" s="14">
        <f t="shared" si="61"/>
        <v>240000</v>
      </c>
      <c r="W561" s="14">
        <f t="shared" si="62"/>
        <v>50</v>
      </c>
      <c r="X561" s="7">
        <f>IF($L561&gt;0,$W561/$L561,0)</f>
        <v>50</v>
      </c>
    </row>
    <row r="562" spans="1:24" ht="43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3">
        <f>(E562/D562)*100</f>
        <v>1.2E-2</v>
      </c>
      <c r="P562" s="7">
        <f t="shared" si="57"/>
        <v>4</v>
      </c>
      <c r="Q562" s="4" t="str">
        <f t="shared" si="58"/>
        <v>technology</v>
      </c>
      <c r="R562" s="4" t="str">
        <f t="shared" si="56"/>
        <v>web</v>
      </c>
      <c r="S562" s="22">
        <f t="shared" si="59"/>
        <v>41960.771354166667</v>
      </c>
      <c r="T562" s="22">
        <f t="shared" si="60"/>
        <v>41990.771354166667</v>
      </c>
      <c r="U562" s="23">
        <v>41960.771354166667</v>
      </c>
      <c r="V562" s="14">
        <f t="shared" si="61"/>
        <v>76644.900000000009</v>
      </c>
      <c r="W562" s="14">
        <f t="shared" si="62"/>
        <v>9.1973880000000001</v>
      </c>
      <c r="X562" s="7">
        <f>IF($L562&gt;0,$W562/$L562,0)</f>
        <v>3.0657960000000002</v>
      </c>
    </row>
    <row r="563" spans="1:24" ht="43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3">
        <f>(E563/D563)*100</f>
        <v>0.36666666666666664</v>
      </c>
      <c r="P563" s="7">
        <f t="shared" si="57"/>
        <v>27.5</v>
      </c>
      <c r="Q563" s="4" t="str">
        <f t="shared" si="58"/>
        <v>technology</v>
      </c>
      <c r="R563" s="4" t="str">
        <f t="shared" si="56"/>
        <v>web</v>
      </c>
      <c r="S563" s="22">
        <f t="shared" si="59"/>
        <v>42268.658715277779</v>
      </c>
      <c r="T563" s="22">
        <f t="shared" si="60"/>
        <v>42303.658715277779</v>
      </c>
      <c r="U563" s="23">
        <v>42268.658715277779</v>
      </c>
      <c r="V563" s="14">
        <f t="shared" si="61"/>
        <v>15000</v>
      </c>
      <c r="W563" s="14">
        <f t="shared" si="62"/>
        <v>55</v>
      </c>
      <c r="X563" s="7">
        <f>IF($L563&gt;0,$W563/$L563,0)</f>
        <v>27.5</v>
      </c>
    </row>
    <row r="564" spans="1:24" ht="43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3">
        <f>(E564/D564)*100</f>
        <v>0</v>
      </c>
      <c r="P564" s="7">
        <f t="shared" si="57"/>
        <v>0</v>
      </c>
      <c r="Q564" s="4" t="str">
        <f t="shared" si="58"/>
        <v>technology</v>
      </c>
      <c r="R564" s="4" t="str">
        <f t="shared" si="56"/>
        <v>web</v>
      </c>
      <c r="S564" s="22">
        <f t="shared" si="59"/>
        <v>42692.389062499999</v>
      </c>
      <c r="T564" s="22">
        <f t="shared" si="60"/>
        <v>42722.389062499999</v>
      </c>
      <c r="U564" s="23">
        <v>42692.389062499999</v>
      </c>
      <c r="V564" s="14">
        <f t="shared" si="61"/>
        <v>56307.75</v>
      </c>
      <c r="W564" s="14">
        <f t="shared" si="62"/>
        <v>0</v>
      </c>
      <c r="X564" s="7">
        <f>IF($L564&gt;0,$W564/$L564,0)</f>
        <v>0</v>
      </c>
    </row>
    <row r="565" spans="1:24" ht="43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3">
        <f>(E565/D565)*100</f>
        <v>9.0666666666666659E-2</v>
      </c>
      <c r="P565" s="7">
        <f t="shared" si="57"/>
        <v>34</v>
      </c>
      <c r="Q565" s="4" t="str">
        <f t="shared" si="58"/>
        <v>technology</v>
      </c>
      <c r="R565" s="4" t="str">
        <f t="shared" si="56"/>
        <v>web</v>
      </c>
      <c r="S565" s="22">
        <f t="shared" si="59"/>
        <v>42022.069988425923</v>
      </c>
      <c r="T565" s="22">
        <f t="shared" si="60"/>
        <v>42052.069988425923</v>
      </c>
      <c r="U565" s="23">
        <v>42022.069988425923</v>
      </c>
      <c r="V565" s="14">
        <f t="shared" si="61"/>
        <v>52807.05</v>
      </c>
      <c r="W565" s="14">
        <f t="shared" si="62"/>
        <v>47.878391999999998</v>
      </c>
      <c r="X565" s="7">
        <f>IF($L565&gt;0,$W565/$L565,0)</f>
        <v>23.939195999999999</v>
      </c>
    </row>
    <row r="566" spans="1:24" ht="43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3">
        <f>(E566/D566)*100</f>
        <v>5.5555555555555558E-3</v>
      </c>
      <c r="P566" s="7">
        <f t="shared" si="57"/>
        <v>1</v>
      </c>
      <c r="Q566" s="4" t="str">
        <f t="shared" si="58"/>
        <v>technology</v>
      </c>
      <c r="R566" s="4" t="str">
        <f t="shared" si="56"/>
        <v>web</v>
      </c>
      <c r="S566" s="22">
        <f t="shared" si="59"/>
        <v>42411.942997685182</v>
      </c>
      <c r="T566" s="22">
        <f t="shared" si="60"/>
        <v>42441.942997685182</v>
      </c>
      <c r="U566" s="23">
        <v>42411.942997685182</v>
      </c>
      <c r="V566" s="14">
        <f t="shared" si="61"/>
        <v>20270.79</v>
      </c>
      <c r="W566" s="14">
        <f t="shared" si="62"/>
        <v>1.126155</v>
      </c>
      <c r="X566" s="7">
        <f>IF($L566&gt;0,$W566/$L566,0)</f>
        <v>1.126155</v>
      </c>
    </row>
    <row r="567" spans="1:24" ht="43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3">
        <f>(E567/D567)*100</f>
        <v>0</v>
      </c>
      <c r="P567" s="7">
        <f t="shared" si="57"/>
        <v>0</v>
      </c>
      <c r="Q567" s="4" t="str">
        <f t="shared" si="58"/>
        <v>technology</v>
      </c>
      <c r="R567" s="4" t="str">
        <f t="shared" si="56"/>
        <v>web</v>
      </c>
      <c r="S567" s="22">
        <f t="shared" si="59"/>
        <v>42165.78528935185</v>
      </c>
      <c r="T567" s="22">
        <f t="shared" si="60"/>
        <v>42195.78528935185</v>
      </c>
      <c r="U567" s="23">
        <v>42165.78528935185</v>
      </c>
      <c r="V567" s="14">
        <f t="shared" si="61"/>
        <v>31296.924999999999</v>
      </c>
      <c r="W567" s="14">
        <f t="shared" si="62"/>
        <v>0</v>
      </c>
      <c r="X567" s="7">
        <f>IF($L567&gt;0,$W567/$L567,0)</f>
        <v>0</v>
      </c>
    </row>
    <row r="568" spans="1:24" ht="43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3">
        <f>(E568/D568)*100</f>
        <v>0.02</v>
      </c>
      <c r="P568" s="7">
        <f t="shared" si="57"/>
        <v>1</v>
      </c>
      <c r="Q568" s="4" t="str">
        <f t="shared" si="58"/>
        <v>technology</v>
      </c>
      <c r="R568" s="4" t="str">
        <f t="shared" si="56"/>
        <v>web</v>
      </c>
      <c r="S568" s="22">
        <f t="shared" si="59"/>
        <v>42535.68440972222</v>
      </c>
      <c r="T568" s="22">
        <f t="shared" si="60"/>
        <v>42565.68440972222</v>
      </c>
      <c r="U568" s="23">
        <v>42535.68440972222</v>
      </c>
      <c r="V568" s="14">
        <f t="shared" si="61"/>
        <v>5000</v>
      </c>
      <c r="W568" s="14">
        <f t="shared" si="62"/>
        <v>1</v>
      </c>
      <c r="X568" s="7">
        <f>IF($L568&gt;0,$W568/$L568,0)</f>
        <v>1</v>
      </c>
    </row>
    <row r="569" spans="1:24" ht="43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3">
        <f>(E569/D569)*100</f>
        <v>0</v>
      </c>
      <c r="P569" s="7">
        <f t="shared" si="57"/>
        <v>0</v>
      </c>
      <c r="Q569" s="4" t="str">
        <f t="shared" si="58"/>
        <v>technology</v>
      </c>
      <c r="R569" s="4" t="str">
        <f t="shared" si="56"/>
        <v>web</v>
      </c>
      <c r="S569" s="22">
        <f t="shared" si="59"/>
        <v>41975.842523148152</v>
      </c>
      <c r="T569" s="22">
        <f t="shared" si="60"/>
        <v>42005.842523148152</v>
      </c>
      <c r="U569" s="23">
        <v>41975.842523148152</v>
      </c>
      <c r="V569" s="14">
        <f t="shared" si="61"/>
        <v>10000</v>
      </c>
      <c r="W569" s="14">
        <f t="shared" si="62"/>
        <v>0</v>
      </c>
      <c r="X569" s="7">
        <f>IF($L569&gt;0,$W569/$L569,0)</f>
        <v>0</v>
      </c>
    </row>
    <row r="570" spans="1:24" ht="57.6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3">
        <f>(E570/D570)*100</f>
        <v>1</v>
      </c>
      <c r="P570" s="7">
        <f t="shared" si="57"/>
        <v>49</v>
      </c>
      <c r="Q570" s="4" t="str">
        <f t="shared" si="58"/>
        <v>technology</v>
      </c>
      <c r="R570" s="4" t="str">
        <f t="shared" si="56"/>
        <v>web</v>
      </c>
      <c r="S570" s="22">
        <f t="shared" si="59"/>
        <v>42348.9215625</v>
      </c>
      <c r="T570" s="22">
        <f t="shared" si="60"/>
        <v>42385.458333333328</v>
      </c>
      <c r="U570" s="23">
        <v>42348.9215625</v>
      </c>
      <c r="V570" s="14">
        <f t="shared" si="61"/>
        <v>16465.911</v>
      </c>
      <c r="W570" s="14">
        <f t="shared" si="62"/>
        <v>164.65911</v>
      </c>
      <c r="X570" s="7">
        <f>IF($L570&gt;0,$W570/$L570,0)</f>
        <v>32.931821999999997</v>
      </c>
    </row>
    <row r="571" spans="1:24" ht="43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3">
        <f>(E571/D571)*100</f>
        <v>0.8</v>
      </c>
      <c r="P571" s="7">
        <f t="shared" si="57"/>
        <v>20</v>
      </c>
      <c r="Q571" s="4" t="str">
        <f t="shared" si="58"/>
        <v>technology</v>
      </c>
      <c r="R571" s="4" t="str">
        <f t="shared" si="56"/>
        <v>web</v>
      </c>
      <c r="S571" s="22">
        <f t="shared" si="59"/>
        <v>42340.847361111111</v>
      </c>
      <c r="T571" s="22">
        <f t="shared" si="60"/>
        <v>42370.847361111111</v>
      </c>
      <c r="U571" s="23">
        <v>42340.847361111111</v>
      </c>
      <c r="V571" s="14">
        <f t="shared" si="61"/>
        <v>1916.1225000000002</v>
      </c>
      <c r="W571" s="14">
        <f t="shared" si="62"/>
        <v>15.328980000000001</v>
      </c>
      <c r="X571" s="7">
        <f>IF($L571&gt;0,$W571/$L571,0)</f>
        <v>15.328980000000001</v>
      </c>
    </row>
    <row r="572" spans="1:24" ht="28.8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3">
        <f>(E572/D572)*100</f>
        <v>0.16705882352941176</v>
      </c>
      <c r="P572" s="7">
        <f t="shared" si="57"/>
        <v>142</v>
      </c>
      <c r="Q572" s="4" t="str">
        <f t="shared" si="58"/>
        <v>technology</v>
      </c>
      <c r="R572" s="4" t="str">
        <f t="shared" si="56"/>
        <v>web</v>
      </c>
      <c r="S572" s="22">
        <f t="shared" si="59"/>
        <v>42388.798252314809</v>
      </c>
      <c r="T572" s="22">
        <f t="shared" si="60"/>
        <v>42418.798252314809</v>
      </c>
      <c r="U572" s="23">
        <v>42388.798252314809</v>
      </c>
      <c r="V572" s="14">
        <f t="shared" si="61"/>
        <v>85000</v>
      </c>
      <c r="W572" s="14">
        <f t="shared" si="62"/>
        <v>142</v>
      </c>
      <c r="X572" s="7">
        <f>IF($L572&gt;0,$W572/$L572,0)</f>
        <v>142</v>
      </c>
    </row>
    <row r="573" spans="1:24" ht="43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3">
        <f>(E573/D573)*100</f>
        <v>0.42399999999999999</v>
      </c>
      <c r="P573" s="7">
        <f t="shared" si="57"/>
        <v>53</v>
      </c>
      <c r="Q573" s="4" t="str">
        <f t="shared" si="58"/>
        <v>technology</v>
      </c>
      <c r="R573" s="4" t="str">
        <f t="shared" si="56"/>
        <v>web</v>
      </c>
      <c r="S573" s="22">
        <f t="shared" si="59"/>
        <v>42192.816238425927</v>
      </c>
      <c r="T573" s="22">
        <f t="shared" si="60"/>
        <v>42212.165972222225</v>
      </c>
      <c r="U573" s="23">
        <v>42192.816238425927</v>
      </c>
      <c r="V573" s="14">
        <f t="shared" si="61"/>
        <v>25000</v>
      </c>
      <c r="W573" s="14">
        <f t="shared" si="62"/>
        <v>106</v>
      </c>
      <c r="X573" s="7">
        <f>IF($L573&gt;0,$W573/$L573,0)</f>
        <v>53</v>
      </c>
    </row>
    <row r="574" spans="1:24" ht="43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3">
        <f>(E574/D574)*100</f>
        <v>0</v>
      </c>
      <c r="P574" s="7">
        <f t="shared" si="57"/>
        <v>0</v>
      </c>
      <c r="Q574" s="4" t="str">
        <f t="shared" si="58"/>
        <v>technology</v>
      </c>
      <c r="R574" s="4" t="str">
        <f t="shared" si="56"/>
        <v>web</v>
      </c>
      <c r="S574" s="22">
        <f t="shared" si="59"/>
        <v>42282.716296296298</v>
      </c>
      <c r="T574" s="22">
        <f t="shared" si="60"/>
        <v>42312.757962962962</v>
      </c>
      <c r="U574" s="23">
        <v>42282.716296296298</v>
      </c>
      <c r="V574" s="14">
        <f t="shared" si="61"/>
        <v>2500</v>
      </c>
      <c r="W574" s="14">
        <f t="shared" si="62"/>
        <v>0</v>
      </c>
      <c r="X574" s="7">
        <f>IF($L574&gt;0,$W574/$L574,0)</f>
        <v>0</v>
      </c>
    </row>
    <row r="575" spans="1:24" ht="43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3">
        <f>(E575/D575)*100</f>
        <v>0.38925389253892539</v>
      </c>
      <c r="P575" s="7">
        <f t="shared" si="57"/>
        <v>38.444444444444443</v>
      </c>
      <c r="Q575" s="4" t="str">
        <f t="shared" si="58"/>
        <v>technology</v>
      </c>
      <c r="R575" s="4" t="str">
        <f t="shared" si="56"/>
        <v>web</v>
      </c>
      <c r="S575" s="22">
        <f t="shared" si="59"/>
        <v>41963.050127314811</v>
      </c>
      <c r="T575" s="22">
        <f t="shared" si="60"/>
        <v>42022.05</v>
      </c>
      <c r="U575" s="23">
        <v>41963.050127314811</v>
      </c>
      <c r="V575" s="14">
        <f t="shared" si="61"/>
        <v>88888</v>
      </c>
      <c r="W575" s="14">
        <f t="shared" si="62"/>
        <v>346</v>
      </c>
      <c r="X575" s="7">
        <f>IF($L575&gt;0,$W575/$L575,0)</f>
        <v>38.444444444444443</v>
      </c>
    </row>
    <row r="576" spans="1:24" ht="43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3">
        <f>(E576/D576)*100</f>
        <v>0.7155635062611807</v>
      </c>
      <c r="P576" s="7">
        <f t="shared" si="57"/>
        <v>20</v>
      </c>
      <c r="Q576" s="4" t="str">
        <f t="shared" si="58"/>
        <v>technology</v>
      </c>
      <c r="R576" s="4" t="str">
        <f t="shared" si="56"/>
        <v>web</v>
      </c>
      <c r="S576" s="22">
        <f t="shared" si="59"/>
        <v>42632.443368055552</v>
      </c>
      <c r="T576" s="22">
        <f t="shared" si="60"/>
        <v>42662.443368055552</v>
      </c>
      <c r="U576" s="23">
        <v>42632.443368055552</v>
      </c>
      <c r="V576" s="14">
        <f t="shared" si="61"/>
        <v>13995.984859999999</v>
      </c>
      <c r="W576" s="14">
        <f t="shared" si="62"/>
        <v>100.15016</v>
      </c>
      <c r="X576" s="7">
        <f>IF($L576&gt;0,$W576/$L576,0)</f>
        <v>25.03754</v>
      </c>
    </row>
    <row r="577" spans="1:24" ht="43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3">
        <f>(E577/D577)*100</f>
        <v>0.43166666666666664</v>
      </c>
      <c r="P577" s="7">
        <f t="shared" si="57"/>
        <v>64.75</v>
      </c>
      <c r="Q577" s="4" t="str">
        <f t="shared" si="58"/>
        <v>technology</v>
      </c>
      <c r="R577" s="4" t="str">
        <f t="shared" si="56"/>
        <v>web</v>
      </c>
      <c r="S577" s="22">
        <f t="shared" si="59"/>
        <v>42138.692627314813</v>
      </c>
      <c r="T577" s="22">
        <f t="shared" si="60"/>
        <v>42168.692627314813</v>
      </c>
      <c r="U577" s="23">
        <v>42138.692627314813</v>
      </c>
      <c r="V577" s="14">
        <f t="shared" si="61"/>
        <v>67569.3</v>
      </c>
      <c r="W577" s="14">
        <f t="shared" si="62"/>
        <v>291.67414500000001</v>
      </c>
      <c r="X577" s="7">
        <f>IF($L577&gt;0,$W577/$L577,0)</f>
        <v>72.918536250000002</v>
      </c>
    </row>
    <row r="578" spans="1:24" ht="43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3">
        <f>(E578/D578)*100</f>
        <v>1.25E-3</v>
      </c>
      <c r="P578" s="7">
        <f t="shared" si="57"/>
        <v>1</v>
      </c>
      <c r="Q578" s="4" t="str">
        <f t="shared" si="58"/>
        <v>technology</v>
      </c>
      <c r="R578" s="4" t="str">
        <f t="shared" ref="R578:R641" si="63">MID($N578,FIND("/",$N578)+1,LEN($N578))</f>
        <v>web</v>
      </c>
      <c r="S578" s="22">
        <f t="shared" si="59"/>
        <v>42031.471666666665</v>
      </c>
      <c r="T578" s="22">
        <f t="shared" si="60"/>
        <v>42091.43</v>
      </c>
      <c r="U578" s="23">
        <v>42031.471666666665</v>
      </c>
      <c r="V578" s="14">
        <f t="shared" si="61"/>
        <v>80000</v>
      </c>
      <c r="W578" s="14">
        <f t="shared" si="62"/>
        <v>1</v>
      </c>
      <c r="X578" s="7">
        <f>IF($L578&gt;0,$W578/$L578,0)</f>
        <v>1</v>
      </c>
    </row>
    <row r="579" spans="1:24" ht="43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3">
        <f>(E579/D579)*100</f>
        <v>0.2</v>
      </c>
      <c r="P579" s="7">
        <f t="shared" ref="P579:P642" si="64">IF($L579&gt;0,$E579/$L579,0)</f>
        <v>10</v>
      </c>
      <c r="Q579" s="4" t="str">
        <f t="shared" ref="Q579:Q642" si="65">LEFT($N579,FIND("/",$N579)-1)</f>
        <v>technology</v>
      </c>
      <c r="R579" s="4" t="str">
        <f t="shared" si="63"/>
        <v>web</v>
      </c>
      <c r="S579" s="22">
        <f t="shared" ref="S579:U642" si="66">($J579/86400)+DATE(1970,1,1)</f>
        <v>42450.589143518519</v>
      </c>
      <c r="T579" s="22">
        <f t="shared" ref="T579:T642" si="67">($I579/86400)+DATE(1970,1,1)</f>
        <v>42510.589143518519</v>
      </c>
      <c r="U579" s="23">
        <v>42450.589143518519</v>
      </c>
      <c r="V579" s="14">
        <f t="shared" ref="V579:V642" si="68">IF($H579="AUD",$D579*0.704094,IF($H579="CAD",$D579*0.766449,IF($H579="CHF",$D579*1.016069,IF($H579="DKK",$D579*0.150818,IF($H579="EUR",$D579*1.126155,IF($H579="GBP",$D579*1.251877,IF($H579="HKD",$D579*0.127766,IF($H579="MXN",$D579*0.052688,IF($H579="NOK",$D579*0.117106,IF($H579="NZD",$D579*0.672078,IF($H579="SEK",$D579*0.106947,IF($H579="SGD",$D579*0.737466,IF($H579="USD",$D579*1)))))))))))))</f>
        <v>5000</v>
      </c>
      <c r="W579" s="14">
        <f t="shared" ref="W579:W642" si="69">IF($H579="AUD",$E579*0.704094,IF($H579="CAD",$E579*0.766449,IF($H579="CHF",$E579*1.016069,IF($H579="DKK",$E579*0.150818,IF($H579="EUR",$E579*1.126155,IF($H579="GBP",$E579*1.251877,IF($H579="HKD",$E579*0.127766,IF($H579="MXN",$E579*0.052688,IF($H579="NOK",$E579*0.117106,IF($H579="NZD",$E579*0.672078,IF($H579="SEK",$E579*0.106947,IF($H579="SGD",$E579*0.737466,IF($H579="USD",$E579*1)))))))))))))</f>
        <v>10</v>
      </c>
      <c r="X579" s="7">
        <f>IF($L579&gt;0,$W579/$L579,0)</f>
        <v>10</v>
      </c>
    </row>
    <row r="580" spans="1:24" ht="28.8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3">
        <f>(E580/D580)*100</f>
        <v>1.12E-2</v>
      </c>
      <c r="P580" s="7">
        <f t="shared" si="64"/>
        <v>2</v>
      </c>
      <c r="Q580" s="4" t="str">
        <f t="shared" si="65"/>
        <v>technology</v>
      </c>
      <c r="R580" s="4" t="str">
        <f t="shared" si="63"/>
        <v>web</v>
      </c>
      <c r="S580" s="22">
        <f t="shared" si="66"/>
        <v>42230.578622685185</v>
      </c>
      <c r="T580" s="22">
        <f t="shared" si="67"/>
        <v>42254.578622685185</v>
      </c>
      <c r="U580" s="23">
        <v>42230.578622685185</v>
      </c>
      <c r="V580" s="14">
        <f t="shared" si="68"/>
        <v>156484.625</v>
      </c>
      <c r="W580" s="14">
        <f t="shared" si="69"/>
        <v>17.526277999999998</v>
      </c>
      <c r="X580" s="7">
        <f>IF($L580&gt;0,$W580/$L580,0)</f>
        <v>2.5037539999999998</v>
      </c>
    </row>
    <row r="581" spans="1:24" ht="28.8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3">
        <f>(E581/D581)*100</f>
        <v>1.4583333333333333</v>
      </c>
      <c r="P581" s="7">
        <f t="shared" si="64"/>
        <v>35</v>
      </c>
      <c r="Q581" s="4" t="str">
        <f t="shared" si="65"/>
        <v>technology</v>
      </c>
      <c r="R581" s="4" t="str">
        <f t="shared" si="63"/>
        <v>web</v>
      </c>
      <c r="S581" s="22">
        <f t="shared" si="66"/>
        <v>41968.852118055554</v>
      </c>
      <c r="T581" s="22">
        <f t="shared" si="67"/>
        <v>41998.852118055554</v>
      </c>
      <c r="U581" s="23">
        <v>41968.852118055554</v>
      </c>
      <c r="V581" s="14">
        <f t="shared" si="68"/>
        <v>12000</v>
      </c>
      <c r="W581" s="14">
        <f t="shared" si="69"/>
        <v>175</v>
      </c>
      <c r="X581" s="7">
        <f>IF($L581&gt;0,$W581/$L581,0)</f>
        <v>35</v>
      </c>
    </row>
    <row r="582" spans="1:24" ht="43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3">
        <f>(E582/D582)*100</f>
        <v>3.3333333333333333E-2</v>
      </c>
      <c r="P582" s="7">
        <f t="shared" si="64"/>
        <v>1</v>
      </c>
      <c r="Q582" s="4" t="str">
        <f t="shared" si="65"/>
        <v>technology</v>
      </c>
      <c r="R582" s="4" t="str">
        <f t="shared" si="63"/>
        <v>web</v>
      </c>
      <c r="S582" s="22">
        <f t="shared" si="66"/>
        <v>42605.908182870371</v>
      </c>
      <c r="T582" s="22">
        <f t="shared" si="67"/>
        <v>42635.908182870371</v>
      </c>
      <c r="U582" s="23">
        <v>42605.908182870371</v>
      </c>
      <c r="V582" s="14">
        <f t="shared" si="68"/>
        <v>3000</v>
      </c>
      <c r="W582" s="14">
        <f t="shared" si="69"/>
        <v>1</v>
      </c>
      <c r="X582" s="7">
        <f>IF($L582&gt;0,$W582/$L582,0)</f>
        <v>1</v>
      </c>
    </row>
    <row r="583" spans="1:24" ht="43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3">
        <f>(E583/D583)*100</f>
        <v>0</v>
      </c>
      <c r="P583" s="7">
        <f t="shared" si="64"/>
        <v>0</v>
      </c>
      <c r="Q583" s="4" t="str">
        <f t="shared" si="65"/>
        <v>technology</v>
      </c>
      <c r="R583" s="4" t="str">
        <f t="shared" si="63"/>
        <v>web</v>
      </c>
      <c r="S583" s="22">
        <f t="shared" si="66"/>
        <v>42188.012777777782</v>
      </c>
      <c r="T583" s="22">
        <f t="shared" si="67"/>
        <v>42218.012777777782</v>
      </c>
      <c r="U583" s="23">
        <v>42188.012777777782</v>
      </c>
      <c r="V583" s="14">
        <f t="shared" si="68"/>
        <v>400</v>
      </c>
      <c r="W583" s="14">
        <f t="shared" si="69"/>
        <v>0</v>
      </c>
      <c r="X583" s="7">
        <f>IF($L583&gt;0,$W583/$L583,0)</f>
        <v>0</v>
      </c>
    </row>
    <row r="584" spans="1:24" ht="43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3">
        <f>(E584/D584)*100</f>
        <v>0</v>
      </c>
      <c r="P584" s="7">
        <f t="shared" si="64"/>
        <v>0</v>
      </c>
      <c r="Q584" s="4" t="str">
        <f t="shared" si="65"/>
        <v>technology</v>
      </c>
      <c r="R584" s="4" t="str">
        <f t="shared" si="63"/>
        <v>web</v>
      </c>
      <c r="S584" s="22">
        <f t="shared" si="66"/>
        <v>42055.739803240736</v>
      </c>
      <c r="T584" s="22">
        <f t="shared" si="67"/>
        <v>42078.75</v>
      </c>
      <c r="U584" s="23">
        <v>42055.739803240736</v>
      </c>
      <c r="V584" s="14">
        <f t="shared" si="68"/>
        <v>100000</v>
      </c>
      <c r="W584" s="14">
        <f t="shared" si="69"/>
        <v>0</v>
      </c>
      <c r="X584" s="7">
        <f>IF($L584&gt;0,$W584/$L584,0)</f>
        <v>0</v>
      </c>
    </row>
    <row r="585" spans="1:24" ht="43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3">
        <f>(E585/D585)*100</f>
        <v>1.1111111111111112E-2</v>
      </c>
      <c r="P585" s="7">
        <f t="shared" si="64"/>
        <v>1</v>
      </c>
      <c r="Q585" s="4" t="str">
        <f t="shared" si="65"/>
        <v>technology</v>
      </c>
      <c r="R585" s="4" t="str">
        <f t="shared" si="63"/>
        <v>web</v>
      </c>
      <c r="S585" s="22">
        <f t="shared" si="66"/>
        <v>42052.93850694444</v>
      </c>
      <c r="T585" s="22">
        <f t="shared" si="67"/>
        <v>42082.896840277783</v>
      </c>
      <c r="U585" s="23">
        <v>42052.93850694444</v>
      </c>
      <c r="V585" s="14">
        <f t="shared" si="68"/>
        <v>9000</v>
      </c>
      <c r="W585" s="14">
        <f t="shared" si="69"/>
        <v>1</v>
      </c>
      <c r="X585" s="7">
        <f>IF($L585&gt;0,$W585/$L585,0)</f>
        <v>1</v>
      </c>
    </row>
    <row r="586" spans="1:24" ht="28.8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3">
        <f>(E586/D586)*100</f>
        <v>1</v>
      </c>
      <c r="P586" s="7">
        <f t="shared" si="64"/>
        <v>5</v>
      </c>
      <c r="Q586" s="4" t="str">
        <f t="shared" si="65"/>
        <v>technology</v>
      </c>
      <c r="R586" s="4" t="str">
        <f t="shared" si="63"/>
        <v>web</v>
      </c>
      <c r="S586" s="22">
        <f t="shared" si="66"/>
        <v>42049.716620370367</v>
      </c>
      <c r="T586" s="22">
        <f t="shared" si="67"/>
        <v>42079.674953703703</v>
      </c>
      <c r="U586" s="23">
        <v>42049.716620370367</v>
      </c>
      <c r="V586" s="14">
        <f t="shared" si="68"/>
        <v>1000</v>
      </c>
      <c r="W586" s="14">
        <f t="shared" si="69"/>
        <v>10</v>
      </c>
      <c r="X586" s="7">
        <f>IF($L586&gt;0,$W586/$L586,0)</f>
        <v>5</v>
      </c>
    </row>
    <row r="587" spans="1:24" ht="43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3">
        <f>(E587/D587)*100</f>
        <v>0</v>
      </c>
      <c r="P587" s="7">
        <f t="shared" si="64"/>
        <v>0</v>
      </c>
      <c r="Q587" s="4" t="str">
        <f t="shared" si="65"/>
        <v>technology</v>
      </c>
      <c r="R587" s="4" t="str">
        <f t="shared" si="63"/>
        <v>web</v>
      </c>
      <c r="S587" s="22">
        <f t="shared" si="66"/>
        <v>42283.3909375</v>
      </c>
      <c r="T587" s="22">
        <f t="shared" si="67"/>
        <v>42339</v>
      </c>
      <c r="U587" s="23">
        <v>42283.3909375</v>
      </c>
      <c r="V587" s="14">
        <f t="shared" si="68"/>
        <v>11266.893</v>
      </c>
      <c r="W587" s="14">
        <f t="shared" si="69"/>
        <v>0</v>
      </c>
      <c r="X587" s="7">
        <f>IF($L587&gt;0,$W587/$L587,0)</f>
        <v>0</v>
      </c>
    </row>
    <row r="588" spans="1:24" ht="43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3">
        <f>(E588/D588)*100</f>
        <v>0.55999999999999994</v>
      </c>
      <c r="P588" s="7">
        <f t="shared" si="64"/>
        <v>14</v>
      </c>
      <c r="Q588" s="4" t="str">
        <f t="shared" si="65"/>
        <v>technology</v>
      </c>
      <c r="R588" s="4" t="str">
        <f t="shared" si="63"/>
        <v>web</v>
      </c>
      <c r="S588" s="22">
        <f t="shared" si="66"/>
        <v>42020.854247685187</v>
      </c>
      <c r="T588" s="22">
        <f t="shared" si="67"/>
        <v>42050.854247685187</v>
      </c>
      <c r="U588" s="23">
        <v>42020.854247685187</v>
      </c>
      <c r="V588" s="14">
        <f t="shared" si="68"/>
        <v>10000</v>
      </c>
      <c r="W588" s="14">
        <f t="shared" si="69"/>
        <v>56</v>
      </c>
      <c r="X588" s="7">
        <f>IF($L588&gt;0,$W588/$L588,0)</f>
        <v>14</v>
      </c>
    </row>
    <row r="589" spans="1:24" ht="7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3">
        <f>(E589/D589)*100</f>
        <v>9.0833333333333339</v>
      </c>
      <c r="P589" s="7">
        <f t="shared" si="64"/>
        <v>389.28571428571428</v>
      </c>
      <c r="Q589" s="4" t="str">
        <f t="shared" si="65"/>
        <v>technology</v>
      </c>
      <c r="R589" s="4" t="str">
        <f t="shared" si="63"/>
        <v>web</v>
      </c>
      <c r="S589" s="22">
        <f t="shared" si="66"/>
        <v>42080.757326388892</v>
      </c>
      <c r="T589" s="22">
        <f t="shared" si="67"/>
        <v>42110.757326388892</v>
      </c>
      <c r="U589" s="23">
        <v>42080.757326388892</v>
      </c>
      <c r="V589" s="14">
        <f t="shared" si="68"/>
        <v>22993.47</v>
      </c>
      <c r="W589" s="14">
        <f t="shared" si="69"/>
        <v>2088.5735250000002</v>
      </c>
      <c r="X589" s="7">
        <f>IF($L589&gt;0,$W589/$L589,0)</f>
        <v>298.36764642857145</v>
      </c>
    </row>
    <row r="590" spans="1:24" ht="43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3">
        <f>(E590/D590)*100</f>
        <v>3.3444444444444441</v>
      </c>
      <c r="P590" s="7">
        <f t="shared" si="64"/>
        <v>150.5</v>
      </c>
      <c r="Q590" s="4" t="str">
        <f t="shared" si="65"/>
        <v>technology</v>
      </c>
      <c r="R590" s="4" t="str">
        <f t="shared" si="63"/>
        <v>web</v>
      </c>
      <c r="S590" s="22">
        <f t="shared" si="66"/>
        <v>42631.769513888888</v>
      </c>
      <c r="T590" s="22">
        <f t="shared" si="67"/>
        <v>42691.811180555553</v>
      </c>
      <c r="U590" s="23">
        <v>42631.769513888888</v>
      </c>
      <c r="V590" s="14">
        <f t="shared" si="68"/>
        <v>10135.395</v>
      </c>
      <c r="W590" s="14">
        <f t="shared" si="69"/>
        <v>338.97265500000003</v>
      </c>
      <c r="X590" s="7">
        <f>IF($L590&gt;0,$W590/$L590,0)</f>
        <v>169.48632750000002</v>
      </c>
    </row>
    <row r="591" spans="1:24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3">
        <f>(E591/D591)*100</f>
        <v>1.3333333333333334E-2</v>
      </c>
      <c r="P591" s="7">
        <f t="shared" si="64"/>
        <v>1</v>
      </c>
      <c r="Q591" s="4" t="str">
        <f t="shared" si="65"/>
        <v>technology</v>
      </c>
      <c r="R591" s="4" t="str">
        <f t="shared" si="63"/>
        <v>web</v>
      </c>
      <c r="S591" s="22">
        <f t="shared" si="66"/>
        <v>42178.614571759259</v>
      </c>
      <c r="T591" s="22">
        <f t="shared" si="67"/>
        <v>42193.614571759259</v>
      </c>
      <c r="U591" s="23">
        <v>42178.614571759259</v>
      </c>
      <c r="V591" s="14">
        <f t="shared" si="68"/>
        <v>7500</v>
      </c>
      <c r="W591" s="14">
        <f t="shared" si="69"/>
        <v>1</v>
      </c>
      <c r="X591" s="7">
        <f>IF($L591&gt;0,$W591/$L591,0)</f>
        <v>1</v>
      </c>
    </row>
    <row r="592" spans="1:24" ht="43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3">
        <f>(E592/D592)*100</f>
        <v>4.46</v>
      </c>
      <c r="P592" s="7">
        <f t="shared" si="64"/>
        <v>24.777777777777779</v>
      </c>
      <c r="Q592" s="4" t="str">
        <f t="shared" si="65"/>
        <v>technology</v>
      </c>
      <c r="R592" s="4" t="str">
        <f t="shared" si="63"/>
        <v>web</v>
      </c>
      <c r="S592" s="22">
        <f t="shared" si="66"/>
        <v>42377.554756944446</v>
      </c>
      <c r="T592" s="22">
        <f t="shared" si="67"/>
        <v>42408.542361111111</v>
      </c>
      <c r="U592" s="23">
        <v>42377.554756944446</v>
      </c>
      <c r="V592" s="14">
        <f t="shared" si="68"/>
        <v>6259.3849999999993</v>
      </c>
      <c r="W592" s="14">
        <f t="shared" si="69"/>
        <v>279.16857099999999</v>
      </c>
      <c r="X592" s="7">
        <f>IF($L592&gt;0,$W592/$L592,0)</f>
        <v>31.018730111111111</v>
      </c>
    </row>
    <row r="593" spans="1:24" ht="43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3">
        <f>(E593/D593)*100</f>
        <v>6.0999999999999999E-2</v>
      </c>
      <c r="P593" s="7">
        <f t="shared" si="64"/>
        <v>30.5</v>
      </c>
      <c r="Q593" s="4" t="str">
        <f t="shared" si="65"/>
        <v>technology</v>
      </c>
      <c r="R593" s="4" t="str">
        <f t="shared" si="63"/>
        <v>web</v>
      </c>
      <c r="S593" s="22">
        <f t="shared" si="66"/>
        <v>42177.543171296296</v>
      </c>
      <c r="T593" s="22">
        <f t="shared" si="67"/>
        <v>42207.543171296296</v>
      </c>
      <c r="U593" s="23">
        <v>42177.543171296296</v>
      </c>
      <c r="V593" s="14">
        <f t="shared" si="68"/>
        <v>100000</v>
      </c>
      <c r="W593" s="14">
        <f t="shared" si="69"/>
        <v>61</v>
      </c>
      <c r="X593" s="7">
        <f>IF($L593&gt;0,$W593/$L593,0)</f>
        <v>30.5</v>
      </c>
    </row>
    <row r="594" spans="1:24" ht="43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3">
        <f>(E594/D594)*100</f>
        <v>3.3333333333333335</v>
      </c>
      <c r="P594" s="7">
        <f t="shared" si="64"/>
        <v>250</v>
      </c>
      <c r="Q594" s="4" t="str">
        <f t="shared" si="65"/>
        <v>technology</v>
      </c>
      <c r="R594" s="4" t="str">
        <f t="shared" si="63"/>
        <v>web</v>
      </c>
      <c r="S594" s="22">
        <f t="shared" si="66"/>
        <v>41946.232175925928</v>
      </c>
      <c r="T594" s="22">
        <f t="shared" si="67"/>
        <v>41976.232175925921</v>
      </c>
      <c r="U594" s="23">
        <v>41946.232175925928</v>
      </c>
      <c r="V594" s="14">
        <f t="shared" si="68"/>
        <v>7500</v>
      </c>
      <c r="W594" s="14">
        <f t="shared" si="69"/>
        <v>250</v>
      </c>
      <c r="X594" s="7">
        <f>IF($L594&gt;0,$W594/$L594,0)</f>
        <v>250</v>
      </c>
    </row>
    <row r="595" spans="1:24" ht="43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3">
        <f>(E595/D595)*100</f>
        <v>23</v>
      </c>
      <c r="P595" s="7">
        <f t="shared" si="64"/>
        <v>16.428571428571427</v>
      </c>
      <c r="Q595" s="4" t="str">
        <f t="shared" si="65"/>
        <v>technology</v>
      </c>
      <c r="R595" s="4" t="str">
        <f t="shared" si="63"/>
        <v>web</v>
      </c>
      <c r="S595" s="22">
        <f t="shared" si="66"/>
        <v>42070.677604166667</v>
      </c>
      <c r="T595" s="22">
        <f t="shared" si="67"/>
        <v>42100.635937500003</v>
      </c>
      <c r="U595" s="23">
        <v>42070.677604166667</v>
      </c>
      <c r="V595" s="14">
        <f t="shared" si="68"/>
        <v>625.93849999999998</v>
      </c>
      <c r="W595" s="14">
        <f t="shared" si="69"/>
        <v>143.96585499999998</v>
      </c>
      <c r="X595" s="7">
        <f>IF($L595&gt;0,$W595/$L595,0)</f>
        <v>20.566550714285711</v>
      </c>
    </row>
    <row r="596" spans="1:24" ht="28.8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3">
        <f>(E596/D596)*100</f>
        <v>0.104</v>
      </c>
      <c r="P596" s="7">
        <f t="shared" si="64"/>
        <v>13</v>
      </c>
      <c r="Q596" s="4" t="str">
        <f t="shared" si="65"/>
        <v>technology</v>
      </c>
      <c r="R596" s="4" t="str">
        <f t="shared" si="63"/>
        <v>web</v>
      </c>
      <c r="S596" s="22">
        <f t="shared" si="66"/>
        <v>42446.780162037037</v>
      </c>
      <c r="T596" s="22">
        <f t="shared" si="67"/>
        <v>42476.780162037037</v>
      </c>
      <c r="U596" s="23">
        <v>42446.780162037037</v>
      </c>
      <c r="V596" s="14">
        <f t="shared" si="68"/>
        <v>25000</v>
      </c>
      <c r="W596" s="14">
        <f t="shared" si="69"/>
        <v>26</v>
      </c>
      <c r="X596" s="7">
        <f>IF($L596&gt;0,$W596/$L596,0)</f>
        <v>13</v>
      </c>
    </row>
    <row r="597" spans="1:24" ht="43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3">
        <f>(E597/D597)*100</f>
        <v>0.42599999999999999</v>
      </c>
      <c r="P597" s="7">
        <f t="shared" si="64"/>
        <v>53.25</v>
      </c>
      <c r="Q597" s="4" t="str">
        <f t="shared" si="65"/>
        <v>technology</v>
      </c>
      <c r="R597" s="4" t="str">
        <f t="shared" si="63"/>
        <v>web</v>
      </c>
      <c r="S597" s="22">
        <f t="shared" si="66"/>
        <v>42083.069884259261</v>
      </c>
      <c r="T597" s="22">
        <f t="shared" si="67"/>
        <v>42128.069884259261</v>
      </c>
      <c r="U597" s="23">
        <v>42083.069884259261</v>
      </c>
      <c r="V597" s="14">
        <f t="shared" si="68"/>
        <v>100000</v>
      </c>
      <c r="W597" s="14">
        <f t="shared" si="69"/>
        <v>426</v>
      </c>
      <c r="X597" s="7">
        <f>IF($L597&gt;0,$W597/$L597,0)</f>
        <v>53.25</v>
      </c>
    </row>
    <row r="598" spans="1:24" ht="28.8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3">
        <f>(E598/D598)*100</f>
        <v>0.03</v>
      </c>
      <c r="P598" s="7">
        <f t="shared" si="64"/>
        <v>3</v>
      </c>
      <c r="Q598" s="4" t="str">
        <f t="shared" si="65"/>
        <v>technology</v>
      </c>
      <c r="R598" s="4" t="str">
        <f t="shared" si="63"/>
        <v>web</v>
      </c>
      <c r="S598" s="22">
        <f t="shared" si="66"/>
        <v>42646.896898148145</v>
      </c>
      <c r="T598" s="22">
        <f t="shared" si="67"/>
        <v>42676.896898148145</v>
      </c>
      <c r="U598" s="23">
        <v>42646.896898148145</v>
      </c>
      <c r="V598" s="14">
        <f t="shared" si="68"/>
        <v>20000</v>
      </c>
      <c r="W598" s="14">
        <f t="shared" si="69"/>
        <v>6</v>
      </c>
      <c r="X598" s="7">
        <f>IF($L598&gt;0,$W598/$L598,0)</f>
        <v>3</v>
      </c>
    </row>
    <row r="599" spans="1:24" ht="43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3">
        <f>(E599/D599)*100</f>
        <v>0.26666666666666666</v>
      </c>
      <c r="P599" s="7">
        <f t="shared" si="64"/>
        <v>10</v>
      </c>
      <c r="Q599" s="4" t="str">
        <f t="shared" si="65"/>
        <v>technology</v>
      </c>
      <c r="R599" s="4" t="str">
        <f t="shared" si="63"/>
        <v>web</v>
      </c>
      <c r="S599" s="22">
        <f t="shared" si="66"/>
        <v>42545.705266203702</v>
      </c>
      <c r="T599" s="22">
        <f t="shared" si="67"/>
        <v>42582.666666666672</v>
      </c>
      <c r="U599" s="23">
        <v>42545.705266203702</v>
      </c>
      <c r="V599" s="14">
        <f t="shared" si="68"/>
        <v>7500</v>
      </c>
      <c r="W599" s="14">
        <f t="shared" si="69"/>
        <v>20</v>
      </c>
      <c r="X599" s="7">
        <f>IF($L599&gt;0,$W599/$L599,0)</f>
        <v>10</v>
      </c>
    </row>
    <row r="600" spans="1:24" ht="28.8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3">
        <f>(E600/D600)*100</f>
        <v>34</v>
      </c>
      <c r="P600" s="7">
        <f t="shared" si="64"/>
        <v>121.42857142857143</v>
      </c>
      <c r="Q600" s="4" t="str">
        <f t="shared" si="65"/>
        <v>technology</v>
      </c>
      <c r="R600" s="4" t="str">
        <f t="shared" si="63"/>
        <v>web</v>
      </c>
      <c r="S600" s="22">
        <f t="shared" si="66"/>
        <v>41948.00209490741</v>
      </c>
      <c r="T600" s="22">
        <f t="shared" si="67"/>
        <v>41978.00209490741</v>
      </c>
      <c r="U600" s="23">
        <v>41948.00209490741</v>
      </c>
      <c r="V600" s="14">
        <f t="shared" si="68"/>
        <v>2500</v>
      </c>
      <c r="W600" s="14">
        <f t="shared" si="69"/>
        <v>850</v>
      </c>
      <c r="X600" s="7">
        <f>IF($L600&gt;0,$W600/$L600,0)</f>
        <v>121.42857142857143</v>
      </c>
    </row>
    <row r="601" spans="1:24" ht="43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3">
        <f>(E601/D601)*100</f>
        <v>6.2E-2</v>
      </c>
      <c r="P601" s="7">
        <f t="shared" si="64"/>
        <v>15.5</v>
      </c>
      <c r="Q601" s="4" t="str">
        <f t="shared" si="65"/>
        <v>technology</v>
      </c>
      <c r="R601" s="4" t="str">
        <f t="shared" si="63"/>
        <v>web</v>
      </c>
      <c r="S601" s="22">
        <f t="shared" si="66"/>
        <v>42047.812523148154</v>
      </c>
      <c r="T601" s="22">
        <f t="shared" si="67"/>
        <v>42071.636111111111</v>
      </c>
      <c r="U601" s="23">
        <v>42047.812523148154</v>
      </c>
      <c r="V601" s="14">
        <f t="shared" si="68"/>
        <v>50000</v>
      </c>
      <c r="W601" s="14">
        <f t="shared" si="69"/>
        <v>31</v>
      </c>
      <c r="X601" s="7">
        <f>IF($L601&gt;0,$W601/$L601,0)</f>
        <v>15.5</v>
      </c>
    </row>
    <row r="602" spans="1:24" ht="28.8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3">
        <f>(E602/D602)*100</f>
        <v>2</v>
      </c>
      <c r="P602" s="7">
        <f t="shared" si="64"/>
        <v>100</v>
      </c>
      <c r="Q602" s="4" t="str">
        <f t="shared" si="65"/>
        <v>technology</v>
      </c>
      <c r="R602" s="4" t="str">
        <f t="shared" si="63"/>
        <v>web</v>
      </c>
      <c r="S602" s="22">
        <f t="shared" si="66"/>
        <v>42073.798171296294</v>
      </c>
      <c r="T602" s="22">
        <f t="shared" si="67"/>
        <v>42133.798171296294</v>
      </c>
      <c r="U602" s="23">
        <v>42073.798171296294</v>
      </c>
      <c r="V602" s="14">
        <f t="shared" si="68"/>
        <v>5000</v>
      </c>
      <c r="W602" s="14">
        <f t="shared" si="69"/>
        <v>100</v>
      </c>
      <c r="X602" s="7">
        <f>IF($L602&gt;0,$W602/$L602,0)</f>
        <v>100</v>
      </c>
    </row>
    <row r="603" spans="1:24" ht="43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3">
        <f>(E603/D603)*100</f>
        <v>1.4000000000000001</v>
      </c>
      <c r="P603" s="7">
        <f t="shared" si="64"/>
        <v>23.333333333333332</v>
      </c>
      <c r="Q603" s="4" t="str">
        <f t="shared" si="65"/>
        <v>technology</v>
      </c>
      <c r="R603" s="4" t="str">
        <f t="shared" si="63"/>
        <v>web</v>
      </c>
      <c r="S603" s="22">
        <f t="shared" si="66"/>
        <v>41969.858090277776</v>
      </c>
      <c r="T603" s="22">
        <f t="shared" si="67"/>
        <v>41999.858090277776</v>
      </c>
      <c r="U603" s="23">
        <v>41969.858090277776</v>
      </c>
      <c r="V603" s="14">
        <f t="shared" si="68"/>
        <v>7664.4900000000007</v>
      </c>
      <c r="W603" s="14">
        <f t="shared" si="69"/>
        <v>107.30286000000001</v>
      </c>
      <c r="X603" s="7">
        <f>IF($L603&gt;0,$W603/$L603,0)</f>
        <v>17.88381</v>
      </c>
    </row>
    <row r="604" spans="1:24" ht="43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3">
        <f>(E604/D604)*100</f>
        <v>0</v>
      </c>
      <c r="P604" s="7">
        <f t="shared" si="64"/>
        <v>0</v>
      </c>
      <c r="Q604" s="4" t="str">
        <f t="shared" si="65"/>
        <v>technology</v>
      </c>
      <c r="R604" s="4" t="str">
        <f t="shared" si="63"/>
        <v>web</v>
      </c>
      <c r="S604" s="22">
        <f t="shared" si="66"/>
        <v>42143.79415509259</v>
      </c>
      <c r="T604" s="22">
        <f t="shared" si="67"/>
        <v>42173.79415509259</v>
      </c>
      <c r="U604" s="23">
        <v>42143.79415509259</v>
      </c>
      <c r="V604" s="14">
        <f t="shared" si="68"/>
        <v>70000</v>
      </c>
      <c r="W604" s="14">
        <f t="shared" si="69"/>
        <v>0</v>
      </c>
      <c r="X604" s="7">
        <f>IF($L604&gt;0,$W604/$L604,0)</f>
        <v>0</v>
      </c>
    </row>
    <row r="605" spans="1:24" ht="43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3">
        <f>(E605/D605)*100</f>
        <v>3.9334666666666664</v>
      </c>
      <c r="P605" s="7">
        <f t="shared" si="64"/>
        <v>45.386153846153846</v>
      </c>
      <c r="Q605" s="4" t="str">
        <f t="shared" si="65"/>
        <v>technology</v>
      </c>
      <c r="R605" s="4" t="str">
        <f t="shared" si="63"/>
        <v>web</v>
      </c>
      <c r="S605" s="22">
        <f t="shared" si="66"/>
        <v>41835.639155092591</v>
      </c>
      <c r="T605" s="22">
        <f t="shared" si="67"/>
        <v>41865.639155092591</v>
      </c>
      <c r="U605" s="23">
        <v>41835.639155092591</v>
      </c>
      <c r="V605" s="14">
        <f t="shared" si="68"/>
        <v>15000</v>
      </c>
      <c r="W605" s="14">
        <f t="shared" si="69"/>
        <v>590.02</v>
      </c>
      <c r="X605" s="7">
        <f>IF($L605&gt;0,$W605/$L605,0)</f>
        <v>45.386153846153846</v>
      </c>
    </row>
    <row r="606" spans="1:24" ht="43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3">
        <f>(E606/D606)*100</f>
        <v>0</v>
      </c>
      <c r="P606" s="7">
        <f t="shared" si="64"/>
        <v>0</v>
      </c>
      <c r="Q606" s="4" t="str">
        <f t="shared" si="65"/>
        <v>technology</v>
      </c>
      <c r="R606" s="4" t="str">
        <f t="shared" si="63"/>
        <v>web</v>
      </c>
      <c r="S606" s="22">
        <f t="shared" si="66"/>
        <v>41849.035370370373</v>
      </c>
      <c r="T606" s="22">
        <f t="shared" si="67"/>
        <v>41879.035370370373</v>
      </c>
      <c r="U606" s="23">
        <v>41849.035370370373</v>
      </c>
      <c r="V606" s="14">
        <f t="shared" si="68"/>
        <v>1500</v>
      </c>
      <c r="W606" s="14">
        <f t="shared" si="69"/>
        <v>0</v>
      </c>
      <c r="X606" s="7">
        <f>IF($L606&gt;0,$W606/$L606,0)</f>
        <v>0</v>
      </c>
    </row>
    <row r="607" spans="1:24" ht="28.8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3">
        <f>(E607/D607)*100</f>
        <v>2.62</v>
      </c>
      <c r="P607" s="7">
        <f t="shared" si="64"/>
        <v>16.375</v>
      </c>
      <c r="Q607" s="4" t="str">
        <f t="shared" si="65"/>
        <v>technology</v>
      </c>
      <c r="R607" s="4" t="str">
        <f t="shared" si="63"/>
        <v>web</v>
      </c>
      <c r="S607" s="22">
        <f t="shared" si="66"/>
        <v>42194.357731481483</v>
      </c>
      <c r="T607" s="22">
        <f t="shared" si="67"/>
        <v>42239.357731481483</v>
      </c>
      <c r="U607" s="23">
        <v>42194.357731481483</v>
      </c>
      <c r="V607" s="14">
        <f t="shared" si="68"/>
        <v>5000</v>
      </c>
      <c r="W607" s="14">
        <f t="shared" si="69"/>
        <v>131</v>
      </c>
      <c r="X607" s="7">
        <f>IF($L607&gt;0,$W607/$L607,0)</f>
        <v>16.375</v>
      </c>
    </row>
    <row r="608" spans="1:24" ht="43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3">
        <f>(E608/D608)*100</f>
        <v>0.2</v>
      </c>
      <c r="P608" s="7">
        <f t="shared" si="64"/>
        <v>10</v>
      </c>
      <c r="Q608" s="4" t="str">
        <f t="shared" si="65"/>
        <v>technology</v>
      </c>
      <c r="R608" s="4" t="str">
        <f t="shared" si="63"/>
        <v>web</v>
      </c>
      <c r="S608" s="22">
        <f t="shared" si="66"/>
        <v>42102.650567129633</v>
      </c>
      <c r="T608" s="22">
        <f t="shared" si="67"/>
        <v>42148.625</v>
      </c>
      <c r="U608" s="23">
        <v>42102.650567129633</v>
      </c>
      <c r="V608" s="14">
        <f t="shared" si="68"/>
        <v>5630.7749999999996</v>
      </c>
      <c r="W608" s="14">
        <f t="shared" si="69"/>
        <v>11.26155</v>
      </c>
      <c r="X608" s="7">
        <f>IF($L608&gt;0,$W608/$L608,0)</f>
        <v>11.26155</v>
      </c>
    </row>
    <row r="609" spans="1:24" ht="43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3">
        <f>(E609/D609)*100</f>
        <v>0</v>
      </c>
      <c r="P609" s="7">
        <f t="shared" si="64"/>
        <v>0</v>
      </c>
      <c r="Q609" s="4" t="str">
        <f t="shared" si="65"/>
        <v>technology</v>
      </c>
      <c r="R609" s="4" t="str">
        <f t="shared" si="63"/>
        <v>web</v>
      </c>
      <c r="S609" s="22">
        <f t="shared" si="66"/>
        <v>42300.825648148151</v>
      </c>
      <c r="T609" s="22">
        <f t="shared" si="67"/>
        <v>42330.867314814815</v>
      </c>
      <c r="U609" s="23">
        <v>42300.825648148151</v>
      </c>
      <c r="V609" s="14">
        <f t="shared" si="68"/>
        <v>250</v>
      </c>
      <c r="W609" s="14">
        <f t="shared" si="69"/>
        <v>0</v>
      </c>
      <c r="X609" s="7">
        <f>IF($L609&gt;0,$W609/$L609,0)</f>
        <v>0</v>
      </c>
    </row>
    <row r="610" spans="1:24" ht="43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3">
        <f>(E610/D610)*100</f>
        <v>0.97400000000000009</v>
      </c>
      <c r="P610" s="7">
        <f t="shared" si="64"/>
        <v>292.2</v>
      </c>
      <c r="Q610" s="4" t="str">
        <f t="shared" si="65"/>
        <v>technology</v>
      </c>
      <c r="R610" s="4" t="str">
        <f t="shared" si="63"/>
        <v>web</v>
      </c>
      <c r="S610" s="22">
        <f t="shared" si="66"/>
        <v>42140.921064814815</v>
      </c>
      <c r="T610" s="22">
        <f t="shared" si="67"/>
        <v>42170.921064814815</v>
      </c>
      <c r="U610" s="23">
        <v>42140.921064814815</v>
      </c>
      <c r="V610" s="14">
        <f t="shared" si="68"/>
        <v>150000</v>
      </c>
      <c r="W610" s="14">
        <f t="shared" si="69"/>
        <v>1461</v>
      </c>
      <c r="X610" s="7">
        <f>IF($L610&gt;0,$W610/$L610,0)</f>
        <v>292.2</v>
      </c>
    </row>
    <row r="611" spans="1:24" ht="43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3">
        <f>(E611/D611)*100</f>
        <v>0.64102564102564097</v>
      </c>
      <c r="P611" s="7">
        <f t="shared" si="64"/>
        <v>5</v>
      </c>
      <c r="Q611" s="4" t="str">
        <f t="shared" si="65"/>
        <v>technology</v>
      </c>
      <c r="R611" s="4" t="str">
        <f t="shared" si="63"/>
        <v>web</v>
      </c>
      <c r="S611" s="22">
        <f t="shared" si="66"/>
        <v>42307.034074074079</v>
      </c>
      <c r="T611" s="22">
        <f t="shared" si="67"/>
        <v>42337.075740740736</v>
      </c>
      <c r="U611" s="23">
        <v>42307.034074074079</v>
      </c>
      <c r="V611" s="14">
        <f t="shared" si="68"/>
        <v>976.4640599999999</v>
      </c>
      <c r="W611" s="14">
        <f t="shared" si="69"/>
        <v>6.259385</v>
      </c>
      <c r="X611" s="7">
        <f>IF($L611&gt;0,$W611/$L611,0)</f>
        <v>6.259385</v>
      </c>
    </row>
    <row r="612" spans="1:24" ht="43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3">
        <f>(E612/D612)*100</f>
        <v>0</v>
      </c>
      <c r="P612" s="7">
        <f t="shared" si="64"/>
        <v>0</v>
      </c>
      <c r="Q612" s="4" t="str">
        <f t="shared" si="65"/>
        <v>technology</v>
      </c>
      <c r="R612" s="4" t="str">
        <f t="shared" si="63"/>
        <v>web</v>
      </c>
      <c r="S612" s="22">
        <f t="shared" si="66"/>
        <v>42086.83085648148</v>
      </c>
      <c r="T612" s="22">
        <f t="shared" si="67"/>
        <v>42116.83085648148</v>
      </c>
      <c r="U612" s="23">
        <v>42086.83085648148</v>
      </c>
      <c r="V612" s="14">
        <f t="shared" si="68"/>
        <v>13803</v>
      </c>
      <c r="W612" s="14">
        <f t="shared" si="69"/>
        <v>0</v>
      </c>
      <c r="X612" s="7">
        <f>IF($L612&gt;0,$W612/$L612,0)</f>
        <v>0</v>
      </c>
    </row>
    <row r="613" spans="1:24" ht="43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3">
        <f>(E613/D613)*100</f>
        <v>0</v>
      </c>
      <c r="P613" s="7">
        <f t="shared" si="64"/>
        <v>0</v>
      </c>
      <c r="Q613" s="4" t="str">
        <f t="shared" si="65"/>
        <v>technology</v>
      </c>
      <c r="R613" s="4" t="str">
        <f t="shared" si="63"/>
        <v>web</v>
      </c>
      <c r="S613" s="22">
        <f t="shared" si="66"/>
        <v>42328.560613425929</v>
      </c>
      <c r="T613" s="22">
        <f t="shared" si="67"/>
        <v>42388.560613425929</v>
      </c>
      <c r="U613" s="23">
        <v>42328.560613425929</v>
      </c>
      <c r="V613" s="14">
        <f t="shared" si="68"/>
        <v>90092.4</v>
      </c>
      <c r="W613" s="14">
        <f t="shared" si="69"/>
        <v>0</v>
      </c>
      <c r="X613" s="7">
        <f>IF($L613&gt;0,$W613/$L613,0)</f>
        <v>0</v>
      </c>
    </row>
    <row r="614" spans="1:24" ht="28.8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3">
        <f>(E614/D614)*100</f>
        <v>0</v>
      </c>
      <c r="P614" s="7">
        <f t="shared" si="64"/>
        <v>0</v>
      </c>
      <c r="Q614" s="4" t="str">
        <f t="shared" si="65"/>
        <v>technology</v>
      </c>
      <c r="R614" s="4" t="str">
        <f t="shared" si="63"/>
        <v>web</v>
      </c>
      <c r="S614" s="22">
        <f t="shared" si="66"/>
        <v>42585.031782407408</v>
      </c>
      <c r="T614" s="22">
        <f t="shared" si="67"/>
        <v>42615.031782407408</v>
      </c>
      <c r="U614" s="23">
        <v>42585.031782407408</v>
      </c>
      <c r="V614" s="14">
        <f t="shared" si="68"/>
        <v>11261.55</v>
      </c>
      <c r="W614" s="14">
        <f t="shared" si="69"/>
        <v>0</v>
      </c>
      <c r="X614" s="7">
        <f>IF($L614&gt;0,$W614/$L614,0)</f>
        <v>0</v>
      </c>
    </row>
    <row r="615" spans="1:24" ht="43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3">
        <f>(E615/D615)*100</f>
        <v>21.363333333333333</v>
      </c>
      <c r="P615" s="7">
        <f t="shared" si="64"/>
        <v>105.93388429752066</v>
      </c>
      <c r="Q615" s="4" t="str">
        <f t="shared" si="65"/>
        <v>technology</v>
      </c>
      <c r="R615" s="4" t="str">
        <f t="shared" si="63"/>
        <v>web</v>
      </c>
      <c r="S615" s="22">
        <f t="shared" si="66"/>
        <v>42247.496759259258</v>
      </c>
      <c r="T615" s="22">
        <f t="shared" si="67"/>
        <v>42278.207638888889</v>
      </c>
      <c r="U615" s="23">
        <v>42247.496759259258</v>
      </c>
      <c r="V615" s="14">
        <f t="shared" si="68"/>
        <v>60000</v>
      </c>
      <c r="W615" s="14">
        <f t="shared" si="69"/>
        <v>12818</v>
      </c>
      <c r="X615" s="7">
        <f>IF($L615&gt;0,$W615/$L615,0)</f>
        <v>105.93388429752066</v>
      </c>
    </row>
    <row r="616" spans="1:24" ht="43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3">
        <f>(E616/D616)*100</f>
        <v>0</v>
      </c>
      <c r="P616" s="7">
        <f t="shared" si="64"/>
        <v>0</v>
      </c>
      <c r="Q616" s="4" t="str">
        <f t="shared" si="65"/>
        <v>technology</v>
      </c>
      <c r="R616" s="4" t="str">
        <f t="shared" si="63"/>
        <v>web</v>
      </c>
      <c r="S616" s="22">
        <f t="shared" si="66"/>
        <v>42515.061805555553</v>
      </c>
      <c r="T616" s="22">
        <f t="shared" si="67"/>
        <v>42545.061805555553</v>
      </c>
      <c r="U616" s="23">
        <v>42515.061805555553</v>
      </c>
      <c r="V616" s="14">
        <f t="shared" si="68"/>
        <v>10000</v>
      </c>
      <c r="W616" s="14">
        <f t="shared" si="69"/>
        <v>0</v>
      </c>
      <c r="X616" s="7">
        <f>IF($L616&gt;0,$W616/$L616,0)</f>
        <v>0</v>
      </c>
    </row>
    <row r="617" spans="1:24" ht="43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3">
        <f>(E617/D617)*100</f>
        <v>0</v>
      </c>
      <c r="P617" s="7">
        <f t="shared" si="64"/>
        <v>0</v>
      </c>
      <c r="Q617" s="4" t="str">
        <f t="shared" si="65"/>
        <v>technology</v>
      </c>
      <c r="R617" s="4" t="str">
        <f t="shared" si="63"/>
        <v>web</v>
      </c>
      <c r="S617" s="22">
        <f t="shared" si="66"/>
        <v>42242.122210648144</v>
      </c>
      <c r="T617" s="22">
        <f t="shared" si="67"/>
        <v>42272.122210648144</v>
      </c>
      <c r="U617" s="23">
        <v>42242.122210648144</v>
      </c>
      <c r="V617" s="14">
        <f t="shared" si="68"/>
        <v>346.12016999999997</v>
      </c>
      <c r="W617" s="14">
        <f t="shared" si="69"/>
        <v>0</v>
      </c>
      <c r="X617" s="7">
        <f>IF($L617&gt;0,$W617/$L617,0)</f>
        <v>0</v>
      </c>
    </row>
    <row r="618" spans="1:24" ht="43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3">
        <f>(E618/D618)*100</f>
        <v>0</v>
      </c>
      <c r="P618" s="7">
        <f t="shared" si="64"/>
        <v>0</v>
      </c>
      <c r="Q618" s="4" t="str">
        <f t="shared" si="65"/>
        <v>technology</v>
      </c>
      <c r="R618" s="4" t="str">
        <f t="shared" si="63"/>
        <v>web</v>
      </c>
      <c r="S618" s="22">
        <f t="shared" si="66"/>
        <v>42761.376238425924</v>
      </c>
      <c r="T618" s="22">
        <f t="shared" si="67"/>
        <v>42791.376238425924</v>
      </c>
      <c r="U618" s="23">
        <v>42761.376238425924</v>
      </c>
      <c r="V618" s="14">
        <f t="shared" si="68"/>
        <v>5630.7749999999996</v>
      </c>
      <c r="W618" s="14">
        <f t="shared" si="69"/>
        <v>0</v>
      </c>
      <c r="X618" s="7">
        <f>IF($L618&gt;0,$W618/$L618,0)</f>
        <v>0</v>
      </c>
    </row>
    <row r="619" spans="1:24" ht="43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3">
        <f>(E619/D619)*100</f>
        <v>3</v>
      </c>
      <c r="P619" s="7">
        <f t="shared" si="64"/>
        <v>20</v>
      </c>
      <c r="Q619" s="4" t="str">
        <f t="shared" si="65"/>
        <v>technology</v>
      </c>
      <c r="R619" s="4" t="str">
        <f t="shared" si="63"/>
        <v>web</v>
      </c>
      <c r="S619" s="22">
        <f t="shared" si="66"/>
        <v>42087.343090277776</v>
      </c>
      <c r="T619" s="22">
        <f t="shared" si="67"/>
        <v>42132.343090277776</v>
      </c>
      <c r="U619" s="23">
        <v>42087.343090277776</v>
      </c>
      <c r="V619" s="14">
        <f t="shared" si="68"/>
        <v>2503.7539999999999</v>
      </c>
      <c r="W619" s="14">
        <f t="shared" si="69"/>
        <v>75.112619999999993</v>
      </c>
      <c r="X619" s="7">
        <f>IF($L619&gt;0,$W619/$L619,0)</f>
        <v>25.037539999999996</v>
      </c>
    </row>
    <row r="620" spans="1:24" ht="43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3">
        <f>(E620/D620)*100</f>
        <v>0</v>
      </c>
      <c r="P620" s="7">
        <f t="shared" si="64"/>
        <v>0</v>
      </c>
      <c r="Q620" s="4" t="str">
        <f t="shared" si="65"/>
        <v>technology</v>
      </c>
      <c r="R620" s="4" t="str">
        <f t="shared" si="63"/>
        <v>web</v>
      </c>
      <c r="S620" s="22">
        <f t="shared" si="66"/>
        <v>42317.810219907406</v>
      </c>
      <c r="T620" s="22">
        <f t="shared" si="67"/>
        <v>42347.810219907406</v>
      </c>
      <c r="U620" s="23">
        <v>42317.810219907406</v>
      </c>
      <c r="V620" s="14">
        <f t="shared" si="68"/>
        <v>400</v>
      </c>
      <c r="W620" s="14">
        <f t="shared" si="69"/>
        <v>0</v>
      </c>
      <c r="X620" s="7">
        <f>IF($L620&gt;0,$W620/$L620,0)</f>
        <v>0</v>
      </c>
    </row>
    <row r="621" spans="1:24" ht="28.8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3">
        <f>(E621/D621)*100</f>
        <v>3.9999999999999996E-5</v>
      </c>
      <c r="P621" s="7">
        <f t="shared" si="64"/>
        <v>1</v>
      </c>
      <c r="Q621" s="4" t="str">
        <f t="shared" si="65"/>
        <v>technology</v>
      </c>
      <c r="R621" s="4" t="str">
        <f t="shared" si="63"/>
        <v>web</v>
      </c>
      <c r="S621" s="22">
        <f t="shared" si="66"/>
        <v>41908.650347222225</v>
      </c>
      <c r="T621" s="22">
        <f t="shared" si="67"/>
        <v>41968.692013888889</v>
      </c>
      <c r="U621" s="23">
        <v>41908.650347222225</v>
      </c>
      <c r="V621" s="14">
        <f t="shared" si="68"/>
        <v>2500000</v>
      </c>
      <c r="W621" s="14">
        <f t="shared" si="69"/>
        <v>1</v>
      </c>
      <c r="X621" s="7">
        <f>IF($L621&gt;0,$W621/$L621,0)</f>
        <v>1</v>
      </c>
    </row>
    <row r="622" spans="1:24" ht="43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3">
        <f>(E622/D622)*100</f>
        <v>1</v>
      </c>
      <c r="P622" s="7">
        <f t="shared" si="64"/>
        <v>300</v>
      </c>
      <c r="Q622" s="4" t="str">
        <f t="shared" si="65"/>
        <v>technology</v>
      </c>
      <c r="R622" s="4" t="str">
        <f t="shared" si="63"/>
        <v>web</v>
      </c>
      <c r="S622" s="22">
        <f t="shared" si="66"/>
        <v>41831.716874999998</v>
      </c>
      <c r="T622" s="22">
        <f t="shared" si="67"/>
        <v>41876.716874999998</v>
      </c>
      <c r="U622" s="23">
        <v>41831.716874999998</v>
      </c>
      <c r="V622" s="14">
        <f t="shared" si="68"/>
        <v>22993.47</v>
      </c>
      <c r="W622" s="14">
        <f t="shared" si="69"/>
        <v>229.93470000000002</v>
      </c>
      <c r="X622" s="7">
        <f>IF($L622&gt;0,$W622/$L622,0)</f>
        <v>229.93470000000002</v>
      </c>
    </row>
    <row r="623" spans="1:24" ht="43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3">
        <f>(E623/D623)*100</f>
        <v>1.044</v>
      </c>
      <c r="P623" s="7">
        <f t="shared" si="64"/>
        <v>87</v>
      </c>
      <c r="Q623" s="4" t="str">
        <f t="shared" si="65"/>
        <v>technology</v>
      </c>
      <c r="R623" s="4" t="str">
        <f t="shared" si="63"/>
        <v>web</v>
      </c>
      <c r="S623" s="22">
        <f t="shared" si="66"/>
        <v>42528.987696759257</v>
      </c>
      <c r="T623" s="22">
        <f t="shared" si="67"/>
        <v>42558.987696759257</v>
      </c>
      <c r="U623" s="23">
        <v>42528.987696759257</v>
      </c>
      <c r="V623" s="14">
        <f t="shared" si="68"/>
        <v>25000</v>
      </c>
      <c r="W623" s="14">
        <f t="shared" si="69"/>
        <v>261</v>
      </c>
      <c r="X623" s="7">
        <f>IF($L623&gt;0,$W623/$L623,0)</f>
        <v>87</v>
      </c>
    </row>
    <row r="624" spans="1:24" ht="43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3">
        <f>(E624/D624)*100</f>
        <v>5.6833333333333336</v>
      </c>
      <c r="P624" s="7">
        <f t="shared" si="64"/>
        <v>37.888888888888886</v>
      </c>
      <c r="Q624" s="4" t="str">
        <f t="shared" si="65"/>
        <v>technology</v>
      </c>
      <c r="R624" s="4" t="str">
        <f t="shared" si="63"/>
        <v>web</v>
      </c>
      <c r="S624" s="22">
        <f t="shared" si="66"/>
        <v>42532.774745370371</v>
      </c>
      <c r="T624" s="22">
        <f t="shared" si="67"/>
        <v>42552.774745370371</v>
      </c>
      <c r="U624" s="23">
        <v>42532.774745370371</v>
      </c>
      <c r="V624" s="14">
        <f t="shared" si="68"/>
        <v>6000</v>
      </c>
      <c r="W624" s="14">
        <f t="shared" si="69"/>
        <v>341</v>
      </c>
      <c r="X624" s="7">
        <f>IF($L624&gt;0,$W624/$L624,0)</f>
        <v>37.888888888888886</v>
      </c>
    </row>
    <row r="625" spans="1:24" ht="43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3">
        <f>(E625/D625)*100</f>
        <v>0</v>
      </c>
      <c r="P625" s="7">
        <f t="shared" si="64"/>
        <v>0</v>
      </c>
      <c r="Q625" s="4" t="str">
        <f t="shared" si="65"/>
        <v>technology</v>
      </c>
      <c r="R625" s="4" t="str">
        <f t="shared" si="63"/>
        <v>web</v>
      </c>
      <c r="S625" s="22">
        <f t="shared" si="66"/>
        <v>42122.009224537032</v>
      </c>
      <c r="T625" s="22">
        <f t="shared" si="67"/>
        <v>42152.009224537032</v>
      </c>
      <c r="U625" s="23">
        <v>42122.009224537032</v>
      </c>
      <c r="V625" s="14">
        <f t="shared" si="68"/>
        <v>52807.05</v>
      </c>
      <c r="W625" s="14">
        <f t="shared" si="69"/>
        <v>0</v>
      </c>
      <c r="X625" s="7">
        <f>IF($L625&gt;0,$W625/$L625,0)</f>
        <v>0</v>
      </c>
    </row>
    <row r="626" spans="1:24" ht="43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3">
        <f>(E626/D626)*100</f>
        <v>0</v>
      </c>
      <c r="P626" s="7">
        <f t="shared" si="64"/>
        <v>0</v>
      </c>
      <c r="Q626" s="4" t="str">
        <f t="shared" si="65"/>
        <v>technology</v>
      </c>
      <c r="R626" s="4" t="str">
        <f t="shared" si="63"/>
        <v>web</v>
      </c>
      <c r="S626" s="22">
        <f t="shared" si="66"/>
        <v>42108.988900462966</v>
      </c>
      <c r="T626" s="22">
        <f t="shared" si="67"/>
        <v>42138.988900462966</v>
      </c>
      <c r="U626" s="23">
        <v>42108.988900462966</v>
      </c>
      <c r="V626" s="14">
        <f t="shared" si="68"/>
        <v>5000</v>
      </c>
      <c r="W626" s="14">
        <f t="shared" si="69"/>
        <v>0</v>
      </c>
      <c r="X626" s="7">
        <f>IF($L626&gt;0,$W626/$L626,0)</f>
        <v>0</v>
      </c>
    </row>
    <row r="627" spans="1:24" ht="43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3">
        <f>(E627/D627)*100</f>
        <v>0</v>
      </c>
      <c r="P627" s="7">
        <f t="shared" si="64"/>
        <v>0</v>
      </c>
      <c r="Q627" s="4" t="str">
        <f t="shared" si="65"/>
        <v>technology</v>
      </c>
      <c r="R627" s="4" t="str">
        <f t="shared" si="63"/>
        <v>web</v>
      </c>
      <c r="S627" s="22">
        <f t="shared" si="66"/>
        <v>42790.895567129628</v>
      </c>
      <c r="T627" s="22">
        <f t="shared" si="67"/>
        <v>42820.853900462964</v>
      </c>
      <c r="U627" s="23">
        <v>42790.895567129628</v>
      </c>
      <c r="V627" s="14">
        <f t="shared" si="68"/>
        <v>19161.225000000002</v>
      </c>
      <c r="W627" s="14">
        <f t="shared" si="69"/>
        <v>0</v>
      </c>
      <c r="X627" s="7">
        <f>IF($L627&gt;0,$W627/$L627,0)</f>
        <v>0</v>
      </c>
    </row>
    <row r="628" spans="1:24" ht="43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3">
        <f>(E628/D628)*100</f>
        <v>17.380000000000003</v>
      </c>
      <c r="P628" s="7">
        <f t="shared" si="64"/>
        <v>111.41025641025641</v>
      </c>
      <c r="Q628" s="4" t="str">
        <f t="shared" si="65"/>
        <v>technology</v>
      </c>
      <c r="R628" s="4" t="str">
        <f t="shared" si="63"/>
        <v>web</v>
      </c>
      <c r="S628" s="22">
        <f t="shared" si="66"/>
        <v>42198.559479166666</v>
      </c>
      <c r="T628" s="22">
        <f t="shared" si="67"/>
        <v>42231.556944444441</v>
      </c>
      <c r="U628" s="23">
        <v>42198.559479166666</v>
      </c>
      <c r="V628" s="14">
        <f t="shared" si="68"/>
        <v>25000</v>
      </c>
      <c r="W628" s="14">
        <f t="shared" si="69"/>
        <v>4345</v>
      </c>
      <c r="X628" s="7">
        <f>IF($L628&gt;0,$W628/$L628,0)</f>
        <v>111.41025641025641</v>
      </c>
    </row>
    <row r="629" spans="1:24" ht="43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3">
        <f>(E629/D629)*100</f>
        <v>0.02</v>
      </c>
      <c r="P629" s="7">
        <f t="shared" si="64"/>
        <v>90</v>
      </c>
      <c r="Q629" s="4" t="str">
        <f t="shared" si="65"/>
        <v>technology</v>
      </c>
      <c r="R629" s="4" t="str">
        <f t="shared" si="63"/>
        <v>web</v>
      </c>
      <c r="S629" s="22">
        <f t="shared" si="66"/>
        <v>42384.306840277779</v>
      </c>
      <c r="T629" s="22">
        <f t="shared" si="67"/>
        <v>42443.958333333328</v>
      </c>
      <c r="U629" s="23">
        <v>42384.306840277779</v>
      </c>
      <c r="V629" s="14">
        <f t="shared" si="68"/>
        <v>48126.15</v>
      </c>
      <c r="W629" s="14">
        <f t="shared" si="69"/>
        <v>9.6252300000000002</v>
      </c>
      <c r="X629" s="7">
        <f>IF($L629&gt;0,$W629/$L629,0)</f>
        <v>9.6252300000000002</v>
      </c>
    </row>
    <row r="630" spans="1:24" ht="43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3">
        <f>(E630/D630)*100</f>
        <v>0</v>
      </c>
      <c r="P630" s="7">
        <f t="shared" si="64"/>
        <v>0</v>
      </c>
      <c r="Q630" s="4" t="str">
        <f t="shared" si="65"/>
        <v>technology</v>
      </c>
      <c r="R630" s="4" t="str">
        <f t="shared" si="63"/>
        <v>web</v>
      </c>
      <c r="S630" s="22">
        <f t="shared" si="66"/>
        <v>41803.692789351851</v>
      </c>
      <c r="T630" s="22">
        <f t="shared" si="67"/>
        <v>41833.692789351851</v>
      </c>
      <c r="U630" s="23">
        <v>41803.692789351851</v>
      </c>
      <c r="V630" s="14">
        <f t="shared" si="68"/>
        <v>5000</v>
      </c>
      <c r="W630" s="14">
        <f t="shared" si="69"/>
        <v>0</v>
      </c>
      <c r="X630" s="7">
        <f>IF($L630&gt;0,$W630/$L630,0)</f>
        <v>0</v>
      </c>
    </row>
    <row r="631" spans="1:24" ht="43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3">
        <f>(E631/D631)*100</f>
        <v>0.17500000000000002</v>
      </c>
      <c r="P631" s="7">
        <f t="shared" si="64"/>
        <v>116.66666666666667</v>
      </c>
      <c r="Q631" s="4" t="str">
        <f t="shared" si="65"/>
        <v>technology</v>
      </c>
      <c r="R631" s="4" t="str">
        <f t="shared" si="63"/>
        <v>web</v>
      </c>
      <c r="S631" s="22">
        <f t="shared" si="66"/>
        <v>42474.637824074074</v>
      </c>
      <c r="T631" s="22">
        <f t="shared" si="67"/>
        <v>42504.637824074074</v>
      </c>
      <c r="U631" s="23">
        <v>42474.637824074074</v>
      </c>
      <c r="V631" s="14">
        <f t="shared" si="68"/>
        <v>140818.79999999999</v>
      </c>
      <c r="W631" s="14">
        <f t="shared" si="69"/>
        <v>246.43289999999999</v>
      </c>
      <c r="X631" s="7">
        <f>IF($L631&gt;0,$W631/$L631,0)</f>
        <v>82.144300000000001</v>
      </c>
    </row>
    <row r="632" spans="1:24" ht="43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3">
        <f>(E632/D632)*100</f>
        <v>8.3340278356529712E-2</v>
      </c>
      <c r="P632" s="7">
        <f t="shared" si="64"/>
        <v>10</v>
      </c>
      <c r="Q632" s="4" t="str">
        <f t="shared" si="65"/>
        <v>technology</v>
      </c>
      <c r="R632" s="4" t="str">
        <f t="shared" si="63"/>
        <v>web</v>
      </c>
      <c r="S632" s="22">
        <f t="shared" si="66"/>
        <v>42223.619456018518</v>
      </c>
      <c r="T632" s="22">
        <f t="shared" si="67"/>
        <v>42253.215277777781</v>
      </c>
      <c r="U632" s="23">
        <v>42223.619456018518</v>
      </c>
      <c r="V632" s="14">
        <f t="shared" si="68"/>
        <v>11999</v>
      </c>
      <c r="W632" s="14">
        <f t="shared" si="69"/>
        <v>10</v>
      </c>
      <c r="X632" s="7">
        <f>IF($L632&gt;0,$W632/$L632,0)</f>
        <v>10</v>
      </c>
    </row>
    <row r="633" spans="1:24" ht="28.8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3">
        <f>(E633/D633)*100</f>
        <v>1.38</v>
      </c>
      <c r="P633" s="7">
        <f t="shared" si="64"/>
        <v>76.666666666666671</v>
      </c>
      <c r="Q633" s="4" t="str">
        <f t="shared" si="65"/>
        <v>technology</v>
      </c>
      <c r="R633" s="4" t="str">
        <f t="shared" si="63"/>
        <v>web</v>
      </c>
      <c r="S633" s="22">
        <f t="shared" si="66"/>
        <v>42489.772326388891</v>
      </c>
      <c r="T633" s="22">
        <f t="shared" si="67"/>
        <v>42518.772326388891</v>
      </c>
      <c r="U633" s="23">
        <v>42489.772326388891</v>
      </c>
      <c r="V633" s="14">
        <f t="shared" si="68"/>
        <v>38322.450000000004</v>
      </c>
      <c r="W633" s="14">
        <f t="shared" si="69"/>
        <v>528.84981000000005</v>
      </c>
      <c r="X633" s="7">
        <f>IF($L633&gt;0,$W633/$L633,0)</f>
        <v>58.761090000000003</v>
      </c>
    </row>
    <row r="634" spans="1:24" ht="28.8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3">
        <f>(E634/D634)*100</f>
        <v>0</v>
      </c>
      <c r="P634" s="7">
        <f t="shared" si="64"/>
        <v>0</v>
      </c>
      <c r="Q634" s="4" t="str">
        <f t="shared" si="65"/>
        <v>technology</v>
      </c>
      <c r="R634" s="4" t="str">
        <f t="shared" si="63"/>
        <v>web</v>
      </c>
      <c r="S634" s="22">
        <f t="shared" si="66"/>
        <v>42303.659317129626</v>
      </c>
      <c r="T634" s="22">
        <f t="shared" si="67"/>
        <v>42333.700983796298</v>
      </c>
      <c r="U634" s="23">
        <v>42303.659317129626</v>
      </c>
      <c r="V634" s="14">
        <f t="shared" si="68"/>
        <v>22523.1</v>
      </c>
      <c r="W634" s="14">
        <f t="shared" si="69"/>
        <v>0</v>
      </c>
      <c r="X634" s="7">
        <f>IF($L634&gt;0,$W634/$L634,0)</f>
        <v>0</v>
      </c>
    </row>
    <row r="635" spans="1:24" ht="43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3">
        <f>(E635/D635)*100</f>
        <v>12.45</v>
      </c>
      <c r="P635" s="7">
        <f t="shared" si="64"/>
        <v>49.8</v>
      </c>
      <c r="Q635" s="4" t="str">
        <f t="shared" si="65"/>
        <v>technology</v>
      </c>
      <c r="R635" s="4" t="str">
        <f t="shared" si="63"/>
        <v>web</v>
      </c>
      <c r="S635" s="22">
        <f t="shared" si="66"/>
        <v>42507.299328703702</v>
      </c>
      <c r="T635" s="22">
        <f t="shared" si="67"/>
        <v>42538.958333333328</v>
      </c>
      <c r="U635" s="23">
        <v>42507.299328703702</v>
      </c>
      <c r="V635" s="14">
        <f t="shared" si="68"/>
        <v>10000</v>
      </c>
      <c r="W635" s="14">
        <f t="shared" si="69"/>
        <v>1245</v>
      </c>
      <c r="X635" s="7">
        <f>IF($L635&gt;0,$W635/$L635,0)</f>
        <v>49.8</v>
      </c>
    </row>
    <row r="636" spans="1:24" ht="28.8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3">
        <f>(E636/D636)*100</f>
        <v>0.02</v>
      </c>
      <c r="P636" s="7">
        <f t="shared" si="64"/>
        <v>1</v>
      </c>
      <c r="Q636" s="4" t="str">
        <f t="shared" si="65"/>
        <v>technology</v>
      </c>
      <c r="R636" s="4" t="str">
        <f t="shared" si="63"/>
        <v>web</v>
      </c>
      <c r="S636" s="22">
        <f t="shared" si="66"/>
        <v>42031.928576388891</v>
      </c>
      <c r="T636" s="22">
        <f t="shared" si="67"/>
        <v>42061.928576388891</v>
      </c>
      <c r="U636" s="23">
        <v>42031.928576388891</v>
      </c>
      <c r="V636" s="14">
        <f t="shared" si="68"/>
        <v>5000</v>
      </c>
      <c r="W636" s="14">
        <f t="shared" si="69"/>
        <v>1</v>
      </c>
      <c r="X636" s="7">
        <f>IF($L636&gt;0,$W636/$L636,0)</f>
        <v>1</v>
      </c>
    </row>
    <row r="637" spans="1:24" ht="28.8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3">
        <f>(E637/D637)*100</f>
        <v>8.0000000000000002E-3</v>
      </c>
      <c r="P637" s="7">
        <f t="shared" si="64"/>
        <v>2</v>
      </c>
      <c r="Q637" s="4" t="str">
        <f t="shared" si="65"/>
        <v>technology</v>
      </c>
      <c r="R637" s="4" t="str">
        <f t="shared" si="63"/>
        <v>web</v>
      </c>
      <c r="S637" s="22">
        <f t="shared" si="66"/>
        <v>42076.092152777783</v>
      </c>
      <c r="T637" s="22">
        <f t="shared" si="67"/>
        <v>42106.092152777783</v>
      </c>
      <c r="U637" s="23">
        <v>42076.092152777783</v>
      </c>
      <c r="V637" s="14">
        <f t="shared" si="68"/>
        <v>25000</v>
      </c>
      <c r="W637" s="14">
        <f t="shared" si="69"/>
        <v>2</v>
      </c>
      <c r="X637" s="7">
        <f>IF($L637&gt;0,$W637/$L637,0)</f>
        <v>2</v>
      </c>
    </row>
    <row r="638" spans="1:24" ht="28.8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3">
        <f>(E638/D638)*100</f>
        <v>0.2</v>
      </c>
      <c r="P638" s="7">
        <f t="shared" si="64"/>
        <v>4</v>
      </c>
      <c r="Q638" s="4" t="str">
        <f t="shared" si="65"/>
        <v>technology</v>
      </c>
      <c r="R638" s="4" t="str">
        <f t="shared" si="63"/>
        <v>web</v>
      </c>
      <c r="S638" s="22">
        <f t="shared" si="66"/>
        <v>42131.455439814818</v>
      </c>
      <c r="T638" s="22">
        <f t="shared" si="67"/>
        <v>42161.44930555555</v>
      </c>
      <c r="U638" s="23">
        <v>42131.455439814818</v>
      </c>
      <c r="V638" s="14">
        <f t="shared" si="68"/>
        <v>2503.7539999999999</v>
      </c>
      <c r="W638" s="14">
        <f t="shared" si="69"/>
        <v>5.0075079999999996</v>
      </c>
      <c r="X638" s="7">
        <f>IF($L638&gt;0,$W638/$L638,0)</f>
        <v>5.0075079999999996</v>
      </c>
    </row>
    <row r="639" spans="1:24" ht="43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3">
        <f>(E639/D639)*100</f>
        <v>0</v>
      </c>
      <c r="P639" s="7">
        <f t="shared" si="64"/>
        <v>0</v>
      </c>
      <c r="Q639" s="4" t="str">
        <f t="shared" si="65"/>
        <v>technology</v>
      </c>
      <c r="R639" s="4" t="str">
        <f t="shared" si="63"/>
        <v>web</v>
      </c>
      <c r="S639" s="22">
        <f t="shared" si="66"/>
        <v>42762.962013888886</v>
      </c>
      <c r="T639" s="22">
        <f t="shared" si="67"/>
        <v>42791.961111111115</v>
      </c>
      <c r="U639" s="23">
        <v>42762.962013888886</v>
      </c>
      <c r="V639" s="14">
        <f t="shared" si="68"/>
        <v>125187.7</v>
      </c>
      <c r="W639" s="14">
        <f t="shared" si="69"/>
        <v>0</v>
      </c>
      <c r="X639" s="7">
        <f>IF($L639&gt;0,$W639/$L639,0)</f>
        <v>0</v>
      </c>
    </row>
    <row r="640" spans="1:24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3">
        <f>(E640/D640)*100</f>
        <v>9.0000000000000011E-3</v>
      </c>
      <c r="P640" s="7">
        <f t="shared" si="64"/>
        <v>3</v>
      </c>
      <c r="Q640" s="4" t="str">
        <f t="shared" si="65"/>
        <v>technology</v>
      </c>
      <c r="R640" s="4" t="str">
        <f t="shared" si="63"/>
        <v>web</v>
      </c>
      <c r="S640" s="22">
        <f t="shared" si="66"/>
        <v>42759.593310185184</v>
      </c>
      <c r="T640" s="22">
        <f t="shared" si="67"/>
        <v>42819.55164351852</v>
      </c>
      <c r="U640" s="23">
        <v>42759.593310185184</v>
      </c>
      <c r="V640" s="14">
        <f t="shared" si="68"/>
        <v>225231</v>
      </c>
      <c r="W640" s="14">
        <f t="shared" si="69"/>
        <v>20.270790000000002</v>
      </c>
      <c r="X640" s="7">
        <f>IF($L640&gt;0,$W640/$L640,0)</f>
        <v>3.3784650000000003</v>
      </c>
    </row>
    <row r="641" spans="1:24" ht="28.8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3">
        <f>(E641/D641)*100</f>
        <v>9.9999999999999991E-5</v>
      </c>
      <c r="P641" s="7">
        <f t="shared" si="64"/>
        <v>1</v>
      </c>
      <c r="Q641" s="4" t="str">
        <f t="shared" si="65"/>
        <v>technology</v>
      </c>
      <c r="R641" s="4" t="str">
        <f t="shared" si="63"/>
        <v>web</v>
      </c>
      <c r="S641" s="22">
        <f t="shared" si="66"/>
        <v>41865.583275462966</v>
      </c>
      <c r="T641" s="22">
        <f t="shared" si="67"/>
        <v>41925.583275462966</v>
      </c>
      <c r="U641" s="23">
        <v>41865.583275462966</v>
      </c>
      <c r="V641" s="14">
        <f t="shared" si="68"/>
        <v>1000000</v>
      </c>
      <c r="W641" s="14">
        <f t="shared" si="69"/>
        <v>1</v>
      </c>
      <c r="X641" s="7">
        <f>IF($L641&gt;0,$W641/$L641,0)</f>
        <v>1</v>
      </c>
    </row>
    <row r="642" spans="1:24" ht="43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3">
        <f>(E642/D642)*100</f>
        <v>144.28571428571428</v>
      </c>
      <c r="P642" s="7">
        <f t="shared" si="64"/>
        <v>50.5</v>
      </c>
      <c r="Q642" s="4" t="str">
        <f t="shared" si="65"/>
        <v>technology</v>
      </c>
      <c r="R642" s="4" t="str">
        <f t="shared" ref="R642:R705" si="70">MID($N642,FIND("/",$N642)+1,LEN($N642))</f>
        <v>wearables</v>
      </c>
      <c r="S642" s="22">
        <f t="shared" si="66"/>
        <v>42683.420312499999</v>
      </c>
      <c r="T642" s="22">
        <f t="shared" si="67"/>
        <v>42698.958333333328</v>
      </c>
      <c r="U642" s="23">
        <v>42683.420312499999</v>
      </c>
      <c r="V642" s="14">
        <f t="shared" si="68"/>
        <v>78.830849999999998</v>
      </c>
      <c r="W642" s="14">
        <f t="shared" si="69"/>
        <v>113.74165500000001</v>
      </c>
      <c r="X642" s="7">
        <f>IF($L642&gt;0,$W642/$L642,0)</f>
        <v>56.870827500000004</v>
      </c>
    </row>
    <row r="643" spans="1:24" ht="43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3">
        <f>(E643/D643)*100</f>
        <v>119.16249999999999</v>
      </c>
      <c r="P643" s="7">
        <f t="shared" ref="P643:P706" si="71">IF($L643&gt;0,$E643/$L643,0)</f>
        <v>151.31746031746033</v>
      </c>
      <c r="Q643" s="4" t="str">
        <f t="shared" ref="Q643:Q706" si="72">LEFT($N643,FIND("/",$N643)-1)</f>
        <v>technology</v>
      </c>
      <c r="R643" s="4" t="str">
        <f t="shared" si="70"/>
        <v>wearables</v>
      </c>
      <c r="S643" s="22">
        <f t="shared" ref="S643:U706" si="73">($J643/86400)+DATE(1970,1,1)</f>
        <v>42199.57</v>
      </c>
      <c r="T643" s="22">
        <f t="shared" ref="T643:T706" si="74">($I643/86400)+DATE(1970,1,1)</f>
        <v>42229.57</v>
      </c>
      <c r="U643" s="23">
        <v>42199.57</v>
      </c>
      <c r="V643" s="14">
        <f t="shared" ref="V643:V706" si="75">IF($H643="AUD",$D643*0.704094,IF($H643="CAD",$D643*0.766449,IF($H643="CHF",$D643*1.016069,IF($H643="DKK",$D643*0.150818,IF($H643="EUR",$D643*1.126155,IF($H643="GBP",$D643*1.251877,IF($H643="HKD",$D643*0.127766,IF($H643="MXN",$D643*0.052688,IF($H643="NOK",$D643*0.117106,IF($H643="NZD",$D643*0.672078,IF($H643="SEK",$D643*0.106947,IF($H643="SGD",$D643*0.737466,IF($H643="USD",$D643*1)))))))))))))</f>
        <v>40000</v>
      </c>
      <c r="W643" s="14">
        <f t="shared" ref="W643:W706" si="76">IF($H643="AUD",$E643*0.704094,IF($H643="CAD",$E643*0.766449,IF($H643="CHF",$E643*1.016069,IF($H643="DKK",$E643*0.150818,IF($H643="EUR",$E643*1.126155,IF($H643="GBP",$E643*1.251877,IF($H643="HKD",$E643*0.127766,IF($H643="MXN",$E643*0.052688,IF($H643="NOK",$E643*0.117106,IF($H643="NZD",$E643*0.672078,IF($H643="SEK",$E643*0.106947,IF($H643="SGD",$E643*0.737466,IF($H643="USD",$E643*1)))))))))))))</f>
        <v>47665</v>
      </c>
      <c r="X643" s="7">
        <f>IF($L643&gt;0,$W643/$L643,0)</f>
        <v>151.31746031746033</v>
      </c>
    </row>
    <row r="644" spans="1:24" ht="43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3">
        <f>(E644/D644)*100</f>
        <v>1460.4850000000001</v>
      </c>
      <c r="P644" s="7">
        <f t="shared" si="71"/>
        <v>134.3592456301748</v>
      </c>
      <c r="Q644" s="4" t="str">
        <f t="shared" si="72"/>
        <v>technology</v>
      </c>
      <c r="R644" s="4" t="str">
        <f t="shared" si="70"/>
        <v>wearables</v>
      </c>
      <c r="S644" s="22">
        <f t="shared" si="73"/>
        <v>42199.651319444441</v>
      </c>
      <c r="T644" s="22">
        <f t="shared" si="74"/>
        <v>42235.651319444441</v>
      </c>
      <c r="U644" s="23">
        <v>42199.651319444441</v>
      </c>
      <c r="V644" s="14">
        <f t="shared" si="75"/>
        <v>22523.1</v>
      </c>
      <c r="W644" s="14">
        <f t="shared" si="76"/>
        <v>328946.49703500001</v>
      </c>
      <c r="X644" s="7">
        <f>IF($L644&gt;0,$W644/$L644,0)</f>
        <v>151.30933626264951</v>
      </c>
    </row>
    <row r="645" spans="1:24" ht="28.8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3">
        <f>(E645/D645)*100</f>
        <v>105.80799999999999</v>
      </c>
      <c r="P645" s="7">
        <f t="shared" si="71"/>
        <v>174.02631578947367</v>
      </c>
      <c r="Q645" s="4" t="str">
        <f t="shared" si="72"/>
        <v>technology</v>
      </c>
      <c r="R645" s="4" t="str">
        <f t="shared" si="70"/>
        <v>wearables</v>
      </c>
      <c r="S645" s="22">
        <f t="shared" si="73"/>
        <v>42100.642071759255</v>
      </c>
      <c r="T645" s="22">
        <f t="shared" si="74"/>
        <v>42155.642071759255</v>
      </c>
      <c r="U645" s="23">
        <v>42100.642071759255</v>
      </c>
      <c r="V645" s="14">
        <f t="shared" si="75"/>
        <v>25000</v>
      </c>
      <c r="W645" s="14">
        <f t="shared" si="76"/>
        <v>26452</v>
      </c>
      <c r="X645" s="7">
        <f>IF($L645&gt;0,$W645/$L645,0)</f>
        <v>174.02631578947367</v>
      </c>
    </row>
    <row r="646" spans="1:24" ht="43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3">
        <f>(E646/D646)*100</f>
        <v>300.11791999999997</v>
      </c>
      <c r="P646" s="7">
        <f t="shared" si="71"/>
        <v>73.486268364348675</v>
      </c>
      <c r="Q646" s="4" t="str">
        <f t="shared" si="72"/>
        <v>technology</v>
      </c>
      <c r="R646" s="4" t="str">
        <f t="shared" si="70"/>
        <v>wearables</v>
      </c>
      <c r="S646" s="22">
        <f t="shared" si="73"/>
        <v>41898.665960648148</v>
      </c>
      <c r="T646" s="22">
        <f t="shared" si="74"/>
        <v>41941.041666666664</v>
      </c>
      <c r="U646" s="23">
        <v>41898.665960648148</v>
      </c>
      <c r="V646" s="14">
        <f t="shared" si="75"/>
        <v>25000</v>
      </c>
      <c r="W646" s="14">
        <f t="shared" si="76"/>
        <v>75029.48</v>
      </c>
      <c r="X646" s="7">
        <f>IF($L646&gt;0,$W646/$L646,0)</f>
        <v>73.486268364348675</v>
      </c>
    </row>
    <row r="647" spans="1:24" ht="28.8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3">
        <f>(E647/D647)*100</f>
        <v>278.7</v>
      </c>
      <c r="P647" s="7">
        <f t="shared" si="71"/>
        <v>23.518987341772153</v>
      </c>
      <c r="Q647" s="4" t="str">
        <f t="shared" si="72"/>
        <v>technology</v>
      </c>
      <c r="R647" s="4" t="str">
        <f t="shared" si="70"/>
        <v>wearables</v>
      </c>
      <c r="S647" s="22">
        <f t="shared" si="73"/>
        <v>42564.026319444441</v>
      </c>
      <c r="T647" s="22">
        <f t="shared" si="74"/>
        <v>42594.026319444441</v>
      </c>
      <c r="U647" s="23">
        <v>42564.026319444441</v>
      </c>
      <c r="V647" s="14">
        <f t="shared" si="75"/>
        <v>2000</v>
      </c>
      <c r="W647" s="14">
        <f t="shared" si="76"/>
        <v>5574</v>
      </c>
      <c r="X647" s="7">
        <f>IF($L647&gt;0,$W647/$L647,0)</f>
        <v>23.518987341772153</v>
      </c>
    </row>
    <row r="648" spans="1:24" ht="43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3">
        <f>(E648/D648)*100</f>
        <v>131.87625</v>
      </c>
      <c r="P648" s="7">
        <f t="shared" si="71"/>
        <v>39.074444444444445</v>
      </c>
      <c r="Q648" s="4" t="str">
        <f t="shared" si="72"/>
        <v>technology</v>
      </c>
      <c r="R648" s="4" t="str">
        <f t="shared" si="70"/>
        <v>wearables</v>
      </c>
      <c r="S648" s="22">
        <f t="shared" si="73"/>
        <v>41832.852627314816</v>
      </c>
      <c r="T648" s="22">
        <f t="shared" si="74"/>
        <v>41862.852627314816</v>
      </c>
      <c r="U648" s="23">
        <v>41832.852627314816</v>
      </c>
      <c r="V648" s="14">
        <f t="shared" si="75"/>
        <v>800</v>
      </c>
      <c r="W648" s="14">
        <f t="shared" si="76"/>
        <v>1055.01</v>
      </c>
      <c r="X648" s="7">
        <f>IF($L648&gt;0,$W648/$L648,0)</f>
        <v>39.074444444444445</v>
      </c>
    </row>
    <row r="649" spans="1:24" ht="43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3">
        <f>(E649/D649)*100</f>
        <v>107.05</v>
      </c>
      <c r="P649" s="7">
        <f t="shared" si="71"/>
        <v>125.94117647058823</v>
      </c>
      <c r="Q649" s="4" t="str">
        <f t="shared" si="72"/>
        <v>technology</v>
      </c>
      <c r="R649" s="4" t="str">
        <f t="shared" si="70"/>
        <v>wearables</v>
      </c>
      <c r="S649" s="22">
        <f t="shared" si="73"/>
        <v>42416.767928240741</v>
      </c>
      <c r="T649" s="22">
        <f t="shared" si="74"/>
        <v>42446.726261574076</v>
      </c>
      <c r="U649" s="23">
        <v>42416.767928240741</v>
      </c>
      <c r="V649" s="14">
        <f t="shared" si="75"/>
        <v>1532.8980000000001</v>
      </c>
      <c r="W649" s="14">
        <f t="shared" si="76"/>
        <v>1640.9673090000001</v>
      </c>
      <c r="X649" s="7">
        <f>IF($L649&gt;0,$W649/$L649,0)</f>
        <v>96.527488764705893</v>
      </c>
    </row>
    <row r="650" spans="1:24" ht="28.8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3">
        <f>(E650/D650)*100</f>
        <v>126.82285714285715</v>
      </c>
      <c r="P650" s="7">
        <f t="shared" si="71"/>
        <v>1644</v>
      </c>
      <c r="Q650" s="4" t="str">
        <f t="shared" si="72"/>
        <v>technology</v>
      </c>
      <c r="R650" s="4" t="str">
        <f t="shared" si="70"/>
        <v>wearables</v>
      </c>
      <c r="S650" s="22">
        <f t="shared" si="73"/>
        <v>41891.693379629629</v>
      </c>
      <c r="T650" s="22">
        <f t="shared" si="74"/>
        <v>41926.693379629629</v>
      </c>
      <c r="U650" s="23">
        <v>41891.693379629629</v>
      </c>
      <c r="V650" s="14">
        <f t="shared" si="75"/>
        <v>35000</v>
      </c>
      <c r="W650" s="14">
        <f t="shared" si="76"/>
        <v>44388</v>
      </c>
      <c r="X650" s="7">
        <f>IF($L650&gt;0,$W650/$L650,0)</f>
        <v>1644</v>
      </c>
    </row>
    <row r="651" spans="1:24" ht="43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3">
        <f>(E651/D651)*100</f>
        <v>139.96</v>
      </c>
      <c r="P651" s="7">
        <f t="shared" si="71"/>
        <v>42.670731707317074</v>
      </c>
      <c r="Q651" s="4" t="str">
        <f t="shared" si="72"/>
        <v>technology</v>
      </c>
      <c r="R651" s="4" t="str">
        <f t="shared" si="70"/>
        <v>wearables</v>
      </c>
      <c r="S651" s="22">
        <f t="shared" si="73"/>
        <v>41877.912187499998</v>
      </c>
      <c r="T651" s="22">
        <f t="shared" si="74"/>
        <v>41898.912187499998</v>
      </c>
      <c r="U651" s="23">
        <v>41877.912187499998</v>
      </c>
      <c r="V651" s="14">
        <f t="shared" si="75"/>
        <v>2500</v>
      </c>
      <c r="W651" s="14">
        <f t="shared" si="76"/>
        <v>3499</v>
      </c>
      <c r="X651" s="7">
        <f>IF($L651&gt;0,$W651/$L651,0)</f>
        <v>42.670731707317074</v>
      </c>
    </row>
    <row r="652" spans="1:24" ht="43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3">
        <f>(E652/D652)*100</f>
        <v>112.4</v>
      </c>
      <c r="P652" s="7">
        <f t="shared" si="71"/>
        <v>35.125</v>
      </c>
      <c r="Q652" s="4" t="str">
        <f t="shared" si="72"/>
        <v>technology</v>
      </c>
      <c r="R652" s="4" t="str">
        <f t="shared" si="70"/>
        <v>wearables</v>
      </c>
      <c r="S652" s="22">
        <f t="shared" si="73"/>
        <v>41932.036851851852</v>
      </c>
      <c r="T652" s="22">
        <f t="shared" si="74"/>
        <v>41992.078518518523</v>
      </c>
      <c r="U652" s="23">
        <v>41932.036851851852</v>
      </c>
      <c r="V652" s="14">
        <f t="shared" si="75"/>
        <v>1500</v>
      </c>
      <c r="W652" s="14">
        <f t="shared" si="76"/>
        <v>1686</v>
      </c>
      <c r="X652" s="7">
        <f>IF($L652&gt;0,$W652/$L652,0)</f>
        <v>35.125</v>
      </c>
    </row>
    <row r="653" spans="1:24" ht="43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3">
        <f>(E653/D653)*100</f>
        <v>100.52799999999999</v>
      </c>
      <c r="P653" s="7">
        <f t="shared" si="71"/>
        <v>239.35238095238094</v>
      </c>
      <c r="Q653" s="4" t="str">
        <f t="shared" si="72"/>
        <v>technology</v>
      </c>
      <c r="R653" s="4" t="str">
        <f t="shared" si="70"/>
        <v>wearables</v>
      </c>
      <c r="S653" s="22">
        <f t="shared" si="73"/>
        <v>41956.017488425925</v>
      </c>
      <c r="T653" s="22">
        <f t="shared" si="74"/>
        <v>41986.017488425925</v>
      </c>
      <c r="U653" s="23">
        <v>41956.017488425925</v>
      </c>
      <c r="V653" s="14">
        <f t="shared" si="75"/>
        <v>25000</v>
      </c>
      <c r="W653" s="14">
        <f t="shared" si="76"/>
        <v>25132</v>
      </c>
      <c r="X653" s="7">
        <f>IF($L653&gt;0,$W653/$L653,0)</f>
        <v>239.35238095238094</v>
      </c>
    </row>
    <row r="654" spans="1:24" ht="43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3">
        <f>(E654/D654)*100</f>
        <v>100.46666666666665</v>
      </c>
      <c r="P654" s="7">
        <f t="shared" si="71"/>
        <v>107.64285714285714</v>
      </c>
      <c r="Q654" s="4" t="str">
        <f t="shared" si="72"/>
        <v>technology</v>
      </c>
      <c r="R654" s="4" t="str">
        <f t="shared" si="70"/>
        <v>wearables</v>
      </c>
      <c r="S654" s="22">
        <f t="shared" si="73"/>
        <v>42675.690393518518</v>
      </c>
      <c r="T654" s="22">
        <f t="shared" si="74"/>
        <v>42705.732060185182</v>
      </c>
      <c r="U654" s="23">
        <v>42675.690393518518</v>
      </c>
      <c r="V654" s="14">
        <f t="shared" si="75"/>
        <v>3000</v>
      </c>
      <c r="W654" s="14">
        <f t="shared" si="76"/>
        <v>3014</v>
      </c>
      <c r="X654" s="7">
        <f>IF($L654&gt;0,$W654/$L654,0)</f>
        <v>107.64285714285714</v>
      </c>
    </row>
    <row r="655" spans="1:24" ht="43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3">
        <f>(E655/D655)*100</f>
        <v>141.446</v>
      </c>
      <c r="P655" s="7">
        <f t="shared" si="71"/>
        <v>95.830623306233065</v>
      </c>
      <c r="Q655" s="4" t="str">
        <f t="shared" si="72"/>
        <v>technology</v>
      </c>
      <c r="R655" s="4" t="str">
        <f t="shared" si="70"/>
        <v>wearables</v>
      </c>
      <c r="S655" s="22">
        <f t="shared" si="73"/>
        <v>42199.618518518517</v>
      </c>
      <c r="T655" s="22">
        <f t="shared" si="74"/>
        <v>42236.618518518517</v>
      </c>
      <c r="U655" s="23">
        <v>42199.618518518517</v>
      </c>
      <c r="V655" s="14">
        <f t="shared" si="75"/>
        <v>75000</v>
      </c>
      <c r="W655" s="14">
        <f t="shared" si="76"/>
        <v>106084.5</v>
      </c>
      <c r="X655" s="7">
        <f>IF($L655&gt;0,$W655/$L655,0)</f>
        <v>95.830623306233065</v>
      </c>
    </row>
    <row r="656" spans="1:24" ht="43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3">
        <f>(E656/D656)*100</f>
        <v>267.29166666666669</v>
      </c>
      <c r="P656" s="7">
        <f t="shared" si="71"/>
        <v>31.663376110562684</v>
      </c>
      <c r="Q656" s="4" t="str">
        <f t="shared" si="72"/>
        <v>technology</v>
      </c>
      <c r="R656" s="4" t="str">
        <f t="shared" si="70"/>
        <v>wearables</v>
      </c>
      <c r="S656" s="22">
        <f t="shared" si="73"/>
        <v>42163.957326388889</v>
      </c>
      <c r="T656" s="22">
        <f t="shared" si="74"/>
        <v>42193.957326388889</v>
      </c>
      <c r="U656" s="23">
        <v>42163.957326388889</v>
      </c>
      <c r="V656" s="14">
        <f t="shared" si="75"/>
        <v>12000</v>
      </c>
      <c r="W656" s="14">
        <f t="shared" si="76"/>
        <v>32075</v>
      </c>
      <c r="X656" s="7">
        <f>IF($L656&gt;0,$W656/$L656,0)</f>
        <v>31.663376110562684</v>
      </c>
    </row>
    <row r="657" spans="1:24" ht="43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3">
        <f>(E657/D657)*100</f>
        <v>146.88749999999999</v>
      </c>
      <c r="P657" s="7">
        <f t="shared" si="71"/>
        <v>42.886861313868614</v>
      </c>
      <c r="Q657" s="4" t="str">
        <f t="shared" si="72"/>
        <v>technology</v>
      </c>
      <c r="R657" s="4" t="str">
        <f t="shared" si="70"/>
        <v>wearables</v>
      </c>
      <c r="S657" s="22">
        <f t="shared" si="73"/>
        <v>42045.957314814819</v>
      </c>
      <c r="T657" s="22">
        <f t="shared" si="74"/>
        <v>42075.915648148148</v>
      </c>
      <c r="U657" s="23">
        <v>42045.957314814819</v>
      </c>
      <c r="V657" s="14">
        <f t="shared" si="75"/>
        <v>8000</v>
      </c>
      <c r="W657" s="14">
        <f t="shared" si="76"/>
        <v>11751</v>
      </c>
      <c r="X657" s="7">
        <f>IF($L657&gt;0,$W657/$L657,0)</f>
        <v>42.886861313868614</v>
      </c>
    </row>
    <row r="658" spans="1:24" ht="43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3">
        <f>(E658/D658)*100</f>
        <v>213.56</v>
      </c>
      <c r="P658" s="7">
        <f t="shared" si="71"/>
        <v>122.73563218390805</v>
      </c>
      <c r="Q658" s="4" t="str">
        <f t="shared" si="72"/>
        <v>technology</v>
      </c>
      <c r="R658" s="4" t="str">
        <f t="shared" si="70"/>
        <v>wearables</v>
      </c>
      <c r="S658" s="22">
        <f t="shared" si="73"/>
        <v>42417.804618055554</v>
      </c>
      <c r="T658" s="22">
        <f t="shared" si="74"/>
        <v>42477.76295138889</v>
      </c>
      <c r="U658" s="23">
        <v>42417.804618055554</v>
      </c>
      <c r="V658" s="14">
        <f t="shared" si="75"/>
        <v>5000</v>
      </c>
      <c r="W658" s="14">
        <f t="shared" si="76"/>
        <v>10678</v>
      </c>
      <c r="X658" s="7">
        <f>IF($L658&gt;0,$W658/$L658,0)</f>
        <v>122.73563218390805</v>
      </c>
    </row>
    <row r="659" spans="1:24" ht="43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3">
        <f>(E659/D659)*100</f>
        <v>125.69999999999999</v>
      </c>
      <c r="P659" s="7">
        <f t="shared" si="71"/>
        <v>190.45454545454547</v>
      </c>
      <c r="Q659" s="4" t="str">
        <f t="shared" si="72"/>
        <v>technology</v>
      </c>
      <c r="R659" s="4" t="str">
        <f t="shared" si="70"/>
        <v>wearables</v>
      </c>
      <c r="S659" s="22">
        <f t="shared" si="73"/>
        <v>42331.84574074074</v>
      </c>
      <c r="T659" s="22">
        <f t="shared" si="74"/>
        <v>42361.84574074074</v>
      </c>
      <c r="U659" s="23">
        <v>42331.84574074074</v>
      </c>
      <c r="V659" s="14">
        <f t="shared" si="75"/>
        <v>15000</v>
      </c>
      <c r="W659" s="14">
        <f t="shared" si="76"/>
        <v>18855</v>
      </c>
      <c r="X659" s="7">
        <f>IF($L659&gt;0,$W659/$L659,0)</f>
        <v>190.45454545454547</v>
      </c>
    </row>
    <row r="660" spans="1:24" ht="43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3">
        <f>(E660/D660)*100</f>
        <v>104.46206037108834</v>
      </c>
      <c r="P660" s="7">
        <f t="shared" si="71"/>
        <v>109.33695652173913</v>
      </c>
      <c r="Q660" s="4" t="str">
        <f t="shared" si="72"/>
        <v>technology</v>
      </c>
      <c r="R660" s="4" t="str">
        <f t="shared" si="70"/>
        <v>wearables</v>
      </c>
      <c r="S660" s="22">
        <f t="shared" si="73"/>
        <v>42179.160752314812</v>
      </c>
      <c r="T660" s="22">
        <f t="shared" si="74"/>
        <v>42211.75</v>
      </c>
      <c r="U660" s="23">
        <v>42179.160752314812</v>
      </c>
      <c r="V660" s="14">
        <f t="shared" si="75"/>
        <v>28888</v>
      </c>
      <c r="W660" s="14">
        <f t="shared" si="76"/>
        <v>30177</v>
      </c>
      <c r="X660" s="7">
        <f>IF($L660&gt;0,$W660/$L660,0)</f>
        <v>109.33695652173913</v>
      </c>
    </row>
    <row r="661" spans="1:24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3">
        <f>(E661/D661)*100</f>
        <v>100.56666666666668</v>
      </c>
      <c r="P661" s="7">
        <f t="shared" si="71"/>
        <v>143.66666666666666</v>
      </c>
      <c r="Q661" s="4" t="str">
        <f t="shared" si="72"/>
        <v>technology</v>
      </c>
      <c r="R661" s="4" t="str">
        <f t="shared" si="70"/>
        <v>wearables</v>
      </c>
      <c r="S661" s="22">
        <f t="shared" si="73"/>
        <v>42209.593692129631</v>
      </c>
      <c r="T661" s="22">
        <f t="shared" si="74"/>
        <v>42239.593692129631</v>
      </c>
      <c r="U661" s="23">
        <v>42209.593692129631</v>
      </c>
      <c r="V661" s="14">
        <f t="shared" si="75"/>
        <v>3000</v>
      </c>
      <c r="W661" s="14">
        <f t="shared" si="76"/>
        <v>3017</v>
      </c>
      <c r="X661" s="7">
        <f>IF($L661&gt;0,$W661/$L661,0)</f>
        <v>143.66666666666666</v>
      </c>
    </row>
    <row r="662" spans="1:24" ht="43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3">
        <f>(E662/D662)*100</f>
        <v>3.0579999999999998</v>
      </c>
      <c r="P662" s="7">
        <f t="shared" si="71"/>
        <v>84.944444444444443</v>
      </c>
      <c r="Q662" s="4" t="str">
        <f t="shared" si="72"/>
        <v>technology</v>
      </c>
      <c r="R662" s="4" t="str">
        <f t="shared" si="70"/>
        <v>wearables</v>
      </c>
      <c r="S662" s="22">
        <f t="shared" si="73"/>
        <v>41922.741655092592</v>
      </c>
      <c r="T662" s="22">
        <f t="shared" si="74"/>
        <v>41952.783321759256</v>
      </c>
      <c r="U662" s="23">
        <v>41922.741655092592</v>
      </c>
      <c r="V662" s="14">
        <f t="shared" si="75"/>
        <v>50000</v>
      </c>
      <c r="W662" s="14">
        <f t="shared" si="76"/>
        <v>1529</v>
      </c>
      <c r="X662" s="7">
        <f>IF($L662&gt;0,$W662/$L662,0)</f>
        <v>84.944444444444443</v>
      </c>
    </row>
    <row r="663" spans="1:24" ht="43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3">
        <f>(E663/D663)*100</f>
        <v>0.95</v>
      </c>
      <c r="P663" s="7">
        <f t="shared" si="71"/>
        <v>10.555555555555555</v>
      </c>
      <c r="Q663" s="4" t="str">
        <f t="shared" si="72"/>
        <v>technology</v>
      </c>
      <c r="R663" s="4" t="str">
        <f t="shared" si="70"/>
        <v>wearables</v>
      </c>
      <c r="S663" s="22">
        <f t="shared" si="73"/>
        <v>42636.645358796297</v>
      </c>
      <c r="T663" s="22">
        <f t="shared" si="74"/>
        <v>42666.645358796297</v>
      </c>
      <c r="U663" s="23">
        <v>42636.645358796297</v>
      </c>
      <c r="V663" s="14">
        <f t="shared" si="75"/>
        <v>10000</v>
      </c>
      <c r="W663" s="14">
        <f t="shared" si="76"/>
        <v>95</v>
      </c>
      <c r="X663" s="7">
        <f>IF($L663&gt;0,$W663/$L663,0)</f>
        <v>10.555555555555555</v>
      </c>
    </row>
    <row r="664" spans="1:24" ht="28.8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3">
        <f>(E664/D664)*100</f>
        <v>0.4</v>
      </c>
      <c r="P664" s="7">
        <f t="shared" si="71"/>
        <v>39</v>
      </c>
      <c r="Q664" s="4" t="str">
        <f t="shared" si="72"/>
        <v>technology</v>
      </c>
      <c r="R664" s="4" t="str">
        <f t="shared" si="70"/>
        <v>wearables</v>
      </c>
      <c r="S664" s="22">
        <f t="shared" si="73"/>
        <v>41990.438043981485</v>
      </c>
      <c r="T664" s="22">
        <f t="shared" si="74"/>
        <v>42020.438043981485</v>
      </c>
      <c r="U664" s="23">
        <v>41990.438043981485</v>
      </c>
      <c r="V664" s="14">
        <f t="shared" si="75"/>
        <v>39000</v>
      </c>
      <c r="W664" s="14">
        <f t="shared" si="76"/>
        <v>156</v>
      </c>
      <c r="X664" s="7">
        <f>IF($L664&gt;0,$W664/$L664,0)</f>
        <v>39</v>
      </c>
    </row>
    <row r="665" spans="1:24" ht="43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3">
        <f>(E665/D665)*100</f>
        <v>0.35000000000000003</v>
      </c>
      <c r="P665" s="7">
        <f t="shared" si="71"/>
        <v>100</v>
      </c>
      <c r="Q665" s="4" t="str">
        <f t="shared" si="72"/>
        <v>technology</v>
      </c>
      <c r="R665" s="4" t="str">
        <f t="shared" si="70"/>
        <v>wearables</v>
      </c>
      <c r="S665" s="22">
        <f t="shared" si="73"/>
        <v>42173.843240740738</v>
      </c>
      <c r="T665" s="22">
        <f t="shared" si="74"/>
        <v>42203.843240740738</v>
      </c>
      <c r="U665" s="23">
        <v>42173.843240740738</v>
      </c>
      <c r="V665" s="14">
        <f t="shared" si="75"/>
        <v>30163.600000000002</v>
      </c>
      <c r="W665" s="14">
        <f t="shared" si="76"/>
        <v>105.57260000000001</v>
      </c>
      <c r="X665" s="7">
        <f>IF($L665&gt;0,$W665/$L665,0)</f>
        <v>15.081800000000001</v>
      </c>
    </row>
    <row r="666" spans="1:24" ht="43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3">
        <f>(E666/D666)*100</f>
        <v>7.5333333333333332</v>
      </c>
      <c r="P666" s="7">
        <f t="shared" si="71"/>
        <v>31.172413793103448</v>
      </c>
      <c r="Q666" s="4" t="str">
        <f t="shared" si="72"/>
        <v>technology</v>
      </c>
      <c r="R666" s="4" t="str">
        <f t="shared" si="70"/>
        <v>wearables</v>
      </c>
      <c r="S666" s="22">
        <f t="shared" si="73"/>
        <v>42077.666377314818</v>
      </c>
      <c r="T666" s="22">
        <f t="shared" si="74"/>
        <v>42107.666377314818</v>
      </c>
      <c r="U666" s="23">
        <v>42077.666377314818</v>
      </c>
      <c r="V666" s="14">
        <f t="shared" si="75"/>
        <v>12000</v>
      </c>
      <c r="W666" s="14">
        <f t="shared" si="76"/>
        <v>904</v>
      </c>
      <c r="X666" s="7">
        <f>IF($L666&gt;0,$W666/$L666,0)</f>
        <v>31.172413793103448</v>
      </c>
    </row>
    <row r="667" spans="1:24" ht="43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3">
        <f>(E667/D667)*100</f>
        <v>18.64</v>
      </c>
      <c r="P667" s="7">
        <f t="shared" si="71"/>
        <v>155.33333333333334</v>
      </c>
      <c r="Q667" s="4" t="str">
        <f t="shared" si="72"/>
        <v>technology</v>
      </c>
      <c r="R667" s="4" t="str">
        <f t="shared" si="70"/>
        <v>wearables</v>
      </c>
      <c r="S667" s="22">
        <f t="shared" si="73"/>
        <v>42688.711354166662</v>
      </c>
      <c r="T667" s="22">
        <f t="shared" si="74"/>
        <v>42748.711354166662</v>
      </c>
      <c r="U667" s="23">
        <v>42688.711354166662</v>
      </c>
      <c r="V667" s="14">
        <f t="shared" si="75"/>
        <v>10000</v>
      </c>
      <c r="W667" s="14">
        <f t="shared" si="76"/>
        <v>1864</v>
      </c>
      <c r="X667" s="7">
        <f>IF($L667&gt;0,$W667/$L667,0)</f>
        <v>155.33333333333334</v>
      </c>
    </row>
    <row r="668" spans="1:24" ht="43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3">
        <f>(E668/D668)*100</f>
        <v>4.0000000000000001E-3</v>
      </c>
      <c r="P668" s="7">
        <f t="shared" si="71"/>
        <v>2</v>
      </c>
      <c r="Q668" s="4" t="str">
        <f t="shared" si="72"/>
        <v>technology</v>
      </c>
      <c r="R668" s="4" t="str">
        <f t="shared" si="70"/>
        <v>wearables</v>
      </c>
      <c r="S668" s="22">
        <f t="shared" si="73"/>
        <v>41838.832152777773</v>
      </c>
      <c r="T668" s="22">
        <f t="shared" si="74"/>
        <v>41868.832152777773</v>
      </c>
      <c r="U668" s="23">
        <v>41838.832152777773</v>
      </c>
      <c r="V668" s="14">
        <f t="shared" si="75"/>
        <v>200000</v>
      </c>
      <c r="W668" s="14">
        <f t="shared" si="76"/>
        <v>8</v>
      </c>
      <c r="X668" s="7">
        <f>IF($L668&gt;0,$W668/$L668,0)</f>
        <v>2</v>
      </c>
    </row>
    <row r="669" spans="1:24" ht="43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3">
        <f>(E669/D669)*100</f>
        <v>10.02</v>
      </c>
      <c r="P669" s="7">
        <f t="shared" si="71"/>
        <v>178.92857142857142</v>
      </c>
      <c r="Q669" s="4" t="str">
        <f t="shared" si="72"/>
        <v>technology</v>
      </c>
      <c r="R669" s="4" t="str">
        <f t="shared" si="70"/>
        <v>wearables</v>
      </c>
      <c r="S669" s="22">
        <f t="shared" si="73"/>
        <v>42632.373414351852</v>
      </c>
      <c r="T669" s="22">
        <f t="shared" si="74"/>
        <v>42672.373414351852</v>
      </c>
      <c r="U669" s="23">
        <v>42632.373414351852</v>
      </c>
      <c r="V669" s="14">
        <f t="shared" si="75"/>
        <v>56307.75</v>
      </c>
      <c r="W669" s="14">
        <f t="shared" si="76"/>
        <v>5642.0365499999998</v>
      </c>
      <c r="X669" s="7">
        <f>IF($L669&gt;0,$W669/$L669,0)</f>
        <v>201.50130535714285</v>
      </c>
    </row>
    <row r="670" spans="1:24" ht="43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3">
        <f>(E670/D670)*100</f>
        <v>4.5600000000000005</v>
      </c>
      <c r="P670" s="7">
        <f t="shared" si="71"/>
        <v>27.36</v>
      </c>
      <c r="Q670" s="4" t="str">
        <f t="shared" si="72"/>
        <v>technology</v>
      </c>
      <c r="R670" s="4" t="str">
        <f t="shared" si="70"/>
        <v>wearables</v>
      </c>
      <c r="S670" s="22">
        <f t="shared" si="73"/>
        <v>42090.831273148149</v>
      </c>
      <c r="T670" s="22">
        <f t="shared" si="74"/>
        <v>42135.831273148149</v>
      </c>
      <c r="U670" s="23">
        <v>42090.831273148149</v>
      </c>
      <c r="V670" s="14">
        <f t="shared" si="75"/>
        <v>15000</v>
      </c>
      <c r="W670" s="14">
        <f t="shared" si="76"/>
        <v>684</v>
      </c>
      <c r="X670" s="7">
        <f>IF($L670&gt;0,$W670/$L670,0)</f>
        <v>27.36</v>
      </c>
    </row>
    <row r="671" spans="1:24" ht="57.6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3">
        <f>(E671/D671)*100</f>
        <v>21.5075</v>
      </c>
      <c r="P671" s="7">
        <f t="shared" si="71"/>
        <v>1536.25</v>
      </c>
      <c r="Q671" s="4" t="str">
        <f t="shared" si="72"/>
        <v>technology</v>
      </c>
      <c r="R671" s="4" t="str">
        <f t="shared" si="70"/>
        <v>wearables</v>
      </c>
      <c r="S671" s="22">
        <f t="shared" si="73"/>
        <v>42527.625671296293</v>
      </c>
      <c r="T671" s="22">
        <f t="shared" si="74"/>
        <v>42557.625671296293</v>
      </c>
      <c r="U671" s="23">
        <v>42527.625671296293</v>
      </c>
      <c r="V671" s="14">
        <f t="shared" si="75"/>
        <v>21389.4</v>
      </c>
      <c r="W671" s="14">
        <f t="shared" si="76"/>
        <v>4600.3252050000001</v>
      </c>
      <c r="X671" s="7">
        <f>IF($L671&gt;0,$W671/$L671,0)</f>
        <v>164.29732874999999</v>
      </c>
    </row>
    <row r="672" spans="1:24" ht="43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3">
        <f>(E672/D672)*100</f>
        <v>29.276666666666667</v>
      </c>
      <c r="P672" s="7">
        <f t="shared" si="71"/>
        <v>84.99677419354839</v>
      </c>
      <c r="Q672" s="4" t="str">
        <f t="shared" si="72"/>
        <v>technology</v>
      </c>
      <c r="R672" s="4" t="str">
        <f t="shared" si="70"/>
        <v>wearables</v>
      </c>
      <c r="S672" s="22">
        <f t="shared" si="73"/>
        <v>42506.709722222222</v>
      </c>
      <c r="T672" s="22">
        <f t="shared" si="74"/>
        <v>42540.340277777781</v>
      </c>
      <c r="U672" s="23">
        <v>42506.709722222222</v>
      </c>
      <c r="V672" s="14">
        <f t="shared" si="75"/>
        <v>101353.95</v>
      </c>
      <c r="W672" s="14">
        <f t="shared" si="76"/>
        <v>29673.058095</v>
      </c>
      <c r="X672" s="7">
        <f>IF($L672&gt;0,$W672/$L672,0)</f>
        <v>95.719542241935486</v>
      </c>
    </row>
    <row r="673" spans="1:24" ht="43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3">
        <f>(E673/D673)*100</f>
        <v>39.426666666666662</v>
      </c>
      <c r="P673" s="7">
        <f t="shared" si="71"/>
        <v>788.5333333333333</v>
      </c>
      <c r="Q673" s="4" t="str">
        <f t="shared" si="72"/>
        <v>technology</v>
      </c>
      <c r="R673" s="4" t="str">
        <f t="shared" si="70"/>
        <v>wearables</v>
      </c>
      <c r="S673" s="22">
        <f t="shared" si="73"/>
        <v>41984.692731481482</v>
      </c>
      <c r="T673" s="22">
        <f t="shared" si="74"/>
        <v>42018.166666666672</v>
      </c>
      <c r="U673" s="23">
        <v>41984.692731481482</v>
      </c>
      <c r="V673" s="14">
        <f t="shared" si="75"/>
        <v>30000</v>
      </c>
      <c r="W673" s="14">
        <f t="shared" si="76"/>
        <v>11828</v>
      </c>
      <c r="X673" s="7">
        <f>IF($L673&gt;0,$W673/$L673,0)</f>
        <v>788.5333333333333</v>
      </c>
    </row>
    <row r="674" spans="1:24" ht="43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3">
        <f>(E674/D674)*100</f>
        <v>21.628</v>
      </c>
      <c r="P674" s="7">
        <f t="shared" si="71"/>
        <v>50.29767441860465</v>
      </c>
      <c r="Q674" s="4" t="str">
        <f t="shared" si="72"/>
        <v>technology</v>
      </c>
      <c r="R674" s="4" t="str">
        <f t="shared" si="70"/>
        <v>wearables</v>
      </c>
      <c r="S674" s="22">
        <f t="shared" si="73"/>
        <v>41974.219490740739</v>
      </c>
      <c r="T674" s="22">
        <f t="shared" si="74"/>
        <v>42005.207638888889</v>
      </c>
      <c r="U674" s="23">
        <v>41974.219490740739</v>
      </c>
      <c r="V674" s="14">
        <f t="shared" si="75"/>
        <v>50000</v>
      </c>
      <c r="W674" s="14">
        <f t="shared" si="76"/>
        <v>10814</v>
      </c>
      <c r="X674" s="7">
        <f>IF($L674&gt;0,$W674/$L674,0)</f>
        <v>50.29767441860465</v>
      </c>
    </row>
    <row r="675" spans="1:24" ht="43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3">
        <f>(E675/D675)*100</f>
        <v>0.20500000000000002</v>
      </c>
      <c r="P675" s="7">
        <f t="shared" si="71"/>
        <v>68.333333333333329</v>
      </c>
      <c r="Q675" s="4" t="str">
        <f t="shared" si="72"/>
        <v>technology</v>
      </c>
      <c r="R675" s="4" t="str">
        <f t="shared" si="70"/>
        <v>wearables</v>
      </c>
      <c r="S675" s="22">
        <f t="shared" si="73"/>
        <v>41838.840474537035</v>
      </c>
      <c r="T675" s="22">
        <f t="shared" si="74"/>
        <v>41883.840474537035</v>
      </c>
      <c r="U675" s="23">
        <v>41838.840474537035</v>
      </c>
      <c r="V675" s="14">
        <f t="shared" si="75"/>
        <v>100000</v>
      </c>
      <c r="W675" s="14">
        <f t="shared" si="76"/>
        <v>205</v>
      </c>
      <c r="X675" s="7">
        <f>IF($L675&gt;0,$W675/$L675,0)</f>
        <v>68.333333333333329</v>
      </c>
    </row>
    <row r="676" spans="1:24" ht="28.8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3">
        <f>(E676/D676)*100</f>
        <v>0.03</v>
      </c>
      <c r="P676" s="7">
        <f t="shared" si="71"/>
        <v>7.5</v>
      </c>
      <c r="Q676" s="4" t="str">
        <f t="shared" si="72"/>
        <v>technology</v>
      </c>
      <c r="R676" s="4" t="str">
        <f t="shared" si="70"/>
        <v>wearables</v>
      </c>
      <c r="S676" s="22">
        <f t="shared" si="73"/>
        <v>41803.116053240738</v>
      </c>
      <c r="T676" s="22">
        <f t="shared" si="74"/>
        <v>41863.116053240738</v>
      </c>
      <c r="U676" s="23">
        <v>41803.116053240738</v>
      </c>
      <c r="V676" s="14">
        <f t="shared" si="75"/>
        <v>50000</v>
      </c>
      <c r="W676" s="14">
        <f t="shared" si="76"/>
        <v>15</v>
      </c>
      <c r="X676" s="7">
        <f>IF($L676&gt;0,$W676/$L676,0)</f>
        <v>7.5</v>
      </c>
    </row>
    <row r="677" spans="1:24" ht="43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3">
        <f>(E677/D677)*100</f>
        <v>14.85</v>
      </c>
      <c r="P677" s="7">
        <f t="shared" si="71"/>
        <v>34.269230769230766</v>
      </c>
      <c r="Q677" s="4" t="str">
        <f t="shared" si="72"/>
        <v>technology</v>
      </c>
      <c r="R677" s="4" t="str">
        <f t="shared" si="70"/>
        <v>wearables</v>
      </c>
      <c r="S677" s="22">
        <f t="shared" si="73"/>
        <v>41975.930601851855</v>
      </c>
      <c r="T677" s="22">
        <f t="shared" si="74"/>
        <v>42005.290972222225</v>
      </c>
      <c r="U677" s="23">
        <v>41975.930601851855</v>
      </c>
      <c r="V677" s="14">
        <f t="shared" si="75"/>
        <v>6000</v>
      </c>
      <c r="W677" s="14">
        <f t="shared" si="76"/>
        <v>891</v>
      </c>
      <c r="X677" s="7">
        <f>IF($L677&gt;0,$W677/$L677,0)</f>
        <v>34.269230769230766</v>
      </c>
    </row>
    <row r="678" spans="1:24" ht="57.6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3">
        <f>(E678/D678)*100</f>
        <v>1.4710000000000001</v>
      </c>
      <c r="P678" s="7">
        <f t="shared" si="71"/>
        <v>61.291666666666664</v>
      </c>
      <c r="Q678" s="4" t="str">
        <f t="shared" si="72"/>
        <v>technology</v>
      </c>
      <c r="R678" s="4" t="str">
        <f t="shared" si="70"/>
        <v>wearables</v>
      </c>
      <c r="S678" s="22">
        <f t="shared" si="73"/>
        <v>42012.76829861111</v>
      </c>
      <c r="T678" s="22">
        <f t="shared" si="74"/>
        <v>42042.76829861111</v>
      </c>
      <c r="U678" s="23">
        <v>42012.76829861111</v>
      </c>
      <c r="V678" s="14">
        <f t="shared" si="75"/>
        <v>76644.900000000009</v>
      </c>
      <c r="W678" s="14">
        <f t="shared" si="76"/>
        <v>1127.4464790000002</v>
      </c>
      <c r="X678" s="7">
        <f>IF($L678&gt;0,$W678/$L678,0)</f>
        <v>46.976936625000008</v>
      </c>
    </row>
    <row r="679" spans="1:24" ht="43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3">
        <f>(E679/D679)*100</f>
        <v>25.584</v>
      </c>
      <c r="P679" s="7">
        <f t="shared" si="71"/>
        <v>133.25</v>
      </c>
      <c r="Q679" s="4" t="str">
        <f t="shared" si="72"/>
        <v>technology</v>
      </c>
      <c r="R679" s="4" t="str">
        <f t="shared" si="70"/>
        <v>wearables</v>
      </c>
      <c r="S679" s="22">
        <f t="shared" si="73"/>
        <v>42504.403877314813</v>
      </c>
      <c r="T679" s="22">
        <f t="shared" si="74"/>
        <v>42549.403877314813</v>
      </c>
      <c r="U679" s="23">
        <v>42504.403877314813</v>
      </c>
      <c r="V679" s="14">
        <f t="shared" si="75"/>
        <v>56307.75</v>
      </c>
      <c r="W679" s="14">
        <f t="shared" si="76"/>
        <v>14405.77476</v>
      </c>
      <c r="X679" s="7">
        <f>IF($L679&gt;0,$W679/$L679,0)</f>
        <v>150.06015375000001</v>
      </c>
    </row>
    <row r="680" spans="1:24" ht="43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3">
        <f>(E680/D680)*100</f>
        <v>3.8206896551724134</v>
      </c>
      <c r="P680" s="7">
        <f t="shared" si="71"/>
        <v>65.17647058823529</v>
      </c>
      <c r="Q680" s="4" t="str">
        <f t="shared" si="72"/>
        <v>technology</v>
      </c>
      <c r="R680" s="4" t="str">
        <f t="shared" si="70"/>
        <v>wearables</v>
      </c>
      <c r="S680" s="22">
        <f t="shared" si="73"/>
        <v>42481.376597222217</v>
      </c>
      <c r="T680" s="22">
        <f t="shared" si="74"/>
        <v>42511.376597222217</v>
      </c>
      <c r="U680" s="23">
        <v>42481.376597222217</v>
      </c>
      <c r="V680" s="14">
        <f t="shared" si="75"/>
        <v>29000</v>
      </c>
      <c r="W680" s="14">
        <f t="shared" si="76"/>
        <v>1108</v>
      </c>
      <c r="X680" s="7">
        <f>IF($L680&gt;0,$W680/$L680,0)</f>
        <v>65.17647058823529</v>
      </c>
    </row>
    <row r="681" spans="1:24" ht="43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3">
        <f>(E681/D681)*100</f>
        <v>15.485964912280703</v>
      </c>
      <c r="P681" s="7">
        <f t="shared" si="71"/>
        <v>93.90425531914893</v>
      </c>
      <c r="Q681" s="4" t="str">
        <f t="shared" si="72"/>
        <v>technology</v>
      </c>
      <c r="R681" s="4" t="str">
        <f t="shared" si="70"/>
        <v>wearables</v>
      </c>
      <c r="S681" s="22">
        <f t="shared" si="73"/>
        <v>42556.695706018523</v>
      </c>
      <c r="T681" s="22">
        <f t="shared" si="74"/>
        <v>42616.695706018523</v>
      </c>
      <c r="U681" s="23">
        <v>42556.695706018523</v>
      </c>
      <c r="V681" s="14">
        <f t="shared" si="75"/>
        <v>57000</v>
      </c>
      <c r="W681" s="14">
        <f t="shared" si="76"/>
        <v>8827</v>
      </c>
      <c r="X681" s="7">
        <f>IF($L681&gt;0,$W681/$L681,0)</f>
        <v>93.90425531914893</v>
      </c>
    </row>
    <row r="682" spans="1:24" ht="43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3">
        <f>(E682/D682)*100</f>
        <v>25.912000000000003</v>
      </c>
      <c r="P682" s="7">
        <f t="shared" si="71"/>
        <v>150.65116279069767</v>
      </c>
      <c r="Q682" s="4" t="str">
        <f t="shared" si="72"/>
        <v>technology</v>
      </c>
      <c r="R682" s="4" t="str">
        <f t="shared" si="70"/>
        <v>wearables</v>
      </c>
      <c r="S682" s="22">
        <f t="shared" si="73"/>
        <v>41864.501516203702</v>
      </c>
      <c r="T682" s="22">
        <f t="shared" si="74"/>
        <v>41899.501516203702</v>
      </c>
      <c r="U682" s="23">
        <v>41864.501516203702</v>
      </c>
      <c r="V682" s="14">
        <f t="shared" si="75"/>
        <v>75000</v>
      </c>
      <c r="W682" s="14">
        <f t="shared" si="76"/>
        <v>19434</v>
      </c>
      <c r="X682" s="7">
        <f>IF($L682&gt;0,$W682/$L682,0)</f>
        <v>150.65116279069767</v>
      </c>
    </row>
    <row r="683" spans="1:24" ht="43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3">
        <f>(E683/D683)*100</f>
        <v>0.04</v>
      </c>
      <c r="P683" s="7">
        <f t="shared" si="71"/>
        <v>1</v>
      </c>
      <c r="Q683" s="4" t="str">
        <f t="shared" si="72"/>
        <v>technology</v>
      </c>
      <c r="R683" s="4" t="str">
        <f t="shared" si="70"/>
        <v>wearables</v>
      </c>
      <c r="S683" s="22">
        <f t="shared" si="73"/>
        <v>42639.805601851855</v>
      </c>
      <c r="T683" s="22">
        <f t="shared" si="74"/>
        <v>42669.805601851855</v>
      </c>
      <c r="U683" s="23">
        <v>42639.805601851855</v>
      </c>
      <c r="V683" s="14">
        <f t="shared" si="75"/>
        <v>2500</v>
      </c>
      <c r="W683" s="14">
        <f t="shared" si="76"/>
        <v>1</v>
      </c>
      <c r="X683" s="7">
        <f>IF($L683&gt;0,$W683/$L683,0)</f>
        <v>1</v>
      </c>
    </row>
    <row r="684" spans="1:24" ht="43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3">
        <f>(E684/D684)*100</f>
        <v>0.106</v>
      </c>
      <c r="P684" s="7">
        <f t="shared" si="71"/>
        <v>13.25</v>
      </c>
      <c r="Q684" s="4" t="str">
        <f t="shared" si="72"/>
        <v>technology</v>
      </c>
      <c r="R684" s="4" t="str">
        <f t="shared" si="70"/>
        <v>wearables</v>
      </c>
      <c r="S684" s="22">
        <f t="shared" si="73"/>
        <v>42778.765300925923</v>
      </c>
      <c r="T684" s="22">
        <f t="shared" si="74"/>
        <v>42808.723634259259</v>
      </c>
      <c r="U684" s="23">
        <v>42778.765300925923</v>
      </c>
      <c r="V684" s="14">
        <f t="shared" si="75"/>
        <v>50000</v>
      </c>
      <c r="W684" s="14">
        <f t="shared" si="76"/>
        <v>53</v>
      </c>
      <c r="X684" s="7">
        <f>IF($L684&gt;0,$W684/$L684,0)</f>
        <v>13.25</v>
      </c>
    </row>
    <row r="685" spans="1:24" ht="43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3">
        <f>(E685/D685)*100</f>
        <v>0.85142857142857142</v>
      </c>
      <c r="P685" s="7">
        <f t="shared" si="71"/>
        <v>99.333333333333329</v>
      </c>
      <c r="Q685" s="4" t="str">
        <f t="shared" si="72"/>
        <v>technology</v>
      </c>
      <c r="R685" s="4" t="str">
        <f t="shared" si="70"/>
        <v>wearables</v>
      </c>
      <c r="S685" s="22">
        <f t="shared" si="73"/>
        <v>42634.900046296301</v>
      </c>
      <c r="T685" s="22">
        <f t="shared" si="74"/>
        <v>42674.900046296301</v>
      </c>
      <c r="U685" s="23">
        <v>42634.900046296301</v>
      </c>
      <c r="V685" s="14">
        <f t="shared" si="75"/>
        <v>35000</v>
      </c>
      <c r="W685" s="14">
        <f t="shared" si="76"/>
        <v>298</v>
      </c>
      <c r="X685" s="7">
        <f>IF($L685&gt;0,$W685/$L685,0)</f>
        <v>99.333333333333329</v>
      </c>
    </row>
    <row r="686" spans="1:24" ht="28.8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3">
        <f>(E686/D686)*100</f>
        <v>7.4837500000000006</v>
      </c>
      <c r="P686" s="7">
        <f t="shared" si="71"/>
        <v>177.39259259259259</v>
      </c>
      <c r="Q686" s="4" t="str">
        <f t="shared" si="72"/>
        <v>technology</v>
      </c>
      <c r="R686" s="4" t="str">
        <f t="shared" si="70"/>
        <v>wearables</v>
      </c>
      <c r="S686" s="22">
        <f t="shared" si="73"/>
        <v>41809.473275462966</v>
      </c>
      <c r="T686" s="22">
        <f t="shared" si="74"/>
        <v>41845.125</v>
      </c>
      <c r="U686" s="23">
        <v>41809.473275462966</v>
      </c>
      <c r="V686" s="14">
        <f t="shared" si="75"/>
        <v>320000</v>
      </c>
      <c r="W686" s="14">
        <f t="shared" si="76"/>
        <v>23948</v>
      </c>
      <c r="X686" s="7">
        <f>IF($L686&gt;0,$W686/$L686,0)</f>
        <v>177.39259259259259</v>
      </c>
    </row>
    <row r="687" spans="1:24" ht="43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3">
        <f>(E687/D687)*100</f>
        <v>27.650000000000002</v>
      </c>
      <c r="P687" s="7">
        <f t="shared" si="71"/>
        <v>55.3</v>
      </c>
      <c r="Q687" s="4" t="str">
        <f t="shared" si="72"/>
        <v>technology</v>
      </c>
      <c r="R687" s="4" t="str">
        <f t="shared" si="70"/>
        <v>wearables</v>
      </c>
      <c r="S687" s="22">
        <f t="shared" si="73"/>
        <v>41971.866574074069</v>
      </c>
      <c r="T687" s="22">
        <f t="shared" si="74"/>
        <v>42016.866574074069</v>
      </c>
      <c r="U687" s="23">
        <v>41971.866574074069</v>
      </c>
      <c r="V687" s="14">
        <f t="shared" si="75"/>
        <v>2000</v>
      </c>
      <c r="W687" s="14">
        <f t="shared" si="76"/>
        <v>553</v>
      </c>
      <c r="X687" s="7">
        <f>IF($L687&gt;0,$W687/$L687,0)</f>
        <v>55.3</v>
      </c>
    </row>
    <row r="688" spans="1:24" ht="57.6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3">
        <f>(E688/D688)*100</f>
        <v>0</v>
      </c>
      <c r="P688" s="7">
        <f t="shared" si="71"/>
        <v>0</v>
      </c>
      <c r="Q688" s="4" t="str">
        <f t="shared" si="72"/>
        <v>technology</v>
      </c>
      <c r="R688" s="4" t="str">
        <f t="shared" si="70"/>
        <v>wearables</v>
      </c>
      <c r="S688" s="22">
        <f t="shared" si="73"/>
        <v>42189.673263888893</v>
      </c>
      <c r="T688" s="22">
        <f t="shared" si="74"/>
        <v>42219.673263888893</v>
      </c>
      <c r="U688" s="23">
        <v>42189.673263888893</v>
      </c>
      <c r="V688" s="14">
        <f t="shared" si="75"/>
        <v>563077.5</v>
      </c>
      <c r="W688" s="14">
        <f t="shared" si="76"/>
        <v>0</v>
      </c>
      <c r="X688" s="7">
        <f>IF($L688&gt;0,$W688/$L688,0)</f>
        <v>0</v>
      </c>
    </row>
    <row r="689" spans="1:24" ht="43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3">
        <f>(E689/D689)*100</f>
        <v>3.55</v>
      </c>
      <c r="P689" s="7">
        <f t="shared" si="71"/>
        <v>591.66666666666663</v>
      </c>
      <c r="Q689" s="4" t="str">
        <f t="shared" si="72"/>
        <v>technology</v>
      </c>
      <c r="R689" s="4" t="str">
        <f t="shared" si="70"/>
        <v>wearables</v>
      </c>
      <c r="S689" s="22">
        <f t="shared" si="73"/>
        <v>42711.750613425931</v>
      </c>
      <c r="T689" s="22">
        <f t="shared" si="74"/>
        <v>42771.750613425931</v>
      </c>
      <c r="U689" s="23">
        <v>42711.750613425931</v>
      </c>
      <c r="V689" s="14">
        <f t="shared" si="75"/>
        <v>5268.8</v>
      </c>
      <c r="W689" s="14">
        <f t="shared" si="76"/>
        <v>187.04239999999999</v>
      </c>
      <c r="X689" s="7">
        <f>IF($L689&gt;0,$W689/$L689,0)</f>
        <v>31.173733333333331</v>
      </c>
    </row>
    <row r="690" spans="1:24" ht="43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3">
        <f>(E690/D690)*100</f>
        <v>72.989999999999995</v>
      </c>
      <c r="P690" s="7">
        <f t="shared" si="71"/>
        <v>405.5</v>
      </c>
      <c r="Q690" s="4" t="str">
        <f t="shared" si="72"/>
        <v>technology</v>
      </c>
      <c r="R690" s="4" t="str">
        <f t="shared" si="70"/>
        <v>wearables</v>
      </c>
      <c r="S690" s="22">
        <f t="shared" si="73"/>
        <v>42262.104780092588</v>
      </c>
      <c r="T690" s="22">
        <f t="shared" si="74"/>
        <v>42292.104780092588</v>
      </c>
      <c r="U690" s="23">
        <v>42262.104780092588</v>
      </c>
      <c r="V690" s="14">
        <f t="shared" si="75"/>
        <v>20000</v>
      </c>
      <c r="W690" s="14">
        <f t="shared" si="76"/>
        <v>14598</v>
      </c>
      <c r="X690" s="7">
        <f>IF($L690&gt;0,$W690/$L690,0)</f>
        <v>405.5</v>
      </c>
    </row>
    <row r="691" spans="1:24" ht="43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3">
        <f>(E691/D691)*100</f>
        <v>57.648750000000007</v>
      </c>
      <c r="P691" s="7">
        <f t="shared" si="71"/>
        <v>343.14732142857144</v>
      </c>
      <c r="Q691" s="4" t="str">
        <f t="shared" si="72"/>
        <v>technology</v>
      </c>
      <c r="R691" s="4" t="str">
        <f t="shared" si="70"/>
        <v>wearables</v>
      </c>
      <c r="S691" s="22">
        <f t="shared" si="73"/>
        <v>42675.66778935185</v>
      </c>
      <c r="T691" s="22">
        <f t="shared" si="74"/>
        <v>42712.207638888889</v>
      </c>
      <c r="U691" s="23">
        <v>42675.66778935185</v>
      </c>
      <c r="V691" s="14">
        <f t="shared" si="75"/>
        <v>200000</v>
      </c>
      <c r="W691" s="14">
        <f t="shared" si="76"/>
        <v>115297.5</v>
      </c>
      <c r="X691" s="7">
        <f>IF($L691&gt;0,$W691/$L691,0)</f>
        <v>343.14732142857144</v>
      </c>
    </row>
    <row r="692" spans="1:24" ht="28.8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3">
        <f>(E692/D692)*100</f>
        <v>12.34</v>
      </c>
      <c r="P692" s="7">
        <f t="shared" si="71"/>
        <v>72.588235294117652</v>
      </c>
      <c r="Q692" s="4" t="str">
        <f t="shared" si="72"/>
        <v>technology</v>
      </c>
      <c r="R692" s="4" t="str">
        <f t="shared" si="70"/>
        <v>wearables</v>
      </c>
      <c r="S692" s="22">
        <f t="shared" si="73"/>
        <v>42579.634733796294</v>
      </c>
      <c r="T692" s="22">
        <f t="shared" si="74"/>
        <v>42622.25</v>
      </c>
      <c r="U692" s="23">
        <v>42579.634733796294</v>
      </c>
      <c r="V692" s="14">
        <f t="shared" si="75"/>
        <v>20000</v>
      </c>
      <c r="W692" s="14">
        <f t="shared" si="76"/>
        <v>2468</v>
      </c>
      <c r="X692" s="7">
        <f>IF($L692&gt;0,$W692/$L692,0)</f>
        <v>72.588235294117652</v>
      </c>
    </row>
    <row r="693" spans="1:24" ht="43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3">
        <f>(E693/D693)*100</f>
        <v>0.52</v>
      </c>
      <c r="P693" s="7">
        <f t="shared" si="71"/>
        <v>26</v>
      </c>
      <c r="Q693" s="4" t="str">
        <f t="shared" si="72"/>
        <v>technology</v>
      </c>
      <c r="R693" s="4" t="str">
        <f t="shared" si="70"/>
        <v>wearables</v>
      </c>
      <c r="S693" s="22">
        <f t="shared" si="73"/>
        <v>42158.028310185182</v>
      </c>
      <c r="T693" s="22">
        <f t="shared" si="74"/>
        <v>42186.028310185182</v>
      </c>
      <c r="U693" s="23">
        <v>42158.028310185182</v>
      </c>
      <c r="V693" s="14">
        <f t="shared" si="75"/>
        <v>50000</v>
      </c>
      <c r="W693" s="14">
        <f t="shared" si="76"/>
        <v>260</v>
      </c>
      <c r="X693" s="7">
        <f>IF($L693&gt;0,$W693/$L693,0)</f>
        <v>26</v>
      </c>
    </row>
    <row r="694" spans="1:24" ht="43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3">
        <f>(E694/D694)*100</f>
        <v>6.5299999999999994</v>
      </c>
      <c r="P694" s="7">
        <f t="shared" si="71"/>
        <v>6.4975124378109452</v>
      </c>
      <c r="Q694" s="4" t="str">
        <f t="shared" si="72"/>
        <v>technology</v>
      </c>
      <c r="R694" s="4" t="str">
        <f t="shared" si="70"/>
        <v>wearables</v>
      </c>
      <c r="S694" s="22">
        <f t="shared" si="73"/>
        <v>42696.37572916667</v>
      </c>
      <c r="T694" s="22">
        <f t="shared" si="74"/>
        <v>42726.37572916667</v>
      </c>
      <c r="U694" s="23">
        <v>42696.37572916667</v>
      </c>
      <c r="V694" s="14">
        <f t="shared" si="75"/>
        <v>25037.539999999997</v>
      </c>
      <c r="W694" s="14">
        <f t="shared" si="76"/>
        <v>1634.9513619999998</v>
      </c>
      <c r="X694" s="7">
        <f>IF($L694&gt;0,$W694/$L694,0)</f>
        <v>8.1340863781094512</v>
      </c>
    </row>
    <row r="695" spans="1:24" ht="28.8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3">
        <f>(E695/D695)*100</f>
        <v>35.338000000000001</v>
      </c>
      <c r="P695" s="7">
        <f t="shared" si="71"/>
        <v>119.38513513513513</v>
      </c>
      <c r="Q695" s="4" t="str">
        <f t="shared" si="72"/>
        <v>technology</v>
      </c>
      <c r="R695" s="4" t="str">
        <f t="shared" si="70"/>
        <v>wearables</v>
      </c>
      <c r="S695" s="22">
        <f t="shared" si="73"/>
        <v>42094.808182870373</v>
      </c>
      <c r="T695" s="22">
        <f t="shared" si="74"/>
        <v>42124.808182870373</v>
      </c>
      <c r="U695" s="23">
        <v>42094.808182870373</v>
      </c>
      <c r="V695" s="14">
        <f t="shared" si="75"/>
        <v>100000</v>
      </c>
      <c r="W695" s="14">
        <f t="shared" si="76"/>
        <v>35338</v>
      </c>
      <c r="X695" s="7">
        <f>IF($L695&gt;0,$W695/$L695,0)</f>
        <v>119.38513513513513</v>
      </c>
    </row>
    <row r="696" spans="1:24" ht="43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3">
        <f>(E696/D696)*100</f>
        <v>0.39333333333333331</v>
      </c>
      <c r="P696" s="7">
        <f t="shared" si="71"/>
        <v>84.285714285714292</v>
      </c>
      <c r="Q696" s="4" t="str">
        <f t="shared" si="72"/>
        <v>technology</v>
      </c>
      <c r="R696" s="4" t="str">
        <f t="shared" si="70"/>
        <v>wearables</v>
      </c>
      <c r="S696" s="22">
        <f t="shared" si="73"/>
        <v>42737.663877314815</v>
      </c>
      <c r="T696" s="22">
        <f t="shared" si="74"/>
        <v>42767.663877314815</v>
      </c>
      <c r="U696" s="23">
        <v>42737.663877314815</v>
      </c>
      <c r="V696" s="14">
        <f t="shared" si="75"/>
        <v>150000</v>
      </c>
      <c r="W696" s="14">
        <f t="shared" si="76"/>
        <v>590</v>
      </c>
      <c r="X696" s="7">
        <f>IF($L696&gt;0,$W696/$L696,0)</f>
        <v>84.285714285714292</v>
      </c>
    </row>
    <row r="697" spans="1:24" ht="43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3">
        <f>(E697/D697)*100</f>
        <v>1.06</v>
      </c>
      <c r="P697" s="7">
        <f t="shared" si="71"/>
        <v>90.857142857142861</v>
      </c>
      <c r="Q697" s="4" t="str">
        <f t="shared" si="72"/>
        <v>technology</v>
      </c>
      <c r="R697" s="4" t="str">
        <f t="shared" si="70"/>
        <v>wearables</v>
      </c>
      <c r="S697" s="22">
        <f t="shared" si="73"/>
        <v>41913.521064814813</v>
      </c>
      <c r="T697" s="22">
        <f t="shared" si="74"/>
        <v>41943.521064814813</v>
      </c>
      <c r="U697" s="23">
        <v>41913.521064814813</v>
      </c>
      <c r="V697" s="14">
        <f t="shared" si="75"/>
        <v>60000</v>
      </c>
      <c r="W697" s="14">
        <f t="shared" si="76"/>
        <v>636</v>
      </c>
      <c r="X697" s="7">
        <f>IF($L697&gt;0,$W697/$L697,0)</f>
        <v>90.857142857142861</v>
      </c>
    </row>
    <row r="698" spans="1:24" ht="28.8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3">
        <f>(E698/D698)*100</f>
        <v>5.7142857142857147E-4</v>
      </c>
      <c r="P698" s="7">
        <f t="shared" si="71"/>
        <v>1</v>
      </c>
      <c r="Q698" s="4" t="str">
        <f t="shared" si="72"/>
        <v>technology</v>
      </c>
      <c r="R698" s="4" t="str">
        <f t="shared" si="70"/>
        <v>wearables</v>
      </c>
      <c r="S698" s="22">
        <f t="shared" si="73"/>
        <v>41815.927106481482</v>
      </c>
      <c r="T698" s="22">
        <f t="shared" si="74"/>
        <v>41845.927106481482</v>
      </c>
      <c r="U698" s="23">
        <v>41815.927106481482</v>
      </c>
      <c r="V698" s="14">
        <f t="shared" si="75"/>
        <v>197077.125</v>
      </c>
      <c r="W698" s="14">
        <f t="shared" si="76"/>
        <v>1.126155</v>
      </c>
      <c r="X698" s="7">
        <f>IF($L698&gt;0,$W698/$L698,0)</f>
        <v>1.126155</v>
      </c>
    </row>
    <row r="699" spans="1:24" ht="43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3">
        <f>(E699/D699)*100</f>
        <v>46.379999999999995</v>
      </c>
      <c r="P699" s="7">
        <f t="shared" si="71"/>
        <v>20.342105263157894</v>
      </c>
      <c r="Q699" s="4" t="str">
        <f t="shared" si="72"/>
        <v>technology</v>
      </c>
      <c r="R699" s="4" t="str">
        <f t="shared" si="70"/>
        <v>wearables</v>
      </c>
      <c r="S699" s="22">
        <f t="shared" si="73"/>
        <v>42388.523020833338</v>
      </c>
      <c r="T699" s="22">
        <f t="shared" si="74"/>
        <v>42403.523020833338</v>
      </c>
      <c r="U699" s="23">
        <v>42388.523020833338</v>
      </c>
      <c r="V699" s="14">
        <f t="shared" si="75"/>
        <v>5630.7749999999996</v>
      </c>
      <c r="W699" s="14">
        <f t="shared" si="76"/>
        <v>2611.553445</v>
      </c>
      <c r="X699" s="7">
        <f>IF($L699&gt;0,$W699/$L699,0)</f>
        <v>22.908363552631577</v>
      </c>
    </row>
    <row r="700" spans="1:24" ht="43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3">
        <f>(E700/D700)*100</f>
        <v>15.39</v>
      </c>
      <c r="P700" s="7">
        <f t="shared" si="71"/>
        <v>530.68965517241384</v>
      </c>
      <c r="Q700" s="4" t="str">
        <f t="shared" si="72"/>
        <v>technology</v>
      </c>
      <c r="R700" s="4" t="str">
        <f t="shared" si="70"/>
        <v>wearables</v>
      </c>
      <c r="S700" s="22">
        <f t="shared" si="73"/>
        <v>41866.931076388893</v>
      </c>
      <c r="T700" s="22">
        <f t="shared" si="74"/>
        <v>41900.083333333336</v>
      </c>
      <c r="U700" s="23">
        <v>41866.931076388893</v>
      </c>
      <c r="V700" s="14">
        <f t="shared" si="75"/>
        <v>100000</v>
      </c>
      <c r="W700" s="14">
        <f t="shared" si="76"/>
        <v>15390</v>
      </c>
      <c r="X700" s="7">
        <f>IF($L700&gt;0,$W700/$L700,0)</f>
        <v>530.68965517241384</v>
      </c>
    </row>
    <row r="701" spans="1:24" ht="43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3">
        <f>(E701/D701)*100</f>
        <v>82.422107692307705</v>
      </c>
      <c r="P701" s="7">
        <f t="shared" si="71"/>
        <v>120.39184269662923</v>
      </c>
      <c r="Q701" s="4" t="str">
        <f t="shared" si="72"/>
        <v>technology</v>
      </c>
      <c r="R701" s="4" t="str">
        <f t="shared" si="70"/>
        <v>wearables</v>
      </c>
      <c r="S701" s="22">
        <f t="shared" si="73"/>
        <v>41563.485509259262</v>
      </c>
      <c r="T701" s="22">
        <f t="shared" si="74"/>
        <v>41600.666666666664</v>
      </c>
      <c r="U701" s="23">
        <v>41563.485509259262</v>
      </c>
      <c r="V701" s="14">
        <f t="shared" si="75"/>
        <v>130000</v>
      </c>
      <c r="W701" s="14">
        <f t="shared" si="76"/>
        <v>107148.74</v>
      </c>
      <c r="X701" s="7">
        <f>IF($L701&gt;0,$W701/$L701,0)</f>
        <v>120.39184269662923</v>
      </c>
    </row>
    <row r="702" spans="1:24" ht="43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3">
        <f>(E702/D702)*100</f>
        <v>2.6866666666666665</v>
      </c>
      <c r="P702" s="7">
        <f t="shared" si="71"/>
        <v>13</v>
      </c>
      <c r="Q702" s="4" t="str">
        <f t="shared" si="72"/>
        <v>technology</v>
      </c>
      <c r="R702" s="4" t="str">
        <f t="shared" si="70"/>
        <v>wearables</v>
      </c>
      <c r="S702" s="22">
        <f t="shared" si="73"/>
        <v>42715.688437500001</v>
      </c>
      <c r="T702" s="22">
        <f t="shared" si="74"/>
        <v>42745.688437500001</v>
      </c>
      <c r="U702" s="23">
        <v>42715.688437500001</v>
      </c>
      <c r="V702" s="14">
        <f t="shared" si="75"/>
        <v>16892.325000000001</v>
      </c>
      <c r="W702" s="14">
        <f t="shared" si="76"/>
        <v>453.84046499999999</v>
      </c>
      <c r="X702" s="7">
        <f>IF($L702&gt;0,$W702/$L702,0)</f>
        <v>14.640015</v>
      </c>
    </row>
    <row r="703" spans="1:24" ht="43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3">
        <f>(E703/D703)*100</f>
        <v>26.6</v>
      </c>
      <c r="P703" s="7">
        <f t="shared" si="71"/>
        <v>291.33333333333331</v>
      </c>
      <c r="Q703" s="4" t="str">
        <f t="shared" si="72"/>
        <v>technology</v>
      </c>
      <c r="R703" s="4" t="str">
        <f t="shared" si="70"/>
        <v>wearables</v>
      </c>
      <c r="S703" s="22">
        <f t="shared" si="73"/>
        <v>41813.662962962961</v>
      </c>
      <c r="T703" s="22">
        <f t="shared" si="74"/>
        <v>41843.662962962961</v>
      </c>
      <c r="U703" s="23">
        <v>41813.662962962961</v>
      </c>
      <c r="V703" s="14">
        <f t="shared" si="75"/>
        <v>28793.170999999998</v>
      </c>
      <c r="W703" s="14">
        <f t="shared" si="76"/>
        <v>7658.9834859999992</v>
      </c>
      <c r="X703" s="7">
        <f>IF($L703&gt;0,$W703/$L703,0)</f>
        <v>364.71349933333329</v>
      </c>
    </row>
    <row r="704" spans="1:24" ht="43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3">
        <f>(E704/D704)*100</f>
        <v>30.813400000000001</v>
      </c>
      <c r="P704" s="7">
        <f t="shared" si="71"/>
        <v>124.9191891891892</v>
      </c>
      <c r="Q704" s="4" t="str">
        <f t="shared" si="72"/>
        <v>technology</v>
      </c>
      <c r="R704" s="4" t="str">
        <f t="shared" si="70"/>
        <v>wearables</v>
      </c>
      <c r="S704" s="22">
        <f t="shared" si="73"/>
        <v>42668.726701388892</v>
      </c>
      <c r="T704" s="22">
        <f t="shared" si="74"/>
        <v>42698.768368055556</v>
      </c>
      <c r="U704" s="23">
        <v>42668.726701388892</v>
      </c>
      <c r="V704" s="14">
        <f t="shared" si="75"/>
        <v>15000</v>
      </c>
      <c r="W704" s="14">
        <f t="shared" si="76"/>
        <v>4622.01</v>
      </c>
      <c r="X704" s="7">
        <f>IF($L704&gt;0,$W704/$L704,0)</f>
        <v>124.9191891891892</v>
      </c>
    </row>
    <row r="705" spans="1:24" ht="43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3">
        <f>(E705/D705)*100</f>
        <v>5.58</v>
      </c>
      <c r="P705" s="7">
        <f t="shared" si="71"/>
        <v>119.57142857142857</v>
      </c>
      <c r="Q705" s="4" t="str">
        <f t="shared" si="72"/>
        <v>technology</v>
      </c>
      <c r="R705" s="4" t="str">
        <f t="shared" si="70"/>
        <v>wearables</v>
      </c>
      <c r="S705" s="22">
        <f t="shared" si="73"/>
        <v>42711.950798611113</v>
      </c>
      <c r="T705" s="22">
        <f t="shared" si="74"/>
        <v>42766.98055555555</v>
      </c>
      <c r="U705" s="23">
        <v>42711.950798611113</v>
      </c>
      <c r="V705" s="14">
        <f t="shared" si="75"/>
        <v>15000</v>
      </c>
      <c r="W705" s="14">
        <f t="shared" si="76"/>
        <v>837</v>
      </c>
      <c r="X705" s="7">
        <f>IF($L705&gt;0,$W705/$L705,0)</f>
        <v>119.57142857142857</v>
      </c>
    </row>
    <row r="706" spans="1:24" ht="43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3">
        <f>(E706/D706)*100</f>
        <v>0.87454545454545463</v>
      </c>
      <c r="P706" s="7">
        <f t="shared" si="71"/>
        <v>120.25</v>
      </c>
      <c r="Q706" s="4" t="str">
        <f t="shared" si="72"/>
        <v>technology</v>
      </c>
      <c r="R706" s="4" t="str">
        <f t="shared" ref="R706:R769" si="77">MID($N706,FIND("/",$N706)+1,LEN($N706))</f>
        <v>wearables</v>
      </c>
      <c r="S706" s="22">
        <f t="shared" si="73"/>
        <v>42726.192916666667</v>
      </c>
      <c r="T706" s="22">
        <f t="shared" si="74"/>
        <v>42786.192916666667</v>
      </c>
      <c r="U706" s="23">
        <v>42726.192916666667</v>
      </c>
      <c r="V706" s="14">
        <f t="shared" si="75"/>
        <v>42154.695</v>
      </c>
      <c r="W706" s="14">
        <f t="shared" si="76"/>
        <v>368.661969</v>
      </c>
      <c r="X706" s="7">
        <f>IF($L706&gt;0,$W706/$L706,0)</f>
        <v>92.16549225</v>
      </c>
    </row>
    <row r="707" spans="1:24" ht="28.8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3">
        <f>(E707/D707)*100</f>
        <v>0.97699999999999987</v>
      </c>
      <c r="P707" s="7">
        <f t="shared" ref="P707:P770" si="78">IF($L707&gt;0,$E707/$L707,0)</f>
        <v>195.4</v>
      </c>
      <c r="Q707" s="4" t="str">
        <f t="shared" ref="Q707:Q770" si="79">LEFT($N707,FIND("/",$N707)-1)</f>
        <v>technology</v>
      </c>
      <c r="R707" s="4" t="str">
        <f t="shared" si="77"/>
        <v>wearables</v>
      </c>
      <c r="S707" s="22">
        <f t="shared" ref="S707:U770" si="80">($J707/86400)+DATE(1970,1,1)</f>
        <v>42726.491643518515</v>
      </c>
      <c r="T707" s="22">
        <f t="shared" ref="T707:T770" si="81">($I707/86400)+DATE(1970,1,1)</f>
        <v>42756.491643518515</v>
      </c>
      <c r="U707" s="23">
        <v>42726.491643518515</v>
      </c>
      <c r="V707" s="14">
        <f t="shared" ref="V707:V770" si="82">IF($H707="AUD",$D707*0.704094,IF($H707="CAD",$D707*0.766449,IF($H707="CHF",$D707*1.016069,IF($H707="DKK",$D707*0.150818,IF($H707="EUR",$D707*1.126155,IF($H707="GBP",$D707*1.251877,IF($H707="HKD",$D707*0.127766,IF($H707="MXN",$D707*0.052688,IF($H707="NOK",$D707*0.117106,IF($H707="NZD",$D707*0.672078,IF($H707="SEK",$D707*0.106947,IF($H707="SGD",$D707*0.737466,IF($H707="USD",$D707*1)))))))))))))</f>
        <v>112615.5</v>
      </c>
      <c r="W707" s="14">
        <f t="shared" ref="W707:W770" si="83">IF($H707="AUD",$E707*0.704094,IF($H707="CAD",$E707*0.766449,IF($H707="CHF",$E707*1.016069,IF($H707="DKK",$E707*0.150818,IF($H707="EUR",$E707*1.126155,IF($H707="GBP",$E707*1.251877,IF($H707="HKD",$E707*0.127766,IF($H707="MXN",$E707*0.052688,IF($H707="NOK",$E707*0.117106,IF($H707="NZD",$E707*0.672078,IF($H707="SEK",$E707*0.106947,IF($H707="SGD",$E707*0.737466,IF($H707="USD",$E707*1)))))))))))))</f>
        <v>1100.2534350000001</v>
      </c>
      <c r="X707" s="7">
        <f>IF($L707&gt;0,$W707/$L707,0)</f>
        <v>220.05068700000001</v>
      </c>
    </row>
    <row r="708" spans="1:24" ht="43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3">
        <f>(E708/D708)*100</f>
        <v>0</v>
      </c>
      <c r="P708" s="7">
        <f t="shared" si="78"/>
        <v>0</v>
      </c>
      <c r="Q708" s="4" t="str">
        <f t="shared" si="79"/>
        <v>technology</v>
      </c>
      <c r="R708" s="4" t="str">
        <f t="shared" si="77"/>
        <v>wearables</v>
      </c>
      <c r="S708" s="22">
        <f t="shared" si="80"/>
        <v>42676.995173611111</v>
      </c>
      <c r="T708" s="22">
        <f t="shared" si="81"/>
        <v>42718.777083333334</v>
      </c>
      <c r="U708" s="23">
        <v>42676.995173611111</v>
      </c>
      <c r="V708" s="14">
        <f t="shared" si="82"/>
        <v>112615.5</v>
      </c>
      <c r="W708" s="14">
        <f t="shared" si="83"/>
        <v>0</v>
      </c>
      <c r="X708" s="7">
        <f>IF($L708&gt;0,$W708/$L708,0)</f>
        <v>0</v>
      </c>
    </row>
    <row r="709" spans="1:24" ht="43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3">
        <f>(E709/D709)*100</f>
        <v>78.927352941176466</v>
      </c>
      <c r="P709" s="7">
        <f t="shared" si="78"/>
        <v>117.69868421052631</v>
      </c>
      <c r="Q709" s="4" t="str">
        <f t="shared" si="79"/>
        <v>technology</v>
      </c>
      <c r="R709" s="4" t="str">
        <f t="shared" si="77"/>
        <v>wearables</v>
      </c>
      <c r="S709" s="22">
        <f t="shared" si="80"/>
        <v>42696.663506944446</v>
      </c>
      <c r="T709" s="22">
        <f t="shared" si="81"/>
        <v>42736.663506944446</v>
      </c>
      <c r="U709" s="23">
        <v>42696.663506944446</v>
      </c>
      <c r="V709" s="14">
        <f t="shared" si="82"/>
        <v>85127.635999999999</v>
      </c>
      <c r="W709" s="14">
        <f t="shared" si="83"/>
        <v>67188.989716199998</v>
      </c>
      <c r="X709" s="7">
        <f>IF($L709&gt;0,$W709/$L709,0)</f>
        <v>147.34427569342105</v>
      </c>
    </row>
    <row r="710" spans="1:24" ht="43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3">
        <f>(E710/D710)*100</f>
        <v>22.092500000000001</v>
      </c>
      <c r="P710" s="7">
        <f t="shared" si="78"/>
        <v>23.948509485094849</v>
      </c>
      <c r="Q710" s="4" t="str">
        <f t="shared" si="79"/>
        <v>technology</v>
      </c>
      <c r="R710" s="4" t="str">
        <f t="shared" si="77"/>
        <v>wearables</v>
      </c>
      <c r="S710" s="22">
        <f t="shared" si="80"/>
        <v>41835.581018518518</v>
      </c>
      <c r="T710" s="22">
        <f t="shared" si="81"/>
        <v>41895.581018518518</v>
      </c>
      <c r="U710" s="23">
        <v>41835.581018518518</v>
      </c>
      <c r="V710" s="14">
        <f t="shared" si="82"/>
        <v>50075.079999999994</v>
      </c>
      <c r="W710" s="14">
        <f t="shared" si="83"/>
        <v>11062.837049</v>
      </c>
      <c r="X710" s="7">
        <f>IF($L710&gt;0,$W710/$L710,0)</f>
        <v>29.980588208672085</v>
      </c>
    </row>
    <row r="711" spans="1:24" ht="28.8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3">
        <f>(E711/D711)*100</f>
        <v>0.40666666666666662</v>
      </c>
      <c r="P711" s="7">
        <f t="shared" si="78"/>
        <v>30.5</v>
      </c>
      <c r="Q711" s="4" t="str">
        <f t="shared" si="79"/>
        <v>technology</v>
      </c>
      <c r="R711" s="4" t="str">
        <f t="shared" si="77"/>
        <v>wearables</v>
      </c>
      <c r="S711" s="22">
        <f t="shared" si="80"/>
        <v>41948.041192129633</v>
      </c>
      <c r="T711" s="22">
        <f t="shared" si="81"/>
        <v>41978.041192129633</v>
      </c>
      <c r="U711" s="23">
        <v>41948.041192129633</v>
      </c>
      <c r="V711" s="14">
        <f t="shared" si="82"/>
        <v>15000</v>
      </c>
      <c r="W711" s="14">
        <f t="shared" si="83"/>
        <v>61</v>
      </c>
      <c r="X711" s="7">
        <f>IF($L711&gt;0,$W711/$L711,0)</f>
        <v>30.5</v>
      </c>
    </row>
    <row r="712" spans="1:24" ht="28.8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3">
        <f>(E712/D712)*100</f>
        <v>0</v>
      </c>
      <c r="P712" s="7">
        <f t="shared" si="78"/>
        <v>0</v>
      </c>
      <c r="Q712" s="4" t="str">
        <f t="shared" si="79"/>
        <v>technology</v>
      </c>
      <c r="R712" s="4" t="str">
        <f t="shared" si="77"/>
        <v>wearables</v>
      </c>
      <c r="S712" s="22">
        <f t="shared" si="80"/>
        <v>41837.984976851854</v>
      </c>
      <c r="T712" s="22">
        <f t="shared" si="81"/>
        <v>41871.030555555553</v>
      </c>
      <c r="U712" s="23">
        <v>41837.984976851854</v>
      </c>
      <c r="V712" s="14">
        <f t="shared" si="82"/>
        <v>919.73880000000008</v>
      </c>
      <c r="W712" s="14">
        <f t="shared" si="83"/>
        <v>0</v>
      </c>
      <c r="X712" s="7">
        <f>IF($L712&gt;0,$W712/$L712,0)</f>
        <v>0</v>
      </c>
    </row>
    <row r="713" spans="1:24" ht="43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3">
        <f>(E713/D713)*100</f>
        <v>33.790999999999997</v>
      </c>
      <c r="P713" s="7">
        <f t="shared" si="78"/>
        <v>99.973372781065095</v>
      </c>
      <c r="Q713" s="4" t="str">
        <f t="shared" si="79"/>
        <v>technology</v>
      </c>
      <c r="R713" s="4" t="str">
        <f t="shared" si="77"/>
        <v>wearables</v>
      </c>
      <c r="S713" s="22">
        <f t="shared" si="80"/>
        <v>42678.459120370375</v>
      </c>
      <c r="T713" s="22">
        <f t="shared" si="81"/>
        <v>42718.500787037032</v>
      </c>
      <c r="U713" s="23">
        <v>42678.459120370375</v>
      </c>
      <c r="V713" s="14">
        <f t="shared" si="82"/>
        <v>112615.5</v>
      </c>
      <c r="W713" s="14">
        <f t="shared" si="83"/>
        <v>38053.903605</v>
      </c>
      <c r="X713" s="7">
        <f>IF($L713&gt;0,$W713/$L713,0)</f>
        <v>112.58551362426036</v>
      </c>
    </row>
    <row r="714" spans="1:24" ht="43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3">
        <f>(E714/D714)*100</f>
        <v>0.21649484536082475</v>
      </c>
      <c r="P714" s="7">
        <f t="shared" si="78"/>
        <v>26.25</v>
      </c>
      <c r="Q714" s="4" t="str">
        <f t="shared" si="79"/>
        <v>technology</v>
      </c>
      <c r="R714" s="4" t="str">
        <f t="shared" si="77"/>
        <v>wearables</v>
      </c>
      <c r="S714" s="22">
        <f t="shared" si="80"/>
        <v>42384.680925925924</v>
      </c>
      <c r="T714" s="22">
        <f t="shared" si="81"/>
        <v>42414.680925925924</v>
      </c>
      <c r="U714" s="23">
        <v>42384.680925925924</v>
      </c>
      <c r="V714" s="14">
        <f t="shared" si="82"/>
        <v>48500</v>
      </c>
      <c r="W714" s="14">
        <f t="shared" si="83"/>
        <v>105</v>
      </c>
      <c r="X714" s="7">
        <f>IF($L714&gt;0,$W714/$L714,0)</f>
        <v>26.25</v>
      </c>
    </row>
    <row r="715" spans="1:24" ht="43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3">
        <f>(E715/D715)*100</f>
        <v>0.79600000000000004</v>
      </c>
      <c r="P715" s="7">
        <f t="shared" si="78"/>
        <v>199</v>
      </c>
      <c r="Q715" s="4" t="str">
        <f t="shared" si="79"/>
        <v>technology</v>
      </c>
      <c r="R715" s="4" t="str">
        <f t="shared" si="77"/>
        <v>wearables</v>
      </c>
      <c r="S715" s="22">
        <f t="shared" si="80"/>
        <v>42496.529305555552</v>
      </c>
      <c r="T715" s="22">
        <f t="shared" si="81"/>
        <v>42526.529305555552</v>
      </c>
      <c r="U715" s="23">
        <v>42496.529305555552</v>
      </c>
      <c r="V715" s="14">
        <f t="shared" si="82"/>
        <v>28153.875</v>
      </c>
      <c r="W715" s="14">
        <f t="shared" si="83"/>
        <v>224.10484500000001</v>
      </c>
      <c r="X715" s="7">
        <f>IF($L715&gt;0,$W715/$L715,0)</f>
        <v>224.10484500000001</v>
      </c>
    </row>
    <row r="716" spans="1:24" ht="43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3">
        <f>(E716/D716)*100</f>
        <v>14.993333333333334</v>
      </c>
      <c r="P716" s="7">
        <f t="shared" si="78"/>
        <v>80.321428571428569</v>
      </c>
      <c r="Q716" s="4" t="str">
        <f t="shared" si="79"/>
        <v>technology</v>
      </c>
      <c r="R716" s="4" t="str">
        <f t="shared" si="77"/>
        <v>wearables</v>
      </c>
      <c r="S716" s="22">
        <f t="shared" si="80"/>
        <v>42734.787986111114</v>
      </c>
      <c r="T716" s="22">
        <f t="shared" si="81"/>
        <v>42794.787986111114</v>
      </c>
      <c r="U716" s="23">
        <v>42734.787986111114</v>
      </c>
      <c r="V716" s="14">
        <f t="shared" si="82"/>
        <v>15000</v>
      </c>
      <c r="W716" s="14">
        <f t="shared" si="83"/>
        <v>2249</v>
      </c>
      <c r="X716" s="7">
        <f>IF($L716&gt;0,$W716/$L716,0)</f>
        <v>80.321428571428569</v>
      </c>
    </row>
    <row r="717" spans="1:24" ht="43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3">
        <f>(E717/D717)*100</f>
        <v>5.0509090909090908</v>
      </c>
      <c r="P717" s="7">
        <f t="shared" si="78"/>
        <v>115.75</v>
      </c>
      <c r="Q717" s="4" t="str">
        <f t="shared" si="79"/>
        <v>technology</v>
      </c>
      <c r="R717" s="4" t="str">
        <f t="shared" si="77"/>
        <v>wearables</v>
      </c>
      <c r="S717" s="22">
        <f t="shared" si="80"/>
        <v>42273.090740740736</v>
      </c>
      <c r="T717" s="22">
        <f t="shared" si="81"/>
        <v>42313.132407407407</v>
      </c>
      <c r="U717" s="23">
        <v>42273.090740740736</v>
      </c>
      <c r="V717" s="14">
        <f t="shared" si="82"/>
        <v>27500</v>
      </c>
      <c r="W717" s="14">
        <f t="shared" si="83"/>
        <v>1389</v>
      </c>
      <c r="X717" s="7">
        <f>IF($L717&gt;0,$W717/$L717,0)</f>
        <v>115.75</v>
      </c>
    </row>
    <row r="718" spans="1:24" ht="43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3">
        <f>(E718/D718)*100</f>
        <v>10.214285714285715</v>
      </c>
      <c r="P718" s="7">
        <f t="shared" si="78"/>
        <v>44.6875</v>
      </c>
      <c r="Q718" s="4" t="str">
        <f t="shared" si="79"/>
        <v>technology</v>
      </c>
      <c r="R718" s="4" t="str">
        <f t="shared" si="77"/>
        <v>wearables</v>
      </c>
      <c r="S718" s="22">
        <f t="shared" si="80"/>
        <v>41940.658645833333</v>
      </c>
      <c r="T718" s="22">
        <f t="shared" si="81"/>
        <v>41974</v>
      </c>
      <c r="U718" s="23">
        <v>41940.658645833333</v>
      </c>
      <c r="V718" s="14">
        <f t="shared" si="82"/>
        <v>7000</v>
      </c>
      <c r="W718" s="14">
        <f t="shared" si="83"/>
        <v>715</v>
      </c>
      <c r="X718" s="7">
        <f>IF($L718&gt;0,$W718/$L718,0)</f>
        <v>44.6875</v>
      </c>
    </row>
    <row r="719" spans="1:24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3">
        <f>(E719/D719)*100</f>
        <v>0.30499999999999999</v>
      </c>
      <c r="P719" s="7">
        <f t="shared" si="78"/>
        <v>76.25</v>
      </c>
      <c r="Q719" s="4" t="str">
        <f t="shared" si="79"/>
        <v>technology</v>
      </c>
      <c r="R719" s="4" t="str">
        <f t="shared" si="77"/>
        <v>wearables</v>
      </c>
      <c r="S719" s="22">
        <f t="shared" si="80"/>
        <v>41857.854189814811</v>
      </c>
      <c r="T719" s="22">
        <f t="shared" si="81"/>
        <v>41887.854189814811</v>
      </c>
      <c r="U719" s="23">
        <v>41857.854189814811</v>
      </c>
      <c r="V719" s="14">
        <f t="shared" si="82"/>
        <v>100000</v>
      </c>
      <c r="W719" s="14">
        <f t="shared" si="83"/>
        <v>305</v>
      </c>
      <c r="X719" s="7">
        <f>IF($L719&gt;0,$W719/$L719,0)</f>
        <v>76.25</v>
      </c>
    </row>
    <row r="720" spans="1:24" ht="43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3">
        <f>(E720/D720)*100</f>
        <v>0.75</v>
      </c>
      <c r="P720" s="7">
        <f t="shared" si="78"/>
        <v>22.5</v>
      </c>
      <c r="Q720" s="4" t="str">
        <f t="shared" si="79"/>
        <v>technology</v>
      </c>
      <c r="R720" s="4" t="str">
        <f t="shared" si="77"/>
        <v>wearables</v>
      </c>
      <c r="S720" s="22">
        <f t="shared" si="80"/>
        <v>42752.845451388886</v>
      </c>
      <c r="T720" s="22">
        <f t="shared" si="81"/>
        <v>42784.249305555553</v>
      </c>
      <c r="U720" s="23">
        <v>42752.845451388886</v>
      </c>
      <c r="V720" s="14">
        <f t="shared" si="82"/>
        <v>12000</v>
      </c>
      <c r="W720" s="14">
        <f t="shared" si="83"/>
        <v>90</v>
      </c>
      <c r="X720" s="7">
        <f>IF($L720&gt;0,$W720/$L720,0)</f>
        <v>22.5</v>
      </c>
    </row>
    <row r="721" spans="1:24" ht="43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3">
        <f>(E721/D721)*100</f>
        <v>1.2933333333333332</v>
      </c>
      <c r="P721" s="7">
        <f t="shared" si="78"/>
        <v>19.399999999999999</v>
      </c>
      <c r="Q721" s="4" t="str">
        <f t="shared" si="79"/>
        <v>technology</v>
      </c>
      <c r="R721" s="4" t="str">
        <f t="shared" si="77"/>
        <v>wearables</v>
      </c>
      <c r="S721" s="22">
        <f t="shared" si="80"/>
        <v>42409.040231481486</v>
      </c>
      <c r="T721" s="22">
        <f t="shared" si="81"/>
        <v>42423.040231481486</v>
      </c>
      <c r="U721" s="23">
        <v>42409.040231481486</v>
      </c>
      <c r="V721" s="14">
        <f t="shared" si="82"/>
        <v>15000</v>
      </c>
      <c r="W721" s="14">
        <f t="shared" si="83"/>
        <v>194</v>
      </c>
      <c r="X721" s="7">
        <f>IF($L721&gt;0,$W721/$L721,0)</f>
        <v>19.399999999999999</v>
      </c>
    </row>
    <row r="722" spans="1:24" ht="43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3">
        <f>(E722/D722)*100</f>
        <v>143.94736842105263</v>
      </c>
      <c r="P722" s="7">
        <f t="shared" si="78"/>
        <v>66.707317073170728</v>
      </c>
      <c r="Q722" s="4" t="str">
        <f t="shared" si="79"/>
        <v>publishing</v>
      </c>
      <c r="R722" s="4" t="str">
        <f t="shared" si="77"/>
        <v>nonfiction</v>
      </c>
      <c r="S722" s="22">
        <f t="shared" si="80"/>
        <v>40909.649201388893</v>
      </c>
      <c r="T722" s="22">
        <f t="shared" si="81"/>
        <v>40937.649201388893</v>
      </c>
      <c r="U722" s="23">
        <v>40909.649201388893</v>
      </c>
      <c r="V722" s="14">
        <f t="shared" si="82"/>
        <v>1900</v>
      </c>
      <c r="W722" s="14">
        <f t="shared" si="83"/>
        <v>2735</v>
      </c>
      <c r="X722" s="7">
        <f>IF($L722&gt;0,$W722/$L722,0)</f>
        <v>66.707317073170728</v>
      </c>
    </row>
    <row r="723" spans="1:24" ht="43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3">
        <f>(E723/D723)*100</f>
        <v>122.10975609756099</v>
      </c>
      <c r="P723" s="7">
        <f t="shared" si="78"/>
        <v>84.142857142857139</v>
      </c>
      <c r="Q723" s="4" t="str">
        <f t="shared" si="79"/>
        <v>publishing</v>
      </c>
      <c r="R723" s="4" t="str">
        <f t="shared" si="77"/>
        <v>nonfiction</v>
      </c>
      <c r="S723" s="22">
        <f t="shared" si="80"/>
        <v>41807.571840277778</v>
      </c>
      <c r="T723" s="22">
        <f t="shared" si="81"/>
        <v>41852.571840277778</v>
      </c>
      <c r="U723" s="23">
        <v>41807.571840277778</v>
      </c>
      <c r="V723" s="14">
        <f t="shared" si="82"/>
        <v>8200</v>
      </c>
      <c r="W723" s="14">
        <f t="shared" si="83"/>
        <v>10013</v>
      </c>
      <c r="X723" s="7">
        <f>IF($L723&gt;0,$W723/$L723,0)</f>
        <v>84.142857142857139</v>
      </c>
    </row>
    <row r="724" spans="1:24" ht="43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3">
        <f>(E724/D724)*100</f>
        <v>132.024</v>
      </c>
      <c r="P724" s="7">
        <f t="shared" si="78"/>
        <v>215.72549019607843</v>
      </c>
      <c r="Q724" s="4" t="str">
        <f t="shared" si="79"/>
        <v>publishing</v>
      </c>
      <c r="R724" s="4" t="str">
        <f t="shared" si="77"/>
        <v>nonfiction</v>
      </c>
      <c r="S724" s="22">
        <f t="shared" si="80"/>
        <v>40977.805300925924</v>
      </c>
      <c r="T724" s="22">
        <f t="shared" si="81"/>
        <v>41007.76363425926</v>
      </c>
      <c r="U724" s="23">
        <v>40977.805300925924</v>
      </c>
      <c r="V724" s="14">
        <f t="shared" si="82"/>
        <v>25000</v>
      </c>
      <c r="W724" s="14">
        <f t="shared" si="83"/>
        <v>33006</v>
      </c>
      <c r="X724" s="7">
        <f>IF($L724&gt;0,$W724/$L724,0)</f>
        <v>215.72549019607843</v>
      </c>
    </row>
    <row r="725" spans="1:24" ht="28.8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3">
        <f>(E725/D725)*100</f>
        <v>109.38000000000001</v>
      </c>
      <c r="P725" s="7">
        <f t="shared" si="78"/>
        <v>54.69</v>
      </c>
      <c r="Q725" s="4" t="str">
        <f t="shared" si="79"/>
        <v>publishing</v>
      </c>
      <c r="R725" s="4" t="str">
        <f t="shared" si="77"/>
        <v>nonfiction</v>
      </c>
      <c r="S725" s="22">
        <f t="shared" si="80"/>
        <v>42184.81653935185</v>
      </c>
      <c r="T725" s="22">
        <f t="shared" si="81"/>
        <v>42215.165972222225</v>
      </c>
      <c r="U725" s="23">
        <v>42184.81653935185</v>
      </c>
      <c r="V725" s="14">
        <f t="shared" si="82"/>
        <v>5000</v>
      </c>
      <c r="W725" s="14">
        <f t="shared" si="83"/>
        <v>5469</v>
      </c>
      <c r="X725" s="7">
        <f>IF($L725&gt;0,$W725/$L725,0)</f>
        <v>54.69</v>
      </c>
    </row>
    <row r="726" spans="1:24" ht="43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3">
        <f>(E726/D726)*100</f>
        <v>105.47157142857144</v>
      </c>
      <c r="P726" s="7">
        <f t="shared" si="78"/>
        <v>51.62944055944056</v>
      </c>
      <c r="Q726" s="4" t="str">
        <f t="shared" si="79"/>
        <v>publishing</v>
      </c>
      <c r="R726" s="4" t="str">
        <f t="shared" si="77"/>
        <v>nonfiction</v>
      </c>
      <c r="S726" s="22">
        <f t="shared" si="80"/>
        <v>40694.638460648144</v>
      </c>
      <c r="T726" s="22">
        <f t="shared" si="81"/>
        <v>40724.638460648144</v>
      </c>
      <c r="U726" s="23">
        <v>40694.638460648144</v>
      </c>
      <c r="V726" s="14">
        <f t="shared" si="82"/>
        <v>7000</v>
      </c>
      <c r="W726" s="14">
        <f t="shared" si="83"/>
        <v>7383.01</v>
      </c>
      <c r="X726" s="7">
        <f>IF($L726&gt;0,$W726/$L726,0)</f>
        <v>51.62944055944056</v>
      </c>
    </row>
    <row r="727" spans="1:24" ht="43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3">
        <f>(E727/D727)*100</f>
        <v>100.35000000000001</v>
      </c>
      <c r="P727" s="7">
        <f t="shared" si="78"/>
        <v>143.35714285714286</v>
      </c>
      <c r="Q727" s="4" t="str">
        <f t="shared" si="79"/>
        <v>publishing</v>
      </c>
      <c r="R727" s="4" t="str">
        <f t="shared" si="77"/>
        <v>nonfiction</v>
      </c>
      <c r="S727" s="22">
        <f t="shared" si="80"/>
        <v>42321.626296296294</v>
      </c>
      <c r="T727" s="22">
        <f t="shared" si="81"/>
        <v>42351.626296296294</v>
      </c>
      <c r="U727" s="23">
        <v>42321.626296296294</v>
      </c>
      <c r="V727" s="14">
        <f t="shared" si="82"/>
        <v>20000</v>
      </c>
      <c r="W727" s="14">
        <f t="shared" si="83"/>
        <v>20070</v>
      </c>
      <c r="X727" s="7">
        <f>IF($L727&gt;0,$W727/$L727,0)</f>
        <v>143.35714285714286</v>
      </c>
    </row>
    <row r="728" spans="1:24" ht="43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3">
        <f>(E728/D728)*100</f>
        <v>101.4</v>
      </c>
      <c r="P728" s="7">
        <f t="shared" si="78"/>
        <v>72.428571428571431</v>
      </c>
      <c r="Q728" s="4" t="str">
        <f t="shared" si="79"/>
        <v>publishing</v>
      </c>
      <c r="R728" s="4" t="str">
        <f t="shared" si="77"/>
        <v>nonfiction</v>
      </c>
      <c r="S728" s="22">
        <f t="shared" si="80"/>
        <v>41346.042673611111</v>
      </c>
      <c r="T728" s="22">
        <f t="shared" si="81"/>
        <v>41376.042673611111</v>
      </c>
      <c r="U728" s="23">
        <v>41346.042673611111</v>
      </c>
      <c r="V728" s="14">
        <f t="shared" si="82"/>
        <v>2500</v>
      </c>
      <c r="W728" s="14">
        <f t="shared" si="83"/>
        <v>2535</v>
      </c>
      <c r="X728" s="7">
        <f>IF($L728&gt;0,$W728/$L728,0)</f>
        <v>72.428571428571431</v>
      </c>
    </row>
    <row r="729" spans="1:24" ht="43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3">
        <f>(E729/D729)*100</f>
        <v>155.51428571428571</v>
      </c>
      <c r="P729" s="7">
        <f t="shared" si="78"/>
        <v>36.530201342281877</v>
      </c>
      <c r="Q729" s="4" t="str">
        <f t="shared" si="79"/>
        <v>publishing</v>
      </c>
      <c r="R729" s="4" t="str">
        <f t="shared" si="77"/>
        <v>nonfiction</v>
      </c>
      <c r="S729" s="22">
        <f t="shared" si="80"/>
        <v>41247.020243055558</v>
      </c>
      <c r="T729" s="22">
        <f t="shared" si="81"/>
        <v>41288.888888888891</v>
      </c>
      <c r="U729" s="23">
        <v>41247.020243055558</v>
      </c>
      <c r="V729" s="14">
        <f t="shared" si="82"/>
        <v>3500</v>
      </c>
      <c r="W729" s="14">
        <f t="shared" si="83"/>
        <v>5443</v>
      </c>
      <c r="X729" s="7">
        <f>IF($L729&gt;0,$W729/$L729,0)</f>
        <v>36.530201342281877</v>
      </c>
    </row>
    <row r="730" spans="1:24" ht="43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3">
        <f>(E730/D730)*100</f>
        <v>105.566</v>
      </c>
      <c r="P730" s="7">
        <f t="shared" si="78"/>
        <v>60.903461538461535</v>
      </c>
      <c r="Q730" s="4" t="str">
        <f t="shared" si="79"/>
        <v>publishing</v>
      </c>
      <c r="R730" s="4" t="str">
        <f t="shared" si="77"/>
        <v>nonfiction</v>
      </c>
      <c r="S730" s="22">
        <f t="shared" si="80"/>
        <v>40731.837465277778</v>
      </c>
      <c r="T730" s="22">
        <f t="shared" si="81"/>
        <v>40776.837465277778</v>
      </c>
      <c r="U730" s="23">
        <v>40731.837465277778</v>
      </c>
      <c r="V730" s="14">
        <f t="shared" si="82"/>
        <v>7500</v>
      </c>
      <c r="W730" s="14">
        <f t="shared" si="83"/>
        <v>7917.45</v>
      </c>
      <c r="X730" s="7">
        <f>IF($L730&gt;0,$W730/$L730,0)</f>
        <v>60.903461538461535</v>
      </c>
    </row>
    <row r="731" spans="1:24" ht="43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3">
        <f>(E731/D731)*100</f>
        <v>130.65</v>
      </c>
      <c r="P731" s="7">
        <f t="shared" si="78"/>
        <v>43.55</v>
      </c>
      <c r="Q731" s="4" t="str">
        <f t="shared" si="79"/>
        <v>publishing</v>
      </c>
      <c r="R731" s="4" t="str">
        <f t="shared" si="77"/>
        <v>nonfiction</v>
      </c>
      <c r="S731" s="22">
        <f t="shared" si="80"/>
        <v>41111.185891203706</v>
      </c>
      <c r="T731" s="22">
        <f t="shared" si="81"/>
        <v>41171.185891203706</v>
      </c>
      <c r="U731" s="23">
        <v>41111.185891203706</v>
      </c>
      <c r="V731" s="14">
        <f t="shared" si="82"/>
        <v>4000</v>
      </c>
      <c r="W731" s="14">
        <f t="shared" si="83"/>
        <v>5226</v>
      </c>
      <c r="X731" s="7">
        <f>IF($L731&gt;0,$W731/$L731,0)</f>
        <v>43.55</v>
      </c>
    </row>
    <row r="732" spans="1:24" ht="28.8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3">
        <f>(E732/D732)*100</f>
        <v>132.19</v>
      </c>
      <c r="P732" s="7">
        <f t="shared" si="78"/>
        <v>99.766037735849054</v>
      </c>
      <c r="Q732" s="4" t="str">
        <f t="shared" si="79"/>
        <v>publishing</v>
      </c>
      <c r="R732" s="4" t="str">
        <f t="shared" si="77"/>
        <v>nonfiction</v>
      </c>
      <c r="S732" s="22">
        <f t="shared" si="80"/>
        <v>40854.745266203703</v>
      </c>
      <c r="T732" s="22">
        <f t="shared" si="81"/>
        <v>40884.745266203703</v>
      </c>
      <c r="U732" s="23">
        <v>40854.745266203703</v>
      </c>
      <c r="V732" s="14">
        <f t="shared" si="82"/>
        <v>20000</v>
      </c>
      <c r="W732" s="14">
        <f t="shared" si="83"/>
        <v>26438</v>
      </c>
      <c r="X732" s="7">
        <f>IF($L732&gt;0,$W732/$L732,0)</f>
        <v>99.766037735849054</v>
      </c>
    </row>
    <row r="733" spans="1:24" ht="43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3">
        <f>(E733/D733)*100</f>
        <v>126</v>
      </c>
      <c r="P733" s="7">
        <f t="shared" si="78"/>
        <v>88.732394366197184</v>
      </c>
      <c r="Q733" s="4" t="str">
        <f t="shared" si="79"/>
        <v>publishing</v>
      </c>
      <c r="R733" s="4" t="str">
        <f t="shared" si="77"/>
        <v>nonfiction</v>
      </c>
      <c r="S733" s="22">
        <f t="shared" si="80"/>
        <v>40879.795682870368</v>
      </c>
      <c r="T733" s="22">
        <f t="shared" si="81"/>
        <v>40930.25</v>
      </c>
      <c r="U733" s="23">
        <v>40879.795682870368</v>
      </c>
      <c r="V733" s="14">
        <f t="shared" si="82"/>
        <v>5000</v>
      </c>
      <c r="W733" s="14">
        <f t="shared" si="83"/>
        <v>6300</v>
      </c>
      <c r="X733" s="7">
        <f>IF($L733&gt;0,$W733/$L733,0)</f>
        <v>88.732394366197184</v>
      </c>
    </row>
    <row r="734" spans="1:24" ht="43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3">
        <f>(E734/D734)*100</f>
        <v>160</v>
      </c>
      <c r="P734" s="7">
        <f t="shared" si="78"/>
        <v>4.9230769230769234</v>
      </c>
      <c r="Q734" s="4" t="str">
        <f t="shared" si="79"/>
        <v>publishing</v>
      </c>
      <c r="R734" s="4" t="str">
        <f t="shared" si="77"/>
        <v>nonfiction</v>
      </c>
      <c r="S734" s="22">
        <f t="shared" si="80"/>
        <v>41486.424317129626</v>
      </c>
      <c r="T734" s="22">
        <f t="shared" si="81"/>
        <v>41546.424317129626</v>
      </c>
      <c r="U734" s="23">
        <v>41486.424317129626</v>
      </c>
      <c r="V734" s="14">
        <f t="shared" si="82"/>
        <v>50.07508</v>
      </c>
      <c r="W734" s="14">
        <f t="shared" si="83"/>
        <v>80.120127999999994</v>
      </c>
      <c r="X734" s="7">
        <f>IF($L734&gt;0,$W734/$L734,0)</f>
        <v>6.1630867692307687</v>
      </c>
    </row>
    <row r="735" spans="1:24" ht="43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3">
        <f>(E735/D735)*100</f>
        <v>120.48</v>
      </c>
      <c r="P735" s="7">
        <f t="shared" si="78"/>
        <v>17.822485207100591</v>
      </c>
      <c r="Q735" s="4" t="str">
        <f t="shared" si="79"/>
        <v>publishing</v>
      </c>
      <c r="R735" s="4" t="str">
        <f t="shared" si="77"/>
        <v>nonfiction</v>
      </c>
      <c r="S735" s="22">
        <f t="shared" si="80"/>
        <v>41598.420046296298</v>
      </c>
      <c r="T735" s="22">
        <f t="shared" si="81"/>
        <v>41628.420046296298</v>
      </c>
      <c r="U735" s="23">
        <v>41598.420046296298</v>
      </c>
      <c r="V735" s="14">
        <f t="shared" si="82"/>
        <v>3129.6924999999997</v>
      </c>
      <c r="W735" s="14">
        <f t="shared" si="83"/>
        <v>3770.6535239999998</v>
      </c>
      <c r="X735" s="7">
        <f>IF($L735&gt;0,$W735/$L735,0)</f>
        <v>22.311559313609468</v>
      </c>
    </row>
    <row r="736" spans="1:24" ht="28.8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3">
        <f>(E736/D736)*100</f>
        <v>125.52941176470588</v>
      </c>
      <c r="P736" s="7">
        <f t="shared" si="78"/>
        <v>187.19298245614036</v>
      </c>
      <c r="Q736" s="4" t="str">
        <f t="shared" si="79"/>
        <v>publishing</v>
      </c>
      <c r="R736" s="4" t="str">
        <f t="shared" si="77"/>
        <v>nonfiction</v>
      </c>
      <c r="S736" s="22">
        <f t="shared" si="80"/>
        <v>42102.164583333331</v>
      </c>
      <c r="T736" s="22">
        <f t="shared" si="81"/>
        <v>42133.208333333328</v>
      </c>
      <c r="U736" s="23">
        <v>42102.164583333331</v>
      </c>
      <c r="V736" s="14">
        <f t="shared" si="82"/>
        <v>6514.8165000000008</v>
      </c>
      <c r="W736" s="14">
        <f t="shared" si="83"/>
        <v>8178.0108300000002</v>
      </c>
      <c r="X736" s="7">
        <f>IF($L736&gt;0,$W736/$L736,0)</f>
        <v>143.47387421052633</v>
      </c>
    </row>
    <row r="737" spans="1:24" ht="43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3">
        <f>(E737/D737)*100</f>
        <v>114.40638297872341</v>
      </c>
      <c r="P737" s="7">
        <f t="shared" si="78"/>
        <v>234.80786026200875</v>
      </c>
      <c r="Q737" s="4" t="str">
        <f t="shared" si="79"/>
        <v>publishing</v>
      </c>
      <c r="R737" s="4" t="str">
        <f t="shared" si="77"/>
        <v>nonfiction</v>
      </c>
      <c r="S737" s="22">
        <f t="shared" si="80"/>
        <v>41946.029467592591</v>
      </c>
      <c r="T737" s="22">
        <f t="shared" si="81"/>
        <v>41977.027083333334</v>
      </c>
      <c r="U737" s="23">
        <v>41946.029467592591</v>
      </c>
      <c r="V737" s="14">
        <f t="shared" si="82"/>
        <v>47000</v>
      </c>
      <c r="W737" s="14">
        <f t="shared" si="83"/>
        <v>53771</v>
      </c>
      <c r="X737" s="7">
        <f>IF($L737&gt;0,$W737/$L737,0)</f>
        <v>234.80786026200875</v>
      </c>
    </row>
    <row r="738" spans="1:24" ht="43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3">
        <f>(E738/D738)*100</f>
        <v>315.13888888888891</v>
      </c>
      <c r="P738" s="7">
        <f t="shared" si="78"/>
        <v>105.04629629629629</v>
      </c>
      <c r="Q738" s="4" t="str">
        <f t="shared" si="79"/>
        <v>publishing</v>
      </c>
      <c r="R738" s="4" t="str">
        <f t="shared" si="77"/>
        <v>nonfiction</v>
      </c>
      <c r="S738" s="22">
        <f t="shared" si="80"/>
        <v>41579.734259259261</v>
      </c>
      <c r="T738" s="22">
        <f t="shared" si="81"/>
        <v>41599.207638888889</v>
      </c>
      <c r="U738" s="23">
        <v>41579.734259259261</v>
      </c>
      <c r="V738" s="14">
        <f t="shared" si="82"/>
        <v>3600</v>
      </c>
      <c r="W738" s="14">
        <f t="shared" si="83"/>
        <v>11345</v>
      </c>
      <c r="X738" s="7">
        <f>IF($L738&gt;0,$W738/$L738,0)</f>
        <v>105.04629629629629</v>
      </c>
    </row>
    <row r="739" spans="1:24" ht="43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3">
        <f>(E739/D739)*100</f>
        <v>122.39999999999999</v>
      </c>
      <c r="P739" s="7">
        <f t="shared" si="78"/>
        <v>56.666666666666664</v>
      </c>
      <c r="Q739" s="4" t="str">
        <f t="shared" si="79"/>
        <v>publishing</v>
      </c>
      <c r="R739" s="4" t="str">
        <f t="shared" si="77"/>
        <v>nonfiction</v>
      </c>
      <c r="S739" s="22">
        <f t="shared" si="80"/>
        <v>41667.275312500002</v>
      </c>
      <c r="T739" s="22">
        <f t="shared" si="81"/>
        <v>41684.833333333336</v>
      </c>
      <c r="U739" s="23">
        <v>41667.275312500002</v>
      </c>
      <c r="V739" s="14">
        <f t="shared" si="82"/>
        <v>5000</v>
      </c>
      <c r="W739" s="14">
        <f t="shared" si="83"/>
        <v>6120</v>
      </c>
      <c r="X739" s="7">
        <f>IF($L739&gt;0,$W739/$L739,0)</f>
        <v>56.666666666666664</v>
      </c>
    </row>
    <row r="740" spans="1:24" ht="28.8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3">
        <f>(E740/D740)*100</f>
        <v>106.73333333333332</v>
      </c>
      <c r="P740" s="7">
        <f t="shared" si="78"/>
        <v>39.048780487804876</v>
      </c>
      <c r="Q740" s="4" t="str">
        <f t="shared" si="79"/>
        <v>publishing</v>
      </c>
      <c r="R740" s="4" t="str">
        <f t="shared" si="77"/>
        <v>nonfiction</v>
      </c>
      <c r="S740" s="22">
        <f t="shared" si="80"/>
        <v>41943.604097222225</v>
      </c>
      <c r="T740" s="22">
        <f t="shared" si="81"/>
        <v>41974.207638888889</v>
      </c>
      <c r="U740" s="23">
        <v>41943.604097222225</v>
      </c>
      <c r="V740" s="14">
        <f t="shared" si="82"/>
        <v>1500</v>
      </c>
      <c r="W740" s="14">
        <f t="shared" si="83"/>
        <v>1601</v>
      </c>
      <c r="X740" s="7">
        <f>IF($L740&gt;0,$W740/$L740,0)</f>
        <v>39.048780487804876</v>
      </c>
    </row>
    <row r="741" spans="1:24" ht="43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3">
        <f>(E741/D741)*100</f>
        <v>158.33333333333331</v>
      </c>
      <c r="P741" s="7">
        <f t="shared" si="78"/>
        <v>68.345323741007192</v>
      </c>
      <c r="Q741" s="4" t="str">
        <f t="shared" si="79"/>
        <v>publishing</v>
      </c>
      <c r="R741" s="4" t="str">
        <f t="shared" si="77"/>
        <v>nonfiction</v>
      </c>
      <c r="S741" s="22">
        <f t="shared" si="80"/>
        <v>41829.502650462964</v>
      </c>
      <c r="T741" s="22">
        <f t="shared" si="81"/>
        <v>41862.502650462964</v>
      </c>
      <c r="U741" s="23">
        <v>41829.502650462964</v>
      </c>
      <c r="V741" s="14">
        <f t="shared" si="82"/>
        <v>6000</v>
      </c>
      <c r="W741" s="14">
        <f t="shared" si="83"/>
        <v>9500</v>
      </c>
      <c r="X741" s="7">
        <f>IF($L741&gt;0,$W741/$L741,0)</f>
        <v>68.345323741007192</v>
      </c>
    </row>
    <row r="742" spans="1:24" ht="43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3">
        <f>(E742/D742)*100</f>
        <v>107.4</v>
      </c>
      <c r="P742" s="7">
        <f t="shared" si="78"/>
        <v>169.57894736842104</v>
      </c>
      <c r="Q742" s="4" t="str">
        <f t="shared" si="79"/>
        <v>publishing</v>
      </c>
      <c r="R742" s="4" t="str">
        <f t="shared" si="77"/>
        <v>nonfiction</v>
      </c>
      <c r="S742" s="22">
        <f t="shared" si="80"/>
        <v>42162.146782407406</v>
      </c>
      <c r="T742" s="22">
        <f t="shared" si="81"/>
        <v>42176.146782407406</v>
      </c>
      <c r="U742" s="23">
        <v>42162.146782407406</v>
      </c>
      <c r="V742" s="14">
        <f t="shared" si="82"/>
        <v>3000</v>
      </c>
      <c r="W742" s="14">
        <f t="shared" si="83"/>
        <v>3222</v>
      </c>
      <c r="X742" s="7">
        <f>IF($L742&gt;0,$W742/$L742,0)</f>
        <v>169.57894736842104</v>
      </c>
    </row>
    <row r="743" spans="1:24" ht="28.8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3">
        <f>(E743/D743)*100</f>
        <v>102.25999999999999</v>
      </c>
      <c r="P743" s="7">
        <f t="shared" si="78"/>
        <v>141.42340425531913</v>
      </c>
      <c r="Q743" s="4" t="str">
        <f t="shared" si="79"/>
        <v>publishing</v>
      </c>
      <c r="R743" s="4" t="str">
        <f t="shared" si="77"/>
        <v>nonfiction</v>
      </c>
      <c r="S743" s="22">
        <f t="shared" si="80"/>
        <v>41401.648217592592</v>
      </c>
      <c r="T743" s="22">
        <f t="shared" si="81"/>
        <v>41436.648217592592</v>
      </c>
      <c r="U743" s="23">
        <v>41401.648217592592</v>
      </c>
      <c r="V743" s="14">
        <f t="shared" si="82"/>
        <v>13000</v>
      </c>
      <c r="W743" s="14">
        <f t="shared" si="83"/>
        <v>13293.8</v>
      </c>
      <c r="X743" s="7">
        <f>IF($L743&gt;0,$W743/$L743,0)</f>
        <v>141.42340425531913</v>
      </c>
    </row>
    <row r="744" spans="1:24" ht="43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3">
        <f>(E744/D744)*100</f>
        <v>110.71428571428572</v>
      </c>
      <c r="P744" s="7">
        <f t="shared" si="78"/>
        <v>67.391304347826093</v>
      </c>
      <c r="Q744" s="4" t="str">
        <f t="shared" si="79"/>
        <v>publishing</v>
      </c>
      <c r="R744" s="4" t="str">
        <f t="shared" si="77"/>
        <v>nonfiction</v>
      </c>
      <c r="S744" s="22">
        <f t="shared" si="80"/>
        <v>41689.917962962965</v>
      </c>
      <c r="T744" s="22">
        <f t="shared" si="81"/>
        <v>41719.876296296294</v>
      </c>
      <c r="U744" s="23">
        <v>41689.917962962965</v>
      </c>
      <c r="V744" s="14">
        <f t="shared" si="82"/>
        <v>1400</v>
      </c>
      <c r="W744" s="14">
        <f t="shared" si="83"/>
        <v>1550</v>
      </c>
      <c r="X744" s="7">
        <f>IF($L744&gt;0,$W744/$L744,0)</f>
        <v>67.391304347826093</v>
      </c>
    </row>
    <row r="745" spans="1:24" ht="43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3">
        <f>(E745/D745)*100</f>
        <v>148</v>
      </c>
      <c r="P745" s="7">
        <f t="shared" si="78"/>
        <v>54.266666666666666</v>
      </c>
      <c r="Q745" s="4" t="str">
        <f t="shared" si="79"/>
        <v>publishing</v>
      </c>
      <c r="R745" s="4" t="str">
        <f t="shared" si="77"/>
        <v>nonfiction</v>
      </c>
      <c r="S745" s="22">
        <f t="shared" si="80"/>
        <v>40990.709317129629</v>
      </c>
      <c r="T745" s="22">
        <f t="shared" si="81"/>
        <v>41015.875</v>
      </c>
      <c r="U745" s="23">
        <v>40990.709317129629</v>
      </c>
      <c r="V745" s="14">
        <f t="shared" si="82"/>
        <v>550</v>
      </c>
      <c r="W745" s="14">
        <f t="shared" si="83"/>
        <v>814</v>
      </c>
      <c r="X745" s="7">
        <f>IF($L745&gt;0,$W745/$L745,0)</f>
        <v>54.266666666666666</v>
      </c>
    </row>
    <row r="746" spans="1:24" ht="28.8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3">
        <f>(E746/D746)*100</f>
        <v>102.32000000000001</v>
      </c>
      <c r="P746" s="7">
        <f t="shared" si="78"/>
        <v>82.516129032258064</v>
      </c>
      <c r="Q746" s="4" t="str">
        <f t="shared" si="79"/>
        <v>publishing</v>
      </c>
      <c r="R746" s="4" t="str">
        <f t="shared" si="77"/>
        <v>nonfiction</v>
      </c>
      <c r="S746" s="22">
        <f t="shared" si="80"/>
        <v>41226.95721064815</v>
      </c>
      <c r="T746" s="22">
        <f t="shared" si="81"/>
        <v>41256.95721064815</v>
      </c>
      <c r="U746" s="23">
        <v>41226.95721064815</v>
      </c>
      <c r="V746" s="14">
        <f t="shared" si="82"/>
        <v>5000</v>
      </c>
      <c r="W746" s="14">
        <f t="shared" si="83"/>
        <v>5116</v>
      </c>
      <c r="X746" s="7">
        <f>IF($L746&gt;0,$W746/$L746,0)</f>
        <v>82.516129032258064</v>
      </c>
    </row>
    <row r="747" spans="1:24" ht="43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3">
        <f>(E747/D747)*100</f>
        <v>179.09909909909908</v>
      </c>
      <c r="P747" s="7">
        <f t="shared" si="78"/>
        <v>53.729729729729726</v>
      </c>
      <c r="Q747" s="4" t="str">
        <f t="shared" si="79"/>
        <v>publishing</v>
      </c>
      <c r="R747" s="4" t="str">
        <f t="shared" si="77"/>
        <v>nonfiction</v>
      </c>
      <c r="S747" s="22">
        <f t="shared" si="80"/>
        <v>41367.572280092594</v>
      </c>
      <c r="T747" s="22">
        <f t="shared" si="81"/>
        <v>41397.572280092594</v>
      </c>
      <c r="U747" s="23">
        <v>41367.572280092594</v>
      </c>
      <c r="V747" s="14">
        <f t="shared" si="82"/>
        <v>2220</v>
      </c>
      <c r="W747" s="14">
        <f t="shared" si="83"/>
        <v>3976</v>
      </c>
      <c r="X747" s="7">
        <f>IF($L747&gt;0,$W747/$L747,0)</f>
        <v>53.729729729729726</v>
      </c>
    </row>
    <row r="748" spans="1:24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3">
        <f>(E748/D748)*100</f>
        <v>111.08135252761969</v>
      </c>
      <c r="P748" s="7">
        <f t="shared" si="78"/>
        <v>34.206185567010309</v>
      </c>
      <c r="Q748" s="4" t="str">
        <f t="shared" si="79"/>
        <v>publishing</v>
      </c>
      <c r="R748" s="4" t="str">
        <f t="shared" si="77"/>
        <v>nonfiction</v>
      </c>
      <c r="S748" s="22">
        <f t="shared" si="80"/>
        <v>41157.042928240742</v>
      </c>
      <c r="T748" s="22">
        <f t="shared" si="81"/>
        <v>41175.165972222225</v>
      </c>
      <c r="U748" s="23">
        <v>41157.042928240742</v>
      </c>
      <c r="V748" s="14">
        <f t="shared" si="82"/>
        <v>2987</v>
      </c>
      <c r="W748" s="14">
        <f t="shared" si="83"/>
        <v>3318</v>
      </c>
      <c r="X748" s="7">
        <f>IF($L748&gt;0,$W748/$L748,0)</f>
        <v>34.206185567010309</v>
      </c>
    </row>
    <row r="749" spans="1:24" ht="43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3">
        <f>(E749/D749)*100</f>
        <v>100.04285714285714</v>
      </c>
      <c r="P749" s="7">
        <f t="shared" si="78"/>
        <v>127.32727272727273</v>
      </c>
      <c r="Q749" s="4" t="str">
        <f t="shared" si="79"/>
        <v>publishing</v>
      </c>
      <c r="R749" s="4" t="str">
        <f t="shared" si="77"/>
        <v>nonfiction</v>
      </c>
      <c r="S749" s="22">
        <f t="shared" si="80"/>
        <v>41988.548831018517</v>
      </c>
      <c r="T749" s="22">
        <f t="shared" si="81"/>
        <v>42019.454166666663</v>
      </c>
      <c r="U749" s="23">
        <v>41988.548831018517</v>
      </c>
      <c r="V749" s="14">
        <f t="shared" si="82"/>
        <v>7883.085</v>
      </c>
      <c r="W749" s="14">
        <f t="shared" si="83"/>
        <v>7886.4634649999998</v>
      </c>
      <c r="X749" s="7">
        <f>IF($L749&gt;0,$W749/$L749,0)</f>
        <v>143.39024481818183</v>
      </c>
    </row>
    <row r="750" spans="1:24" ht="43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3">
        <f>(E750/D750)*100</f>
        <v>100.25</v>
      </c>
      <c r="P750" s="7">
        <f t="shared" si="78"/>
        <v>45.56818181818182</v>
      </c>
      <c r="Q750" s="4" t="str">
        <f t="shared" si="79"/>
        <v>publishing</v>
      </c>
      <c r="R750" s="4" t="str">
        <f t="shared" si="77"/>
        <v>nonfiction</v>
      </c>
      <c r="S750" s="22">
        <f t="shared" si="80"/>
        <v>41831.846828703703</v>
      </c>
      <c r="T750" s="22">
        <f t="shared" si="81"/>
        <v>41861.846828703703</v>
      </c>
      <c r="U750" s="23">
        <v>41831.846828703703</v>
      </c>
      <c r="V750" s="14">
        <f t="shared" si="82"/>
        <v>2000</v>
      </c>
      <c r="W750" s="14">
        <f t="shared" si="83"/>
        <v>2005</v>
      </c>
      <c r="X750" s="7">
        <f>IF($L750&gt;0,$W750/$L750,0)</f>
        <v>45.56818181818182</v>
      </c>
    </row>
    <row r="751" spans="1:24" ht="43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3">
        <f>(E751/D751)*100</f>
        <v>105.56</v>
      </c>
      <c r="P751" s="7">
        <f t="shared" si="78"/>
        <v>95.963636363636368</v>
      </c>
      <c r="Q751" s="4" t="str">
        <f t="shared" si="79"/>
        <v>publishing</v>
      </c>
      <c r="R751" s="4" t="str">
        <f t="shared" si="77"/>
        <v>nonfiction</v>
      </c>
      <c r="S751" s="22">
        <f t="shared" si="80"/>
        <v>42733.94131944445</v>
      </c>
      <c r="T751" s="22">
        <f t="shared" si="81"/>
        <v>42763.94131944445</v>
      </c>
      <c r="U751" s="23">
        <v>42733.94131944445</v>
      </c>
      <c r="V751" s="14">
        <f t="shared" si="82"/>
        <v>10000</v>
      </c>
      <c r="W751" s="14">
        <f t="shared" si="83"/>
        <v>10556</v>
      </c>
      <c r="X751" s="7">
        <f>IF($L751&gt;0,$W751/$L751,0)</f>
        <v>95.963636363636368</v>
      </c>
    </row>
    <row r="752" spans="1:24" ht="43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3">
        <f>(E752/D752)*100</f>
        <v>102.58775877587757</v>
      </c>
      <c r="P752" s="7">
        <f t="shared" si="78"/>
        <v>77.271186440677965</v>
      </c>
      <c r="Q752" s="4" t="str">
        <f t="shared" si="79"/>
        <v>publishing</v>
      </c>
      <c r="R752" s="4" t="str">
        <f t="shared" si="77"/>
        <v>nonfiction</v>
      </c>
      <c r="S752" s="22">
        <f t="shared" si="80"/>
        <v>41299.878148148149</v>
      </c>
      <c r="T752" s="22">
        <f t="shared" si="81"/>
        <v>41329.878148148149</v>
      </c>
      <c r="U752" s="23">
        <v>41299.878148148149</v>
      </c>
      <c r="V752" s="14">
        <f t="shared" si="82"/>
        <v>4444</v>
      </c>
      <c r="W752" s="14">
        <f t="shared" si="83"/>
        <v>4559</v>
      </c>
      <c r="X752" s="7">
        <f>IF($L752&gt;0,$W752/$L752,0)</f>
        <v>77.271186440677965</v>
      </c>
    </row>
    <row r="753" spans="1:24" ht="43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3">
        <f>(E753/D753)*100</f>
        <v>118.5</v>
      </c>
      <c r="P753" s="7">
        <f t="shared" si="78"/>
        <v>57.338709677419352</v>
      </c>
      <c r="Q753" s="4" t="str">
        <f t="shared" si="79"/>
        <v>publishing</v>
      </c>
      <c r="R753" s="4" t="str">
        <f t="shared" si="77"/>
        <v>nonfiction</v>
      </c>
      <c r="S753" s="22">
        <f t="shared" si="80"/>
        <v>40713.630497685182</v>
      </c>
      <c r="T753" s="22">
        <f t="shared" si="81"/>
        <v>40759.630497685182</v>
      </c>
      <c r="U753" s="23">
        <v>40713.630497685182</v>
      </c>
      <c r="V753" s="14">
        <f t="shared" si="82"/>
        <v>3000</v>
      </c>
      <c r="W753" s="14">
        <f t="shared" si="83"/>
        <v>3555</v>
      </c>
      <c r="X753" s="7">
        <f>IF($L753&gt;0,$W753/$L753,0)</f>
        <v>57.338709677419352</v>
      </c>
    </row>
    <row r="754" spans="1:24" ht="43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3">
        <f>(E754/D754)*100</f>
        <v>111.7</v>
      </c>
      <c r="P754" s="7">
        <f t="shared" si="78"/>
        <v>53.19047619047619</v>
      </c>
      <c r="Q754" s="4" t="str">
        <f t="shared" si="79"/>
        <v>publishing</v>
      </c>
      <c r="R754" s="4" t="str">
        <f t="shared" si="77"/>
        <v>nonfiction</v>
      </c>
      <c r="S754" s="22">
        <f t="shared" si="80"/>
        <v>42639.421493055561</v>
      </c>
      <c r="T754" s="22">
        <f t="shared" si="81"/>
        <v>42659.458333333328</v>
      </c>
      <c r="U754" s="23">
        <v>42639.421493055561</v>
      </c>
      <c r="V754" s="14">
        <f t="shared" si="82"/>
        <v>3520.47</v>
      </c>
      <c r="W754" s="14">
        <f t="shared" si="83"/>
        <v>3932.36499</v>
      </c>
      <c r="X754" s="7">
        <f>IF($L754&gt;0,$W754/$L754,0)</f>
        <v>37.451095142857142</v>
      </c>
    </row>
    <row r="755" spans="1:24" ht="43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3">
        <f>(E755/D755)*100</f>
        <v>128</v>
      </c>
      <c r="P755" s="7">
        <f t="shared" si="78"/>
        <v>492.30769230769232</v>
      </c>
      <c r="Q755" s="4" t="str">
        <f t="shared" si="79"/>
        <v>publishing</v>
      </c>
      <c r="R755" s="4" t="str">
        <f t="shared" si="77"/>
        <v>nonfiction</v>
      </c>
      <c r="S755" s="22">
        <f t="shared" si="80"/>
        <v>42019.590173611112</v>
      </c>
      <c r="T755" s="22">
        <f t="shared" si="81"/>
        <v>42049.590173611112</v>
      </c>
      <c r="U755" s="23">
        <v>42019.590173611112</v>
      </c>
      <c r="V755" s="14">
        <f t="shared" si="82"/>
        <v>10000</v>
      </c>
      <c r="W755" s="14">
        <f t="shared" si="83"/>
        <v>12800</v>
      </c>
      <c r="X755" s="7">
        <f>IF($L755&gt;0,$W755/$L755,0)</f>
        <v>492.30769230769232</v>
      </c>
    </row>
    <row r="756" spans="1:24" ht="43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3">
        <f>(E756/D756)*100</f>
        <v>103.75000000000001</v>
      </c>
      <c r="P756" s="7">
        <f t="shared" si="78"/>
        <v>42.346938775510203</v>
      </c>
      <c r="Q756" s="4" t="str">
        <f t="shared" si="79"/>
        <v>publishing</v>
      </c>
      <c r="R756" s="4" t="str">
        <f t="shared" si="77"/>
        <v>nonfiction</v>
      </c>
      <c r="S756" s="22">
        <f t="shared" si="80"/>
        <v>41249.749085648145</v>
      </c>
      <c r="T756" s="22">
        <f t="shared" si="81"/>
        <v>41279.749085648145</v>
      </c>
      <c r="U756" s="23">
        <v>41249.749085648145</v>
      </c>
      <c r="V756" s="14">
        <f t="shared" si="82"/>
        <v>2000</v>
      </c>
      <c r="W756" s="14">
        <f t="shared" si="83"/>
        <v>2075</v>
      </c>
      <c r="X756" s="7">
        <f>IF($L756&gt;0,$W756/$L756,0)</f>
        <v>42.346938775510203</v>
      </c>
    </row>
    <row r="757" spans="1:24" ht="43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3">
        <f>(E757/D757)*100</f>
        <v>101.9076</v>
      </c>
      <c r="P757" s="7">
        <f t="shared" si="78"/>
        <v>37.466029411764708</v>
      </c>
      <c r="Q757" s="4" t="str">
        <f t="shared" si="79"/>
        <v>publishing</v>
      </c>
      <c r="R757" s="4" t="str">
        <f t="shared" si="77"/>
        <v>nonfiction</v>
      </c>
      <c r="S757" s="22">
        <f t="shared" si="80"/>
        <v>41383.605057870373</v>
      </c>
      <c r="T757" s="22">
        <f t="shared" si="81"/>
        <v>41414.02847222222</v>
      </c>
      <c r="U757" s="23">
        <v>41383.605057870373</v>
      </c>
      <c r="V757" s="14">
        <f t="shared" si="82"/>
        <v>2500</v>
      </c>
      <c r="W757" s="14">
        <f t="shared" si="83"/>
        <v>2547.69</v>
      </c>
      <c r="X757" s="7">
        <f>IF($L757&gt;0,$W757/$L757,0)</f>
        <v>37.466029411764708</v>
      </c>
    </row>
    <row r="758" spans="1:24" ht="43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3">
        <f>(E758/D758)*100</f>
        <v>117.71428571428571</v>
      </c>
      <c r="P758" s="7">
        <f t="shared" si="78"/>
        <v>37.454545454545453</v>
      </c>
      <c r="Q758" s="4" t="str">
        <f t="shared" si="79"/>
        <v>publishing</v>
      </c>
      <c r="R758" s="4" t="str">
        <f t="shared" si="77"/>
        <v>nonfiction</v>
      </c>
      <c r="S758" s="22">
        <f t="shared" si="80"/>
        <v>40590.766886574071</v>
      </c>
      <c r="T758" s="22">
        <f t="shared" si="81"/>
        <v>40651.725219907406</v>
      </c>
      <c r="U758" s="23">
        <v>40590.766886574071</v>
      </c>
      <c r="V758" s="14">
        <f t="shared" si="82"/>
        <v>700</v>
      </c>
      <c r="W758" s="14">
        <f t="shared" si="83"/>
        <v>824</v>
      </c>
      <c r="X758" s="7">
        <f>IF($L758&gt;0,$W758/$L758,0)</f>
        <v>37.454545454545453</v>
      </c>
    </row>
    <row r="759" spans="1:24" ht="43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3">
        <f>(E759/D759)*100</f>
        <v>238</v>
      </c>
      <c r="P759" s="7">
        <f t="shared" si="78"/>
        <v>33.055555555555557</v>
      </c>
      <c r="Q759" s="4" t="str">
        <f t="shared" si="79"/>
        <v>publishing</v>
      </c>
      <c r="R759" s="4" t="str">
        <f t="shared" si="77"/>
        <v>nonfiction</v>
      </c>
      <c r="S759" s="22">
        <f t="shared" si="80"/>
        <v>41235.054560185185</v>
      </c>
      <c r="T759" s="22">
        <f t="shared" si="81"/>
        <v>41249.054560185185</v>
      </c>
      <c r="U759" s="23">
        <v>41235.054560185185</v>
      </c>
      <c r="V759" s="14">
        <f t="shared" si="82"/>
        <v>250</v>
      </c>
      <c r="W759" s="14">
        <f t="shared" si="83"/>
        <v>595</v>
      </c>
      <c r="X759" s="7">
        <f>IF($L759&gt;0,$W759/$L759,0)</f>
        <v>33.055555555555557</v>
      </c>
    </row>
    <row r="760" spans="1:24" ht="28.8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3">
        <f>(E760/D760)*100</f>
        <v>102</v>
      </c>
      <c r="P760" s="7">
        <f t="shared" si="78"/>
        <v>134.21052631578948</v>
      </c>
      <c r="Q760" s="4" t="str">
        <f t="shared" si="79"/>
        <v>publishing</v>
      </c>
      <c r="R760" s="4" t="str">
        <f t="shared" si="77"/>
        <v>nonfiction</v>
      </c>
      <c r="S760" s="22">
        <f t="shared" si="80"/>
        <v>40429.836435185185</v>
      </c>
      <c r="T760" s="22">
        <f t="shared" si="81"/>
        <v>40459.836435185185</v>
      </c>
      <c r="U760" s="23">
        <v>40429.836435185185</v>
      </c>
      <c r="V760" s="14">
        <f t="shared" si="82"/>
        <v>2500</v>
      </c>
      <c r="W760" s="14">
        <f t="shared" si="83"/>
        <v>2550</v>
      </c>
      <c r="X760" s="7">
        <f>IF($L760&gt;0,$W760/$L760,0)</f>
        <v>134.21052631578948</v>
      </c>
    </row>
    <row r="761" spans="1:24" ht="43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3">
        <f>(E761/D761)*100</f>
        <v>101.92000000000002</v>
      </c>
      <c r="P761" s="7">
        <f t="shared" si="78"/>
        <v>51.474747474747474</v>
      </c>
      <c r="Q761" s="4" t="str">
        <f t="shared" si="79"/>
        <v>publishing</v>
      </c>
      <c r="R761" s="4" t="str">
        <f t="shared" si="77"/>
        <v>nonfiction</v>
      </c>
      <c r="S761" s="22">
        <f t="shared" si="80"/>
        <v>41789.330312500002</v>
      </c>
      <c r="T761" s="22">
        <f t="shared" si="81"/>
        <v>41829.330312500002</v>
      </c>
      <c r="U761" s="23">
        <v>41789.330312500002</v>
      </c>
      <c r="V761" s="14">
        <f t="shared" si="82"/>
        <v>6259.3849999999993</v>
      </c>
      <c r="W761" s="14">
        <f t="shared" si="83"/>
        <v>6379.5651919999991</v>
      </c>
      <c r="X761" s="7">
        <f>IF($L761&gt;0,$W761/$L761,0)</f>
        <v>64.440052444444433</v>
      </c>
    </row>
    <row r="762" spans="1:24" ht="43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3">
        <f>(E762/D762)*100</f>
        <v>0</v>
      </c>
      <c r="P762" s="7">
        <f t="shared" si="78"/>
        <v>0</v>
      </c>
      <c r="Q762" s="4" t="str">
        <f t="shared" si="79"/>
        <v>publishing</v>
      </c>
      <c r="R762" s="4" t="str">
        <f t="shared" si="77"/>
        <v>fiction</v>
      </c>
      <c r="S762" s="22">
        <f t="shared" si="80"/>
        <v>42670.764039351852</v>
      </c>
      <c r="T762" s="22">
        <f t="shared" si="81"/>
        <v>42700.805706018524</v>
      </c>
      <c r="U762" s="23">
        <v>42670.764039351852</v>
      </c>
      <c r="V762" s="14">
        <f t="shared" si="82"/>
        <v>2200</v>
      </c>
      <c r="W762" s="14">
        <f t="shared" si="83"/>
        <v>0</v>
      </c>
      <c r="X762" s="7">
        <f>IF($L762&gt;0,$W762/$L762,0)</f>
        <v>0</v>
      </c>
    </row>
    <row r="763" spans="1:24" ht="43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3">
        <f>(E763/D763)*100</f>
        <v>4.7</v>
      </c>
      <c r="P763" s="7">
        <f t="shared" si="78"/>
        <v>39.166666666666664</v>
      </c>
      <c r="Q763" s="4" t="str">
        <f t="shared" si="79"/>
        <v>publishing</v>
      </c>
      <c r="R763" s="4" t="str">
        <f t="shared" si="77"/>
        <v>fiction</v>
      </c>
      <c r="S763" s="22">
        <f t="shared" si="80"/>
        <v>41642.751458333332</v>
      </c>
      <c r="T763" s="22">
        <f t="shared" si="81"/>
        <v>41672.751458333332</v>
      </c>
      <c r="U763" s="23">
        <v>41642.751458333332</v>
      </c>
      <c r="V763" s="14">
        <f t="shared" si="82"/>
        <v>5000</v>
      </c>
      <c r="W763" s="14">
        <f t="shared" si="83"/>
        <v>235</v>
      </c>
      <c r="X763" s="7">
        <f>IF($L763&gt;0,$W763/$L763,0)</f>
        <v>39.166666666666664</v>
      </c>
    </row>
    <row r="764" spans="1:24" ht="43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3">
        <f>(E764/D764)*100</f>
        <v>0</v>
      </c>
      <c r="P764" s="7">
        <f t="shared" si="78"/>
        <v>0</v>
      </c>
      <c r="Q764" s="4" t="str">
        <f t="shared" si="79"/>
        <v>publishing</v>
      </c>
      <c r="R764" s="4" t="str">
        <f t="shared" si="77"/>
        <v>fiction</v>
      </c>
      <c r="S764" s="22">
        <f t="shared" si="80"/>
        <v>42690.858449074076</v>
      </c>
      <c r="T764" s="22">
        <f t="shared" si="81"/>
        <v>42708.25</v>
      </c>
      <c r="U764" s="23">
        <v>42690.858449074076</v>
      </c>
      <c r="V764" s="14">
        <f t="shared" si="82"/>
        <v>184.40799999999999</v>
      </c>
      <c r="W764" s="14">
        <f t="shared" si="83"/>
        <v>0</v>
      </c>
      <c r="X764" s="7">
        <f>IF($L764&gt;0,$W764/$L764,0)</f>
        <v>0</v>
      </c>
    </row>
    <row r="765" spans="1:24" ht="43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3">
        <f>(E765/D765)*100</f>
        <v>0.11655011655011654</v>
      </c>
      <c r="P765" s="7">
        <f t="shared" si="78"/>
        <v>5</v>
      </c>
      <c r="Q765" s="4" t="str">
        <f t="shared" si="79"/>
        <v>publishing</v>
      </c>
      <c r="R765" s="4" t="str">
        <f t="shared" si="77"/>
        <v>fiction</v>
      </c>
      <c r="S765" s="22">
        <f t="shared" si="80"/>
        <v>41471.446851851855</v>
      </c>
      <c r="T765" s="22">
        <f t="shared" si="81"/>
        <v>41501.446851851855</v>
      </c>
      <c r="U765" s="23">
        <v>41471.446851851855</v>
      </c>
      <c r="V765" s="14">
        <f t="shared" si="82"/>
        <v>5370.5523299999995</v>
      </c>
      <c r="W765" s="14">
        <f t="shared" si="83"/>
        <v>6.259385</v>
      </c>
      <c r="X765" s="7">
        <f>IF($L765&gt;0,$W765/$L765,0)</f>
        <v>6.259385</v>
      </c>
    </row>
    <row r="766" spans="1:24" ht="43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3">
        <f>(E766/D766)*100</f>
        <v>0</v>
      </c>
      <c r="P766" s="7">
        <f t="shared" si="78"/>
        <v>0</v>
      </c>
      <c r="Q766" s="4" t="str">
        <f t="shared" si="79"/>
        <v>publishing</v>
      </c>
      <c r="R766" s="4" t="str">
        <f t="shared" si="77"/>
        <v>fiction</v>
      </c>
      <c r="S766" s="22">
        <f t="shared" si="80"/>
        <v>42227.173159722224</v>
      </c>
      <c r="T766" s="22">
        <f t="shared" si="81"/>
        <v>42257.173159722224</v>
      </c>
      <c r="U766" s="23">
        <v>42227.173159722224</v>
      </c>
      <c r="V766" s="14">
        <f t="shared" si="82"/>
        <v>5000</v>
      </c>
      <c r="W766" s="14">
        <f t="shared" si="83"/>
        <v>0</v>
      </c>
      <c r="X766" s="7">
        <f>IF($L766&gt;0,$W766/$L766,0)</f>
        <v>0</v>
      </c>
    </row>
    <row r="767" spans="1:24" ht="43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3">
        <f>(E767/D767)*100</f>
        <v>36.014285714285712</v>
      </c>
      <c r="P767" s="7">
        <f t="shared" si="78"/>
        <v>57.295454545454547</v>
      </c>
      <c r="Q767" s="4" t="str">
        <f t="shared" si="79"/>
        <v>publishing</v>
      </c>
      <c r="R767" s="4" t="str">
        <f t="shared" si="77"/>
        <v>fiction</v>
      </c>
      <c r="S767" s="22">
        <f t="shared" si="80"/>
        <v>41901.542638888888</v>
      </c>
      <c r="T767" s="22">
        <f t="shared" si="81"/>
        <v>41931.542638888888</v>
      </c>
      <c r="U767" s="23">
        <v>41901.542638888888</v>
      </c>
      <c r="V767" s="14">
        <f t="shared" si="82"/>
        <v>7000</v>
      </c>
      <c r="W767" s="14">
        <f t="shared" si="83"/>
        <v>2521</v>
      </c>
      <c r="X767" s="7">
        <f>IF($L767&gt;0,$W767/$L767,0)</f>
        <v>57.295454545454547</v>
      </c>
    </row>
    <row r="768" spans="1:24" ht="43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3">
        <f>(E768/D768)*100</f>
        <v>0</v>
      </c>
      <c r="P768" s="7">
        <f t="shared" si="78"/>
        <v>0</v>
      </c>
      <c r="Q768" s="4" t="str">
        <f t="shared" si="79"/>
        <v>publishing</v>
      </c>
      <c r="R768" s="4" t="str">
        <f t="shared" si="77"/>
        <v>fiction</v>
      </c>
      <c r="S768" s="22">
        <f t="shared" si="80"/>
        <v>42021.783368055556</v>
      </c>
      <c r="T768" s="22">
        <f t="shared" si="81"/>
        <v>42051.783368055556</v>
      </c>
      <c r="U768" s="23">
        <v>42021.783368055556</v>
      </c>
      <c r="V768" s="14">
        <f t="shared" si="82"/>
        <v>3065.7960000000003</v>
      </c>
      <c r="W768" s="14">
        <f t="shared" si="83"/>
        <v>0</v>
      </c>
      <c r="X768" s="7">
        <f>IF($L768&gt;0,$W768/$L768,0)</f>
        <v>0</v>
      </c>
    </row>
    <row r="769" spans="1:24" ht="57.6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3">
        <f>(E769/D769)*100</f>
        <v>3.54</v>
      </c>
      <c r="P769" s="7">
        <f t="shared" si="78"/>
        <v>59</v>
      </c>
      <c r="Q769" s="4" t="str">
        <f t="shared" si="79"/>
        <v>publishing</v>
      </c>
      <c r="R769" s="4" t="str">
        <f t="shared" si="77"/>
        <v>fiction</v>
      </c>
      <c r="S769" s="22">
        <f t="shared" si="80"/>
        <v>42115.143634259264</v>
      </c>
      <c r="T769" s="22">
        <f t="shared" si="81"/>
        <v>42145.143634259264</v>
      </c>
      <c r="U769" s="23">
        <v>42115.143634259264</v>
      </c>
      <c r="V769" s="14">
        <f t="shared" si="82"/>
        <v>5000</v>
      </c>
      <c r="W769" s="14">
        <f t="shared" si="83"/>
        <v>177</v>
      </c>
      <c r="X769" s="7">
        <f>IF($L769&gt;0,$W769/$L769,0)</f>
        <v>59</v>
      </c>
    </row>
    <row r="770" spans="1:24" ht="43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3">
        <f>(E770/D770)*100</f>
        <v>0</v>
      </c>
      <c r="P770" s="7">
        <f t="shared" si="78"/>
        <v>0</v>
      </c>
      <c r="Q770" s="4" t="str">
        <f t="shared" si="79"/>
        <v>publishing</v>
      </c>
      <c r="R770" s="4" t="str">
        <f t="shared" ref="R770:R833" si="84">MID($N770,FIND("/",$N770)+1,LEN($N770))</f>
        <v>fiction</v>
      </c>
      <c r="S770" s="22">
        <f t="shared" si="80"/>
        <v>41594.207060185188</v>
      </c>
      <c r="T770" s="22">
        <f t="shared" si="81"/>
        <v>41624.207060185188</v>
      </c>
      <c r="U770" s="23">
        <v>41594.207060185188</v>
      </c>
      <c r="V770" s="14">
        <f t="shared" si="82"/>
        <v>2500</v>
      </c>
      <c r="W770" s="14">
        <f t="shared" si="83"/>
        <v>0</v>
      </c>
      <c r="X770" s="7">
        <f>IF($L770&gt;0,$W770/$L770,0)</f>
        <v>0</v>
      </c>
    </row>
    <row r="771" spans="1:24" ht="43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3">
        <f>(E771/D771)*100</f>
        <v>41.4</v>
      </c>
      <c r="P771" s="7">
        <f t="shared" ref="P771:P834" si="85">IF($L771&gt;0,$E771/$L771,0)</f>
        <v>31.846153846153847</v>
      </c>
      <c r="Q771" s="4" t="str">
        <f t="shared" ref="Q771:Q834" si="86">LEFT($N771,FIND("/",$N771)-1)</f>
        <v>publishing</v>
      </c>
      <c r="R771" s="4" t="str">
        <f t="shared" si="84"/>
        <v>fiction</v>
      </c>
      <c r="S771" s="22">
        <f t="shared" ref="S771:U834" si="87">($J771/86400)+DATE(1970,1,1)</f>
        <v>41604.996458333335</v>
      </c>
      <c r="T771" s="22">
        <f t="shared" ref="T771:T834" si="88">($I771/86400)+DATE(1970,1,1)</f>
        <v>41634.996458333335</v>
      </c>
      <c r="U771" s="23">
        <v>41604.996458333335</v>
      </c>
      <c r="V771" s="14">
        <f t="shared" ref="V771:V834" si="89">IF($H771="AUD",$D771*0.704094,IF($H771="CAD",$D771*0.766449,IF($H771="CHF",$D771*1.016069,IF($H771="DKK",$D771*0.150818,IF($H771="EUR",$D771*1.126155,IF($H771="GBP",$D771*1.251877,IF($H771="HKD",$D771*0.127766,IF($H771="MXN",$D771*0.052688,IF($H771="NOK",$D771*0.117106,IF($H771="NZD",$D771*0.672078,IF($H771="SEK",$D771*0.106947,IF($H771="SGD",$D771*0.737466,IF($H771="USD",$D771*1)))))))))))))</f>
        <v>4000</v>
      </c>
      <c r="W771" s="14">
        <f t="shared" ref="W771:W834" si="90">IF($H771="AUD",$E771*0.704094,IF($H771="CAD",$E771*0.766449,IF($H771="CHF",$E771*1.016069,IF($H771="DKK",$E771*0.150818,IF($H771="EUR",$E771*1.126155,IF($H771="GBP",$E771*1.251877,IF($H771="HKD",$E771*0.127766,IF($H771="MXN",$E771*0.052688,IF($H771="NOK",$E771*0.117106,IF($H771="NZD",$E771*0.672078,IF($H771="SEK",$E771*0.106947,IF($H771="SGD",$E771*0.737466,IF($H771="USD",$E771*1)))))))))))))</f>
        <v>1656</v>
      </c>
      <c r="X771" s="7">
        <f>IF($L771&gt;0,$W771/$L771,0)</f>
        <v>31.846153846153847</v>
      </c>
    </row>
    <row r="772" spans="1:24" ht="43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3">
        <f>(E772/D772)*100</f>
        <v>0</v>
      </c>
      <c r="P772" s="7">
        <f t="shared" si="85"/>
        <v>0</v>
      </c>
      <c r="Q772" s="4" t="str">
        <f t="shared" si="86"/>
        <v>publishing</v>
      </c>
      <c r="R772" s="4" t="str">
        <f t="shared" si="84"/>
        <v>fiction</v>
      </c>
      <c r="S772" s="22">
        <f t="shared" si="87"/>
        <v>41289.9996412037</v>
      </c>
      <c r="T772" s="22">
        <f t="shared" si="88"/>
        <v>41329.9996412037</v>
      </c>
      <c r="U772" s="23">
        <v>41289.9996412037</v>
      </c>
      <c r="V772" s="14">
        <f t="shared" si="89"/>
        <v>17500</v>
      </c>
      <c r="W772" s="14">
        <f t="shared" si="90"/>
        <v>0</v>
      </c>
      <c r="X772" s="7">
        <f>IF($L772&gt;0,$W772/$L772,0)</f>
        <v>0</v>
      </c>
    </row>
    <row r="773" spans="1:24" ht="43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3">
        <f>(E773/D773)*100</f>
        <v>2.6315789473684209E-2</v>
      </c>
      <c r="P773" s="7">
        <f t="shared" si="85"/>
        <v>10</v>
      </c>
      <c r="Q773" s="4" t="str">
        <f t="shared" si="86"/>
        <v>publishing</v>
      </c>
      <c r="R773" s="4" t="str">
        <f t="shared" si="84"/>
        <v>fiction</v>
      </c>
      <c r="S773" s="22">
        <f t="shared" si="87"/>
        <v>42349.824097222227</v>
      </c>
      <c r="T773" s="22">
        <f t="shared" si="88"/>
        <v>42399.824097222227</v>
      </c>
      <c r="U773" s="23">
        <v>42349.824097222227</v>
      </c>
      <c r="V773" s="14">
        <f t="shared" si="89"/>
        <v>38000</v>
      </c>
      <c r="W773" s="14">
        <f t="shared" si="90"/>
        <v>10</v>
      </c>
      <c r="X773" s="7">
        <f>IF($L773&gt;0,$W773/$L773,0)</f>
        <v>10</v>
      </c>
    </row>
    <row r="774" spans="1:24" ht="57.6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3">
        <f>(E774/D774)*100</f>
        <v>3.3333333333333335</v>
      </c>
      <c r="P774" s="7">
        <f t="shared" si="85"/>
        <v>50</v>
      </c>
      <c r="Q774" s="4" t="str">
        <f t="shared" si="86"/>
        <v>publishing</v>
      </c>
      <c r="R774" s="4" t="str">
        <f t="shared" si="84"/>
        <v>fiction</v>
      </c>
      <c r="S774" s="22">
        <f t="shared" si="87"/>
        <v>40068.056932870371</v>
      </c>
      <c r="T774" s="22">
        <f t="shared" si="88"/>
        <v>40118.165972222225</v>
      </c>
      <c r="U774" s="23">
        <v>40068.056932870371</v>
      </c>
      <c r="V774" s="14">
        <f t="shared" si="89"/>
        <v>1500</v>
      </c>
      <c r="W774" s="14">
        <f t="shared" si="90"/>
        <v>50</v>
      </c>
      <c r="X774" s="7">
        <f>IF($L774&gt;0,$W774/$L774,0)</f>
        <v>50</v>
      </c>
    </row>
    <row r="775" spans="1:24" ht="43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3">
        <f>(E775/D775)*100</f>
        <v>0.85129023676509719</v>
      </c>
      <c r="P775" s="7">
        <f t="shared" si="85"/>
        <v>16</v>
      </c>
      <c r="Q775" s="4" t="str">
        <f t="shared" si="86"/>
        <v>publishing</v>
      </c>
      <c r="R775" s="4" t="str">
        <f t="shared" si="84"/>
        <v>fiction</v>
      </c>
      <c r="S775" s="22">
        <f t="shared" si="87"/>
        <v>42100.735937500001</v>
      </c>
      <c r="T775" s="22">
        <f t="shared" si="88"/>
        <v>42134.959027777775</v>
      </c>
      <c r="U775" s="23">
        <v>42100.735937500001</v>
      </c>
      <c r="V775" s="14">
        <f t="shared" si="89"/>
        <v>4705.8056429999997</v>
      </c>
      <c r="W775" s="14">
        <f t="shared" si="90"/>
        <v>40.060063999999997</v>
      </c>
      <c r="X775" s="7">
        <f>IF($L775&gt;0,$W775/$L775,0)</f>
        <v>20.030031999999999</v>
      </c>
    </row>
    <row r="776" spans="1:24" ht="43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3">
        <f>(E776/D776)*100</f>
        <v>70.199999999999989</v>
      </c>
      <c r="P776" s="7">
        <f t="shared" si="85"/>
        <v>39</v>
      </c>
      <c r="Q776" s="4" t="str">
        <f t="shared" si="86"/>
        <v>publishing</v>
      </c>
      <c r="R776" s="4" t="str">
        <f t="shared" si="84"/>
        <v>fiction</v>
      </c>
      <c r="S776" s="22">
        <f t="shared" si="87"/>
        <v>41663.780300925922</v>
      </c>
      <c r="T776" s="22">
        <f t="shared" si="88"/>
        <v>41693.780300925922</v>
      </c>
      <c r="U776" s="23">
        <v>41663.780300925922</v>
      </c>
      <c r="V776" s="14">
        <f t="shared" si="89"/>
        <v>500</v>
      </c>
      <c r="W776" s="14">
        <f t="shared" si="90"/>
        <v>351</v>
      </c>
      <c r="X776" s="7">
        <f>IF($L776&gt;0,$W776/$L776,0)</f>
        <v>39</v>
      </c>
    </row>
    <row r="777" spans="1:24" ht="43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3">
        <f>(E777/D777)*100</f>
        <v>1.7000000000000002</v>
      </c>
      <c r="P777" s="7">
        <f t="shared" si="85"/>
        <v>34</v>
      </c>
      <c r="Q777" s="4" t="str">
        <f t="shared" si="86"/>
        <v>publishing</v>
      </c>
      <c r="R777" s="4" t="str">
        <f t="shared" si="84"/>
        <v>fiction</v>
      </c>
      <c r="S777" s="22">
        <f t="shared" si="87"/>
        <v>40863.060127314813</v>
      </c>
      <c r="T777" s="22">
        <f t="shared" si="88"/>
        <v>40893.060127314813</v>
      </c>
      <c r="U777" s="23">
        <v>40863.060127314813</v>
      </c>
      <c r="V777" s="14">
        <f t="shared" si="89"/>
        <v>10000</v>
      </c>
      <c r="W777" s="14">
        <f t="shared" si="90"/>
        <v>170</v>
      </c>
      <c r="X777" s="7">
        <f>IF($L777&gt;0,$W777/$L777,0)</f>
        <v>34</v>
      </c>
    </row>
    <row r="778" spans="1:24" ht="43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3">
        <f>(E778/D778)*100</f>
        <v>51.4</v>
      </c>
      <c r="P778" s="7">
        <f t="shared" si="85"/>
        <v>63.122807017543863</v>
      </c>
      <c r="Q778" s="4" t="str">
        <f t="shared" si="86"/>
        <v>publishing</v>
      </c>
      <c r="R778" s="4" t="str">
        <f t="shared" si="84"/>
        <v>fiction</v>
      </c>
      <c r="S778" s="22">
        <f t="shared" si="87"/>
        <v>42250.685706018514</v>
      </c>
      <c r="T778" s="22">
        <f t="shared" si="88"/>
        <v>42288.208333333328</v>
      </c>
      <c r="U778" s="23">
        <v>42250.685706018514</v>
      </c>
      <c r="V778" s="14">
        <f t="shared" si="89"/>
        <v>7000</v>
      </c>
      <c r="W778" s="14">
        <f t="shared" si="90"/>
        <v>3598</v>
      </c>
      <c r="X778" s="7">
        <f>IF($L778&gt;0,$W778/$L778,0)</f>
        <v>63.122807017543863</v>
      </c>
    </row>
    <row r="779" spans="1:24" ht="43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3">
        <f>(E779/D779)*100</f>
        <v>0.70000000000000007</v>
      </c>
      <c r="P779" s="7">
        <f t="shared" si="85"/>
        <v>7</v>
      </c>
      <c r="Q779" s="4" t="str">
        <f t="shared" si="86"/>
        <v>publishing</v>
      </c>
      <c r="R779" s="4" t="str">
        <f t="shared" si="84"/>
        <v>fiction</v>
      </c>
      <c r="S779" s="22">
        <f t="shared" si="87"/>
        <v>41456.981215277774</v>
      </c>
      <c r="T779" s="22">
        <f t="shared" si="88"/>
        <v>41486.981215277774</v>
      </c>
      <c r="U779" s="23">
        <v>41456.981215277774</v>
      </c>
      <c r="V779" s="14">
        <f t="shared" si="89"/>
        <v>3000</v>
      </c>
      <c r="W779" s="14">
        <f t="shared" si="90"/>
        <v>21</v>
      </c>
      <c r="X779" s="7">
        <f>IF($L779&gt;0,$W779/$L779,0)</f>
        <v>7</v>
      </c>
    </row>
    <row r="780" spans="1:24" ht="43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3">
        <f>(E780/D780)*100</f>
        <v>0.4</v>
      </c>
      <c r="P780" s="7">
        <f t="shared" si="85"/>
        <v>2</v>
      </c>
      <c r="Q780" s="4" t="str">
        <f t="shared" si="86"/>
        <v>publishing</v>
      </c>
      <c r="R780" s="4" t="str">
        <f t="shared" si="84"/>
        <v>fiction</v>
      </c>
      <c r="S780" s="22">
        <f t="shared" si="87"/>
        <v>41729.702314814815</v>
      </c>
      <c r="T780" s="22">
        <f t="shared" si="88"/>
        <v>41759.702314814815</v>
      </c>
      <c r="U780" s="23">
        <v>41729.702314814815</v>
      </c>
      <c r="V780" s="14">
        <f t="shared" si="89"/>
        <v>500</v>
      </c>
      <c r="W780" s="14">
        <f t="shared" si="90"/>
        <v>2</v>
      </c>
      <c r="X780" s="7">
        <f>IF($L780&gt;0,$W780/$L780,0)</f>
        <v>2</v>
      </c>
    </row>
    <row r="781" spans="1:24" ht="43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3">
        <f>(E781/D781)*100</f>
        <v>2.666666666666667</v>
      </c>
      <c r="P781" s="7">
        <f t="shared" si="85"/>
        <v>66.666666666666671</v>
      </c>
      <c r="Q781" s="4" t="str">
        <f t="shared" si="86"/>
        <v>publishing</v>
      </c>
      <c r="R781" s="4" t="str">
        <f t="shared" si="84"/>
        <v>fiction</v>
      </c>
      <c r="S781" s="22">
        <f t="shared" si="87"/>
        <v>40436.68408564815</v>
      </c>
      <c r="T781" s="22">
        <f t="shared" si="88"/>
        <v>40466.166666666664</v>
      </c>
      <c r="U781" s="23">
        <v>40436.68408564815</v>
      </c>
      <c r="V781" s="14">
        <f t="shared" si="89"/>
        <v>15000</v>
      </c>
      <c r="W781" s="14">
        <f t="shared" si="90"/>
        <v>400</v>
      </c>
      <c r="X781" s="7">
        <f>IF($L781&gt;0,$W781/$L781,0)</f>
        <v>66.666666666666671</v>
      </c>
    </row>
    <row r="782" spans="1:24" ht="28.8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3">
        <f>(E782/D782)*100</f>
        <v>104</v>
      </c>
      <c r="P782" s="7">
        <f t="shared" si="85"/>
        <v>38.518518518518519</v>
      </c>
      <c r="Q782" s="4" t="str">
        <f t="shared" si="86"/>
        <v>music</v>
      </c>
      <c r="R782" s="4" t="str">
        <f t="shared" si="84"/>
        <v>rock</v>
      </c>
      <c r="S782" s="22">
        <f t="shared" si="87"/>
        <v>40636.673900462964</v>
      </c>
      <c r="T782" s="22">
        <f t="shared" si="88"/>
        <v>40666.673900462964</v>
      </c>
      <c r="U782" s="23">
        <v>40636.673900462964</v>
      </c>
      <c r="V782" s="14">
        <f t="shared" si="89"/>
        <v>1000</v>
      </c>
      <c r="W782" s="14">
        <f t="shared" si="90"/>
        <v>1040</v>
      </c>
      <c r="X782" s="7">
        <f>IF($L782&gt;0,$W782/$L782,0)</f>
        <v>38.518518518518519</v>
      </c>
    </row>
    <row r="783" spans="1:24" ht="43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3">
        <f>(E783/D783)*100</f>
        <v>133.15375</v>
      </c>
      <c r="P783" s="7">
        <f t="shared" si="85"/>
        <v>42.609200000000001</v>
      </c>
      <c r="Q783" s="4" t="str">
        <f t="shared" si="86"/>
        <v>music</v>
      </c>
      <c r="R783" s="4" t="str">
        <f t="shared" si="84"/>
        <v>rock</v>
      </c>
      <c r="S783" s="22">
        <f t="shared" si="87"/>
        <v>41403.000856481478</v>
      </c>
      <c r="T783" s="22">
        <f t="shared" si="88"/>
        <v>41433.000856481478</v>
      </c>
      <c r="U783" s="23">
        <v>41403.000856481478</v>
      </c>
      <c r="V783" s="14">
        <f t="shared" si="89"/>
        <v>800</v>
      </c>
      <c r="W783" s="14">
        <f t="shared" si="90"/>
        <v>1065.23</v>
      </c>
      <c r="X783" s="7">
        <f>IF($L783&gt;0,$W783/$L783,0)</f>
        <v>42.609200000000001</v>
      </c>
    </row>
    <row r="784" spans="1:24" ht="43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3">
        <f>(E784/D784)*100</f>
        <v>100</v>
      </c>
      <c r="P784" s="7">
        <f t="shared" si="85"/>
        <v>50</v>
      </c>
      <c r="Q784" s="4" t="str">
        <f t="shared" si="86"/>
        <v>music</v>
      </c>
      <c r="R784" s="4" t="str">
        <f t="shared" si="84"/>
        <v>rock</v>
      </c>
      <c r="S784" s="22">
        <f t="shared" si="87"/>
        <v>41116.758125</v>
      </c>
      <c r="T784" s="22">
        <f t="shared" si="88"/>
        <v>41146.758125</v>
      </c>
      <c r="U784" s="23">
        <v>41116.758125</v>
      </c>
      <c r="V784" s="14">
        <f t="shared" si="89"/>
        <v>700</v>
      </c>
      <c r="W784" s="14">
        <f t="shared" si="90"/>
        <v>700</v>
      </c>
      <c r="X784" s="7">
        <f>IF($L784&gt;0,$W784/$L784,0)</f>
        <v>50</v>
      </c>
    </row>
    <row r="785" spans="1:24" ht="43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3">
        <f>(E785/D785)*100</f>
        <v>148.13333333333333</v>
      </c>
      <c r="P785" s="7">
        <f t="shared" si="85"/>
        <v>63.485714285714288</v>
      </c>
      <c r="Q785" s="4" t="str">
        <f t="shared" si="86"/>
        <v>music</v>
      </c>
      <c r="R785" s="4" t="str">
        <f t="shared" si="84"/>
        <v>rock</v>
      </c>
      <c r="S785" s="22">
        <f t="shared" si="87"/>
        <v>40987.773715277777</v>
      </c>
      <c r="T785" s="22">
        <f t="shared" si="88"/>
        <v>41026.916666666664</v>
      </c>
      <c r="U785" s="23">
        <v>40987.773715277777</v>
      </c>
      <c r="V785" s="14">
        <f t="shared" si="89"/>
        <v>1500</v>
      </c>
      <c r="W785" s="14">
        <f t="shared" si="90"/>
        <v>2222</v>
      </c>
      <c r="X785" s="7">
        <f>IF($L785&gt;0,$W785/$L785,0)</f>
        <v>63.485714285714288</v>
      </c>
    </row>
    <row r="786" spans="1:24" ht="43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3">
        <f>(E786/D786)*100</f>
        <v>102.49999999999999</v>
      </c>
      <c r="P786" s="7">
        <f t="shared" si="85"/>
        <v>102.5</v>
      </c>
      <c r="Q786" s="4" t="str">
        <f t="shared" si="86"/>
        <v>music</v>
      </c>
      <c r="R786" s="4" t="str">
        <f t="shared" si="84"/>
        <v>rock</v>
      </c>
      <c r="S786" s="22">
        <f t="shared" si="87"/>
        <v>41675.149525462963</v>
      </c>
      <c r="T786" s="22">
        <f t="shared" si="88"/>
        <v>41715.107858796298</v>
      </c>
      <c r="U786" s="23">
        <v>41675.149525462963</v>
      </c>
      <c r="V786" s="14">
        <f t="shared" si="89"/>
        <v>1000</v>
      </c>
      <c r="W786" s="14">
        <f t="shared" si="90"/>
        <v>1025</v>
      </c>
      <c r="X786" s="7">
        <f>IF($L786&gt;0,$W786/$L786,0)</f>
        <v>102.5</v>
      </c>
    </row>
    <row r="787" spans="1:24" ht="43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3">
        <f>(E787/D787)*100</f>
        <v>180.62799999999999</v>
      </c>
      <c r="P787" s="7">
        <f t="shared" si="85"/>
        <v>31.142758620689655</v>
      </c>
      <c r="Q787" s="4" t="str">
        <f t="shared" si="86"/>
        <v>music</v>
      </c>
      <c r="R787" s="4" t="str">
        <f t="shared" si="84"/>
        <v>rock</v>
      </c>
      <c r="S787" s="22">
        <f t="shared" si="87"/>
        <v>41303.593923611115</v>
      </c>
      <c r="T787" s="22">
        <f t="shared" si="88"/>
        <v>41333.593923611115</v>
      </c>
      <c r="U787" s="23">
        <v>41303.593923611115</v>
      </c>
      <c r="V787" s="14">
        <f t="shared" si="89"/>
        <v>500</v>
      </c>
      <c r="W787" s="14">
        <f t="shared" si="90"/>
        <v>903.14</v>
      </c>
      <c r="X787" s="7">
        <f>IF($L787&gt;0,$W787/$L787,0)</f>
        <v>31.142758620689655</v>
      </c>
    </row>
    <row r="788" spans="1:24" ht="43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3">
        <f>(E788/D788)*100</f>
        <v>142.79999999999998</v>
      </c>
      <c r="P788" s="7">
        <f t="shared" si="85"/>
        <v>162.27272727272728</v>
      </c>
      <c r="Q788" s="4" t="str">
        <f t="shared" si="86"/>
        <v>music</v>
      </c>
      <c r="R788" s="4" t="str">
        <f t="shared" si="84"/>
        <v>rock</v>
      </c>
      <c r="S788" s="22">
        <f t="shared" si="87"/>
        <v>40983.055949074071</v>
      </c>
      <c r="T788" s="22">
        <f t="shared" si="88"/>
        <v>41040.657638888893</v>
      </c>
      <c r="U788" s="23">
        <v>40983.055949074071</v>
      </c>
      <c r="V788" s="14">
        <f t="shared" si="89"/>
        <v>5000</v>
      </c>
      <c r="W788" s="14">
        <f t="shared" si="90"/>
        <v>7140</v>
      </c>
      <c r="X788" s="7">
        <f>IF($L788&gt;0,$W788/$L788,0)</f>
        <v>162.27272727272728</v>
      </c>
    </row>
    <row r="789" spans="1:24" ht="43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3">
        <f>(E789/D789)*100</f>
        <v>114.16666666666666</v>
      </c>
      <c r="P789" s="7">
        <f t="shared" si="85"/>
        <v>80.588235294117652</v>
      </c>
      <c r="Q789" s="4" t="str">
        <f t="shared" si="86"/>
        <v>music</v>
      </c>
      <c r="R789" s="4" t="str">
        <f t="shared" si="84"/>
        <v>rock</v>
      </c>
      <c r="S789" s="22">
        <f t="shared" si="87"/>
        <v>41549.627615740741</v>
      </c>
      <c r="T789" s="22">
        <f t="shared" si="88"/>
        <v>41579.627615740741</v>
      </c>
      <c r="U789" s="23">
        <v>41549.627615740741</v>
      </c>
      <c r="V789" s="14">
        <f t="shared" si="89"/>
        <v>1200</v>
      </c>
      <c r="W789" s="14">
        <f t="shared" si="90"/>
        <v>1370</v>
      </c>
      <c r="X789" s="7">
        <f>IF($L789&gt;0,$W789/$L789,0)</f>
        <v>80.588235294117652</v>
      </c>
    </row>
    <row r="790" spans="1:24" ht="43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3">
        <f>(E790/D790)*100</f>
        <v>203.505</v>
      </c>
      <c r="P790" s="7">
        <f t="shared" si="85"/>
        <v>59.85441176470588</v>
      </c>
      <c r="Q790" s="4" t="str">
        <f t="shared" si="86"/>
        <v>music</v>
      </c>
      <c r="R790" s="4" t="str">
        <f t="shared" si="84"/>
        <v>rock</v>
      </c>
      <c r="S790" s="22">
        <f t="shared" si="87"/>
        <v>41059.006805555553</v>
      </c>
      <c r="T790" s="22">
        <f t="shared" si="88"/>
        <v>41097.165972222225</v>
      </c>
      <c r="U790" s="23">
        <v>41059.006805555553</v>
      </c>
      <c r="V790" s="14">
        <f t="shared" si="89"/>
        <v>1000</v>
      </c>
      <c r="W790" s="14">
        <f t="shared" si="90"/>
        <v>2035.05</v>
      </c>
      <c r="X790" s="7">
        <f>IF($L790&gt;0,$W790/$L790,0)</f>
        <v>59.85441176470588</v>
      </c>
    </row>
    <row r="791" spans="1:24" ht="43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3">
        <f>(E791/D791)*100</f>
        <v>109.41176470588236</v>
      </c>
      <c r="P791" s="7">
        <f t="shared" si="85"/>
        <v>132.85714285714286</v>
      </c>
      <c r="Q791" s="4" t="str">
        <f t="shared" si="86"/>
        <v>music</v>
      </c>
      <c r="R791" s="4" t="str">
        <f t="shared" si="84"/>
        <v>rock</v>
      </c>
      <c r="S791" s="22">
        <f t="shared" si="87"/>
        <v>41277.186111111107</v>
      </c>
      <c r="T791" s="22">
        <f t="shared" si="88"/>
        <v>41295.332638888889</v>
      </c>
      <c r="U791" s="23">
        <v>41277.186111111107</v>
      </c>
      <c r="V791" s="14">
        <f t="shared" si="89"/>
        <v>1700</v>
      </c>
      <c r="W791" s="14">
        <f t="shared" si="90"/>
        <v>1860</v>
      </c>
      <c r="X791" s="7">
        <f>IF($L791&gt;0,$W791/$L791,0)</f>
        <v>132.85714285714286</v>
      </c>
    </row>
    <row r="792" spans="1:24" ht="43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3">
        <f>(E792/D792)*100</f>
        <v>144.37459999999999</v>
      </c>
      <c r="P792" s="7">
        <f t="shared" si="85"/>
        <v>92.547820512820508</v>
      </c>
      <c r="Q792" s="4" t="str">
        <f t="shared" si="86"/>
        <v>music</v>
      </c>
      <c r="R792" s="4" t="str">
        <f t="shared" si="84"/>
        <v>rock</v>
      </c>
      <c r="S792" s="22">
        <f t="shared" si="87"/>
        <v>41276.047905092593</v>
      </c>
      <c r="T792" s="22">
        <f t="shared" si="88"/>
        <v>41306.047905092593</v>
      </c>
      <c r="U792" s="23">
        <v>41276.047905092593</v>
      </c>
      <c r="V792" s="14">
        <f t="shared" si="89"/>
        <v>10000</v>
      </c>
      <c r="W792" s="14">
        <f t="shared" si="90"/>
        <v>14437.46</v>
      </c>
      <c r="X792" s="7">
        <f>IF($L792&gt;0,$W792/$L792,0)</f>
        <v>92.547820512820508</v>
      </c>
    </row>
    <row r="793" spans="1:24" ht="43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3">
        <f>(E793/D793)*100</f>
        <v>103.86666666666666</v>
      </c>
      <c r="P793" s="7">
        <f t="shared" si="85"/>
        <v>60.859375</v>
      </c>
      <c r="Q793" s="4" t="str">
        <f t="shared" si="86"/>
        <v>music</v>
      </c>
      <c r="R793" s="4" t="str">
        <f t="shared" si="84"/>
        <v>rock</v>
      </c>
      <c r="S793" s="22">
        <f t="shared" si="87"/>
        <v>41557.780624999999</v>
      </c>
      <c r="T793" s="22">
        <f t="shared" si="88"/>
        <v>41591.249305555553</v>
      </c>
      <c r="U793" s="23">
        <v>41557.780624999999</v>
      </c>
      <c r="V793" s="14">
        <f t="shared" si="89"/>
        <v>7500</v>
      </c>
      <c r="W793" s="14">
        <f t="shared" si="90"/>
        <v>7790</v>
      </c>
      <c r="X793" s="7">
        <f>IF($L793&gt;0,$W793/$L793,0)</f>
        <v>60.859375</v>
      </c>
    </row>
    <row r="794" spans="1:24" ht="28.8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3">
        <f>(E794/D794)*100</f>
        <v>100.44440000000002</v>
      </c>
      <c r="P794" s="7">
        <f t="shared" si="85"/>
        <v>41.851833333333339</v>
      </c>
      <c r="Q794" s="4" t="str">
        <f t="shared" si="86"/>
        <v>music</v>
      </c>
      <c r="R794" s="4" t="str">
        <f t="shared" si="84"/>
        <v>rock</v>
      </c>
      <c r="S794" s="22">
        <f t="shared" si="87"/>
        <v>41555.87364583333</v>
      </c>
      <c r="T794" s="22">
        <f t="shared" si="88"/>
        <v>41585.915312500001</v>
      </c>
      <c r="U794" s="23">
        <v>41555.87364583333</v>
      </c>
      <c r="V794" s="14">
        <f t="shared" si="89"/>
        <v>2500</v>
      </c>
      <c r="W794" s="14">
        <f t="shared" si="90"/>
        <v>2511.11</v>
      </c>
      <c r="X794" s="7">
        <f>IF($L794&gt;0,$W794/$L794,0)</f>
        <v>41.851833333333339</v>
      </c>
    </row>
    <row r="795" spans="1:24" ht="43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3">
        <f>(E795/D795)*100</f>
        <v>102.77927272727271</v>
      </c>
      <c r="P795" s="7">
        <f t="shared" si="85"/>
        <v>88.325937499999995</v>
      </c>
      <c r="Q795" s="4" t="str">
        <f t="shared" si="86"/>
        <v>music</v>
      </c>
      <c r="R795" s="4" t="str">
        <f t="shared" si="84"/>
        <v>rock</v>
      </c>
      <c r="S795" s="22">
        <f t="shared" si="87"/>
        <v>41442.741249999999</v>
      </c>
      <c r="T795" s="22">
        <f t="shared" si="88"/>
        <v>41458.207638888889</v>
      </c>
      <c r="U795" s="23">
        <v>41442.741249999999</v>
      </c>
      <c r="V795" s="14">
        <f t="shared" si="89"/>
        <v>2750</v>
      </c>
      <c r="W795" s="14">
        <f t="shared" si="90"/>
        <v>2826.43</v>
      </c>
      <c r="X795" s="7">
        <f>IF($L795&gt;0,$W795/$L795,0)</f>
        <v>88.325937499999995</v>
      </c>
    </row>
    <row r="796" spans="1:24" ht="43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3">
        <f>(E796/D796)*100</f>
        <v>105.31250000000001</v>
      </c>
      <c r="P796" s="7">
        <f t="shared" si="85"/>
        <v>158.96226415094338</v>
      </c>
      <c r="Q796" s="4" t="str">
        <f t="shared" si="86"/>
        <v>music</v>
      </c>
      <c r="R796" s="4" t="str">
        <f t="shared" si="84"/>
        <v>rock</v>
      </c>
      <c r="S796" s="22">
        <f t="shared" si="87"/>
        <v>40736.115011574075</v>
      </c>
      <c r="T796" s="22">
        <f t="shared" si="88"/>
        <v>40791.712500000001</v>
      </c>
      <c r="U796" s="23">
        <v>40736.115011574075</v>
      </c>
      <c r="V796" s="14">
        <f t="shared" si="89"/>
        <v>8000</v>
      </c>
      <c r="W796" s="14">
        <f t="shared" si="90"/>
        <v>8425</v>
      </c>
      <c r="X796" s="7">
        <f>IF($L796&gt;0,$W796/$L796,0)</f>
        <v>158.96226415094338</v>
      </c>
    </row>
    <row r="797" spans="1:24" ht="43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3">
        <f>(E797/D797)*100</f>
        <v>111.78571428571429</v>
      </c>
      <c r="P797" s="7">
        <f t="shared" si="85"/>
        <v>85.054347826086953</v>
      </c>
      <c r="Q797" s="4" t="str">
        <f t="shared" si="86"/>
        <v>music</v>
      </c>
      <c r="R797" s="4" t="str">
        <f t="shared" si="84"/>
        <v>rock</v>
      </c>
      <c r="S797" s="22">
        <f t="shared" si="87"/>
        <v>40963.613032407404</v>
      </c>
      <c r="T797" s="22">
        <f t="shared" si="88"/>
        <v>41006.207638888889</v>
      </c>
      <c r="U797" s="23">
        <v>40963.613032407404</v>
      </c>
      <c r="V797" s="14">
        <f t="shared" si="89"/>
        <v>14000</v>
      </c>
      <c r="W797" s="14">
        <f t="shared" si="90"/>
        <v>15650</v>
      </c>
      <c r="X797" s="7">
        <f>IF($L797&gt;0,$W797/$L797,0)</f>
        <v>85.054347826086953</v>
      </c>
    </row>
    <row r="798" spans="1:24" ht="57.6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3">
        <f>(E798/D798)*100</f>
        <v>101.35000000000001</v>
      </c>
      <c r="P798" s="7">
        <f t="shared" si="85"/>
        <v>112.61111111111111</v>
      </c>
      <c r="Q798" s="4" t="str">
        <f t="shared" si="86"/>
        <v>music</v>
      </c>
      <c r="R798" s="4" t="str">
        <f t="shared" si="84"/>
        <v>rock</v>
      </c>
      <c r="S798" s="22">
        <f t="shared" si="87"/>
        <v>41502.882928240739</v>
      </c>
      <c r="T798" s="22">
        <f t="shared" si="88"/>
        <v>41532.881944444445</v>
      </c>
      <c r="U798" s="23">
        <v>41502.882928240739</v>
      </c>
      <c r="V798" s="14">
        <f t="shared" si="89"/>
        <v>10000</v>
      </c>
      <c r="W798" s="14">
        <f t="shared" si="90"/>
        <v>10135</v>
      </c>
      <c r="X798" s="7">
        <f>IF($L798&gt;0,$W798/$L798,0)</f>
        <v>112.61111111111111</v>
      </c>
    </row>
    <row r="799" spans="1:24" ht="43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3">
        <f>(E799/D799)*100</f>
        <v>107.53333333333333</v>
      </c>
      <c r="P799" s="7">
        <f t="shared" si="85"/>
        <v>45.436619718309856</v>
      </c>
      <c r="Q799" s="4" t="str">
        <f t="shared" si="86"/>
        <v>music</v>
      </c>
      <c r="R799" s="4" t="str">
        <f t="shared" si="84"/>
        <v>rock</v>
      </c>
      <c r="S799" s="22">
        <f t="shared" si="87"/>
        <v>40996.994074074071</v>
      </c>
      <c r="T799" s="22">
        <f t="shared" si="88"/>
        <v>41028.166666666664</v>
      </c>
      <c r="U799" s="23">
        <v>40996.994074074071</v>
      </c>
      <c r="V799" s="14">
        <f t="shared" si="89"/>
        <v>3000</v>
      </c>
      <c r="W799" s="14">
        <f t="shared" si="90"/>
        <v>3226</v>
      </c>
      <c r="X799" s="7">
        <f>IF($L799&gt;0,$W799/$L799,0)</f>
        <v>45.436619718309856</v>
      </c>
    </row>
    <row r="800" spans="1:24" ht="43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3">
        <f>(E800/D800)*100</f>
        <v>114.88571428571429</v>
      </c>
      <c r="P800" s="7">
        <f t="shared" si="85"/>
        <v>46.218390804597703</v>
      </c>
      <c r="Q800" s="4" t="str">
        <f t="shared" si="86"/>
        <v>music</v>
      </c>
      <c r="R800" s="4" t="str">
        <f t="shared" si="84"/>
        <v>rock</v>
      </c>
      <c r="S800" s="22">
        <f t="shared" si="87"/>
        <v>41882.590127314819</v>
      </c>
      <c r="T800" s="22">
        <f t="shared" si="88"/>
        <v>41912.590127314819</v>
      </c>
      <c r="U800" s="23">
        <v>41882.590127314819</v>
      </c>
      <c r="V800" s="14">
        <f t="shared" si="89"/>
        <v>3500</v>
      </c>
      <c r="W800" s="14">
        <f t="shared" si="90"/>
        <v>4021</v>
      </c>
      <c r="X800" s="7">
        <f>IF($L800&gt;0,$W800/$L800,0)</f>
        <v>46.218390804597703</v>
      </c>
    </row>
    <row r="801" spans="1:24" ht="43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3">
        <f>(E801/D801)*100</f>
        <v>100.02</v>
      </c>
      <c r="P801" s="7">
        <f t="shared" si="85"/>
        <v>178.60714285714286</v>
      </c>
      <c r="Q801" s="4" t="str">
        <f t="shared" si="86"/>
        <v>music</v>
      </c>
      <c r="R801" s="4" t="str">
        <f t="shared" si="84"/>
        <v>rock</v>
      </c>
      <c r="S801" s="22">
        <f t="shared" si="87"/>
        <v>40996.667199074072</v>
      </c>
      <c r="T801" s="22">
        <f t="shared" si="88"/>
        <v>41026.667199074072</v>
      </c>
      <c r="U801" s="23">
        <v>40996.667199074072</v>
      </c>
      <c r="V801" s="14">
        <f t="shared" si="89"/>
        <v>5000</v>
      </c>
      <c r="W801" s="14">
        <f t="shared" si="90"/>
        <v>5001</v>
      </c>
      <c r="X801" s="7">
        <f>IF($L801&gt;0,$W801/$L801,0)</f>
        <v>178.60714285714286</v>
      </c>
    </row>
    <row r="802" spans="1:24" ht="43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3">
        <f>(E802/D802)*100</f>
        <v>152.13333333333335</v>
      </c>
      <c r="P802" s="7">
        <f t="shared" si="85"/>
        <v>40.75</v>
      </c>
      <c r="Q802" s="4" t="str">
        <f t="shared" si="86"/>
        <v>music</v>
      </c>
      <c r="R802" s="4" t="str">
        <f t="shared" si="84"/>
        <v>rock</v>
      </c>
      <c r="S802" s="22">
        <f t="shared" si="87"/>
        <v>41863.433495370373</v>
      </c>
      <c r="T802" s="22">
        <f t="shared" si="88"/>
        <v>41893.433495370373</v>
      </c>
      <c r="U802" s="23">
        <v>41863.433495370373</v>
      </c>
      <c r="V802" s="14">
        <f t="shared" si="89"/>
        <v>1877.8154999999999</v>
      </c>
      <c r="W802" s="14">
        <f t="shared" si="90"/>
        <v>2856.7833139999998</v>
      </c>
      <c r="X802" s="7">
        <f>IF($L802&gt;0,$W802/$L802,0)</f>
        <v>51.013987749999998</v>
      </c>
    </row>
    <row r="803" spans="1:24" ht="43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3">
        <f>(E803/D803)*100</f>
        <v>111.52149999999999</v>
      </c>
      <c r="P803" s="7">
        <f t="shared" si="85"/>
        <v>43.733921568627444</v>
      </c>
      <c r="Q803" s="4" t="str">
        <f t="shared" si="86"/>
        <v>music</v>
      </c>
      <c r="R803" s="4" t="str">
        <f t="shared" si="84"/>
        <v>rock</v>
      </c>
      <c r="S803" s="22">
        <f t="shared" si="87"/>
        <v>40695.795370370368</v>
      </c>
      <c r="T803" s="22">
        <f t="shared" si="88"/>
        <v>40725.795370370368</v>
      </c>
      <c r="U803" s="23">
        <v>40695.795370370368</v>
      </c>
      <c r="V803" s="14">
        <f t="shared" si="89"/>
        <v>2000</v>
      </c>
      <c r="W803" s="14">
        <f t="shared" si="90"/>
        <v>2230.4299999999998</v>
      </c>
      <c r="X803" s="7">
        <f>IF($L803&gt;0,$W803/$L803,0)</f>
        <v>43.733921568627444</v>
      </c>
    </row>
    <row r="804" spans="1:24" ht="43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3">
        <f>(E804/D804)*100</f>
        <v>101.33333333333334</v>
      </c>
      <c r="P804" s="7">
        <f t="shared" si="85"/>
        <v>81.066666666666663</v>
      </c>
      <c r="Q804" s="4" t="str">
        <f t="shared" si="86"/>
        <v>music</v>
      </c>
      <c r="R804" s="4" t="str">
        <f t="shared" si="84"/>
        <v>rock</v>
      </c>
      <c r="S804" s="22">
        <f t="shared" si="87"/>
        <v>41123.022268518514</v>
      </c>
      <c r="T804" s="22">
        <f t="shared" si="88"/>
        <v>41169.170138888891</v>
      </c>
      <c r="U804" s="23">
        <v>41123.022268518514</v>
      </c>
      <c r="V804" s="14">
        <f t="shared" si="89"/>
        <v>6000</v>
      </c>
      <c r="W804" s="14">
        <f t="shared" si="90"/>
        <v>6080</v>
      </c>
      <c r="X804" s="7">
        <f>IF($L804&gt;0,$W804/$L804,0)</f>
        <v>81.066666666666663</v>
      </c>
    </row>
    <row r="805" spans="1:24" ht="43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3">
        <f>(E805/D805)*100</f>
        <v>123.2608695652174</v>
      </c>
      <c r="P805" s="7">
        <f t="shared" si="85"/>
        <v>74.60526315789474</v>
      </c>
      <c r="Q805" s="4" t="str">
        <f t="shared" si="86"/>
        <v>music</v>
      </c>
      <c r="R805" s="4" t="str">
        <f t="shared" si="84"/>
        <v>rock</v>
      </c>
      <c r="S805" s="22">
        <f t="shared" si="87"/>
        <v>40665.949976851851</v>
      </c>
      <c r="T805" s="22">
        <f t="shared" si="88"/>
        <v>40692.041666666664</v>
      </c>
      <c r="U805" s="23">
        <v>40665.949976851851</v>
      </c>
      <c r="V805" s="14">
        <f t="shared" si="89"/>
        <v>2300</v>
      </c>
      <c r="W805" s="14">
        <f t="shared" si="90"/>
        <v>2835</v>
      </c>
      <c r="X805" s="7">
        <f>IF($L805&gt;0,$W805/$L805,0)</f>
        <v>74.60526315789474</v>
      </c>
    </row>
    <row r="806" spans="1:24" ht="43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3">
        <f>(E806/D806)*100</f>
        <v>100</v>
      </c>
      <c r="P806" s="7">
        <f t="shared" si="85"/>
        <v>305.55555555555554</v>
      </c>
      <c r="Q806" s="4" t="str">
        <f t="shared" si="86"/>
        <v>music</v>
      </c>
      <c r="R806" s="4" t="str">
        <f t="shared" si="84"/>
        <v>rock</v>
      </c>
      <c r="S806" s="22">
        <f t="shared" si="87"/>
        <v>40730.105624999997</v>
      </c>
      <c r="T806" s="22">
        <f t="shared" si="88"/>
        <v>40747.165972222225</v>
      </c>
      <c r="U806" s="23">
        <v>40730.105624999997</v>
      </c>
      <c r="V806" s="14">
        <f t="shared" si="89"/>
        <v>5500</v>
      </c>
      <c r="W806" s="14">
        <f t="shared" si="90"/>
        <v>5500</v>
      </c>
      <c r="X806" s="7">
        <f>IF($L806&gt;0,$W806/$L806,0)</f>
        <v>305.55555555555554</v>
      </c>
    </row>
    <row r="807" spans="1:24" ht="43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3">
        <f>(E807/D807)*100</f>
        <v>105</v>
      </c>
      <c r="P807" s="7">
        <f t="shared" si="85"/>
        <v>58.333333333333336</v>
      </c>
      <c r="Q807" s="4" t="str">
        <f t="shared" si="86"/>
        <v>music</v>
      </c>
      <c r="R807" s="4" t="str">
        <f t="shared" si="84"/>
        <v>rock</v>
      </c>
      <c r="S807" s="22">
        <f t="shared" si="87"/>
        <v>40690.823055555556</v>
      </c>
      <c r="T807" s="22">
        <f t="shared" si="88"/>
        <v>40740.958333333336</v>
      </c>
      <c r="U807" s="23">
        <v>40690.823055555556</v>
      </c>
      <c r="V807" s="14">
        <f t="shared" si="89"/>
        <v>3000</v>
      </c>
      <c r="W807" s="14">
        <f t="shared" si="90"/>
        <v>3150</v>
      </c>
      <c r="X807" s="7">
        <f>IF($L807&gt;0,$W807/$L807,0)</f>
        <v>58.333333333333336</v>
      </c>
    </row>
    <row r="808" spans="1:24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3">
        <f>(E808/D808)*100</f>
        <v>104.4375</v>
      </c>
      <c r="P808" s="7">
        <f t="shared" si="85"/>
        <v>117.67605633802818</v>
      </c>
      <c r="Q808" s="4" t="str">
        <f t="shared" si="86"/>
        <v>music</v>
      </c>
      <c r="R808" s="4" t="str">
        <f t="shared" si="84"/>
        <v>rock</v>
      </c>
      <c r="S808" s="22">
        <f t="shared" si="87"/>
        <v>40763.691423611112</v>
      </c>
      <c r="T808" s="22">
        <f t="shared" si="88"/>
        <v>40793.691423611112</v>
      </c>
      <c r="U808" s="23">
        <v>40763.691423611112</v>
      </c>
      <c r="V808" s="14">
        <f t="shared" si="89"/>
        <v>8000</v>
      </c>
      <c r="W808" s="14">
        <f t="shared" si="90"/>
        <v>8355</v>
      </c>
      <c r="X808" s="7">
        <f>IF($L808&gt;0,$W808/$L808,0)</f>
        <v>117.67605633802818</v>
      </c>
    </row>
    <row r="809" spans="1:24" ht="28.8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3">
        <f>(E809/D809)*100</f>
        <v>105.125</v>
      </c>
      <c r="P809" s="7">
        <f t="shared" si="85"/>
        <v>73.771929824561397</v>
      </c>
      <c r="Q809" s="4" t="str">
        <f t="shared" si="86"/>
        <v>music</v>
      </c>
      <c r="R809" s="4" t="str">
        <f t="shared" si="84"/>
        <v>rock</v>
      </c>
      <c r="S809" s="22">
        <f t="shared" si="87"/>
        <v>42759.628599537042</v>
      </c>
      <c r="T809" s="22">
        <f t="shared" si="88"/>
        <v>42795.083333333328</v>
      </c>
      <c r="U809" s="23">
        <v>42759.628599537042</v>
      </c>
      <c r="V809" s="14">
        <f t="shared" si="89"/>
        <v>4000</v>
      </c>
      <c r="W809" s="14">
        <f t="shared" si="90"/>
        <v>4205</v>
      </c>
      <c r="X809" s="7">
        <f>IF($L809&gt;0,$W809/$L809,0)</f>
        <v>73.771929824561397</v>
      </c>
    </row>
    <row r="810" spans="1:24" ht="43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3">
        <f>(E810/D810)*100</f>
        <v>100</v>
      </c>
      <c r="P810" s="7">
        <f t="shared" si="85"/>
        <v>104.65116279069767</v>
      </c>
      <c r="Q810" s="4" t="str">
        <f t="shared" si="86"/>
        <v>music</v>
      </c>
      <c r="R810" s="4" t="str">
        <f t="shared" si="84"/>
        <v>rock</v>
      </c>
      <c r="S810" s="22">
        <f t="shared" si="87"/>
        <v>41962.100532407407</v>
      </c>
      <c r="T810" s="22">
        <f t="shared" si="88"/>
        <v>41995.207638888889</v>
      </c>
      <c r="U810" s="23">
        <v>41962.100532407407</v>
      </c>
      <c r="V810" s="14">
        <f t="shared" si="89"/>
        <v>3449.0205000000001</v>
      </c>
      <c r="W810" s="14">
        <f t="shared" si="90"/>
        <v>3449.0205000000001</v>
      </c>
      <c r="X810" s="7">
        <f>IF($L810&gt;0,$W810/$L810,0)</f>
        <v>80.20977906976745</v>
      </c>
    </row>
    <row r="811" spans="1:24" ht="28.8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3">
        <f>(E811/D811)*100</f>
        <v>103.77499999999999</v>
      </c>
      <c r="P811" s="7">
        <f t="shared" si="85"/>
        <v>79.82692307692308</v>
      </c>
      <c r="Q811" s="4" t="str">
        <f t="shared" si="86"/>
        <v>music</v>
      </c>
      <c r="R811" s="4" t="str">
        <f t="shared" si="84"/>
        <v>rock</v>
      </c>
      <c r="S811" s="22">
        <f t="shared" si="87"/>
        <v>41628.833680555559</v>
      </c>
      <c r="T811" s="22">
        <f t="shared" si="88"/>
        <v>41658.833680555559</v>
      </c>
      <c r="U811" s="23">
        <v>41628.833680555559</v>
      </c>
      <c r="V811" s="14">
        <f t="shared" si="89"/>
        <v>4000</v>
      </c>
      <c r="W811" s="14">
        <f t="shared" si="90"/>
        <v>4151</v>
      </c>
      <c r="X811" s="7">
        <f>IF($L811&gt;0,$W811/$L811,0)</f>
        <v>79.82692307692308</v>
      </c>
    </row>
    <row r="812" spans="1:24" ht="43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3">
        <f>(E812/D812)*100</f>
        <v>105</v>
      </c>
      <c r="P812" s="7">
        <f t="shared" si="85"/>
        <v>58.333333333333336</v>
      </c>
      <c r="Q812" s="4" t="str">
        <f t="shared" si="86"/>
        <v>music</v>
      </c>
      <c r="R812" s="4" t="str">
        <f t="shared" si="84"/>
        <v>rock</v>
      </c>
      <c r="S812" s="22">
        <f t="shared" si="87"/>
        <v>41123.056273148148</v>
      </c>
      <c r="T812" s="22">
        <f t="shared" si="88"/>
        <v>41153.056273148148</v>
      </c>
      <c r="U812" s="23">
        <v>41123.056273148148</v>
      </c>
      <c r="V812" s="14">
        <f t="shared" si="89"/>
        <v>1500</v>
      </c>
      <c r="W812" s="14">
        <f t="shared" si="90"/>
        <v>1575</v>
      </c>
      <c r="X812" s="7">
        <f>IF($L812&gt;0,$W812/$L812,0)</f>
        <v>58.333333333333336</v>
      </c>
    </row>
    <row r="813" spans="1:24" ht="28.8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3">
        <f>(E813/D813)*100</f>
        <v>104</v>
      </c>
      <c r="P813" s="7">
        <f t="shared" si="85"/>
        <v>86.666666666666671</v>
      </c>
      <c r="Q813" s="4" t="str">
        <f t="shared" si="86"/>
        <v>music</v>
      </c>
      <c r="R813" s="4" t="str">
        <f t="shared" si="84"/>
        <v>rock</v>
      </c>
      <c r="S813" s="22">
        <f t="shared" si="87"/>
        <v>41443.643541666665</v>
      </c>
      <c r="T813" s="22">
        <f t="shared" si="88"/>
        <v>41465.702777777777</v>
      </c>
      <c r="U813" s="23">
        <v>41443.643541666665</v>
      </c>
      <c r="V813" s="14">
        <f t="shared" si="89"/>
        <v>1000</v>
      </c>
      <c r="W813" s="14">
        <f t="shared" si="90"/>
        <v>1040</v>
      </c>
      <c r="X813" s="7">
        <f>IF($L813&gt;0,$W813/$L813,0)</f>
        <v>86.666666666666671</v>
      </c>
    </row>
    <row r="814" spans="1:24" ht="43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3">
        <f>(E814/D814)*100</f>
        <v>151.83333333333334</v>
      </c>
      <c r="P814" s="7">
        <f t="shared" si="85"/>
        <v>27.606060606060606</v>
      </c>
      <c r="Q814" s="4" t="str">
        <f t="shared" si="86"/>
        <v>music</v>
      </c>
      <c r="R814" s="4" t="str">
        <f t="shared" si="84"/>
        <v>rock</v>
      </c>
      <c r="S814" s="22">
        <f t="shared" si="87"/>
        <v>41282.017962962964</v>
      </c>
      <c r="T814" s="22">
        <f t="shared" si="88"/>
        <v>41334.581944444442</v>
      </c>
      <c r="U814" s="23">
        <v>41282.017962962964</v>
      </c>
      <c r="V814" s="14">
        <f t="shared" si="89"/>
        <v>600</v>
      </c>
      <c r="W814" s="14">
        <f t="shared" si="90"/>
        <v>911</v>
      </c>
      <c r="X814" s="7">
        <f>IF($L814&gt;0,$W814/$L814,0)</f>
        <v>27.606060606060606</v>
      </c>
    </row>
    <row r="815" spans="1:24" ht="28.8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3">
        <f>(E815/D815)*100</f>
        <v>159.99600000000001</v>
      </c>
      <c r="P815" s="7">
        <f t="shared" si="85"/>
        <v>24.999375000000001</v>
      </c>
      <c r="Q815" s="4" t="str">
        <f t="shared" si="86"/>
        <v>music</v>
      </c>
      <c r="R815" s="4" t="str">
        <f t="shared" si="84"/>
        <v>rock</v>
      </c>
      <c r="S815" s="22">
        <f t="shared" si="87"/>
        <v>41080.960243055553</v>
      </c>
      <c r="T815" s="22">
        <f t="shared" si="88"/>
        <v>41110.960243055553</v>
      </c>
      <c r="U815" s="23">
        <v>41080.960243055553</v>
      </c>
      <c r="V815" s="14">
        <f t="shared" si="89"/>
        <v>1500</v>
      </c>
      <c r="W815" s="14">
        <f t="shared" si="90"/>
        <v>2399.94</v>
      </c>
      <c r="X815" s="7">
        <f>IF($L815&gt;0,$W815/$L815,0)</f>
        <v>24.999375000000001</v>
      </c>
    </row>
    <row r="816" spans="1:24" ht="43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3">
        <f>(E816/D816)*100</f>
        <v>127.3</v>
      </c>
      <c r="P816" s="7">
        <f t="shared" si="85"/>
        <v>45.464285714285715</v>
      </c>
      <c r="Q816" s="4" t="str">
        <f t="shared" si="86"/>
        <v>music</v>
      </c>
      <c r="R816" s="4" t="str">
        <f t="shared" si="84"/>
        <v>rock</v>
      </c>
      <c r="S816" s="22">
        <f t="shared" si="87"/>
        <v>40679.743067129632</v>
      </c>
      <c r="T816" s="22">
        <f t="shared" si="88"/>
        <v>40694.75277777778</v>
      </c>
      <c r="U816" s="23">
        <v>40679.743067129632</v>
      </c>
      <c r="V816" s="14">
        <f t="shared" si="89"/>
        <v>1000</v>
      </c>
      <c r="W816" s="14">
        <f t="shared" si="90"/>
        <v>1273</v>
      </c>
      <c r="X816" s="7">
        <f>IF($L816&gt;0,$W816/$L816,0)</f>
        <v>45.464285714285715</v>
      </c>
    </row>
    <row r="817" spans="1:24" ht="28.8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3">
        <f>(E817/D817)*100</f>
        <v>107</v>
      </c>
      <c r="P817" s="7">
        <f t="shared" si="85"/>
        <v>99.534883720930239</v>
      </c>
      <c r="Q817" s="4" t="str">
        <f t="shared" si="86"/>
        <v>music</v>
      </c>
      <c r="R817" s="4" t="str">
        <f t="shared" si="84"/>
        <v>rock</v>
      </c>
      <c r="S817" s="22">
        <f t="shared" si="87"/>
        <v>41914.917858796296</v>
      </c>
      <c r="T817" s="22">
        <f t="shared" si="88"/>
        <v>41944.917858796296</v>
      </c>
      <c r="U817" s="23">
        <v>41914.917858796296</v>
      </c>
      <c r="V817" s="14">
        <f t="shared" si="89"/>
        <v>4000</v>
      </c>
      <c r="W817" s="14">
        <f t="shared" si="90"/>
        <v>4280</v>
      </c>
      <c r="X817" s="7">
        <f>IF($L817&gt;0,$W817/$L817,0)</f>
        <v>99.534883720930239</v>
      </c>
    </row>
    <row r="818" spans="1:24" ht="28.8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3">
        <f>(E818/D818)*100</f>
        <v>115.12214285714286</v>
      </c>
      <c r="P818" s="7">
        <f t="shared" si="85"/>
        <v>39.31</v>
      </c>
      <c r="Q818" s="4" t="str">
        <f t="shared" si="86"/>
        <v>music</v>
      </c>
      <c r="R818" s="4" t="str">
        <f t="shared" si="84"/>
        <v>rock</v>
      </c>
      <c r="S818" s="22">
        <f t="shared" si="87"/>
        <v>41341.870868055557</v>
      </c>
      <c r="T818" s="22">
        <f t="shared" si="88"/>
        <v>41373.270833333336</v>
      </c>
      <c r="U818" s="23">
        <v>41341.870868055557</v>
      </c>
      <c r="V818" s="14">
        <f t="shared" si="89"/>
        <v>7000</v>
      </c>
      <c r="W818" s="14">
        <f t="shared" si="90"/>
        <v>8058.55</v>
      </c>
      <c r="X818" s="7">
        <f>IF($L818&gt;0,$W818/$L818,0)</f>
        <v>39.31</v>
      </c>
    </row>
    <row r="819" spans="1:24" ht="43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3">
        <f>(E819/D819)*100</f>
        <v>137.11066666666665</v>
      </c>
      <c r="P819" s="7">
        <f t="shared" si="85"/>
        <v>89.419999999999987</v>
      </c>
      <c r="Q819" s="4" t="str">
        <f t="shared" si="86"/>
        <v>music</v>
      </c>
      <c r="R819" s="4" t="str">
        <f t="shared" si="84"/>
        <v>rock</v>
      </c>
      <c r="S819" s="22">
        <f t="shared" si="87"/>
        <v>40925.599664351852</v>
      </c>
      <c r="T819" s="22">
        <f t="shared" si="88"/>
        <v>40979.207638888889</v>
      </c>
      <c r="U819" s="23">
        <v>40925.599664351852</v>
      </c>
      <c r="V819" s="14">
        <f t="shared" si="89"/>
        <v>1500</v>
      </c>
      <c r="W819" s="14">
        <f t="shared" si="90"/>
        <v>2056.66</v>
      </c>
      <c r="X819" s="7">
        <f>IF($L819&gt;0,$W819/$L819,0)</f>
        <v>89.419999999999987</v>
      </c>
    </row>
    <row r="820" spans="1:24" ht="43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3">
        <f>(E820/D820)*100</f>
        <v>155.71428571428572</v>
      </c>
      <c r="P820" s="7">
        <f t="shared" si="85"/>
        <v>28.684210526315791</v>
      </c>
      <c r="Q820" s="4" t="str">
        <f t="shared" si="86"/>
        <v>music</v>
      </c>
      <c r="R820" s="4" t="str">
        <f t="shared" si="84"/>
        <v>rock</v>
      </c>
      <c r="S820" s="22">
        <f t="shared" si="87"/>
        <v>41120.882881944446</v>
      </c>
      <c r="T820" s="22">
        <f t="shared" si="88"/>
        <v>41128.709027777775</v>
      </c>
      <c r="U820" s="23">
        <v>41120.882881944446</v>
      </c>
      <c r="V820" s="14">
        <f t="shared" si="89"/>
        <v>350</v>
      </c>
      <c r="W820" s="14">
        <f t="shared" si="90"/>
        <v>545</v>
      </c>
      <c r="X820" s="7">
        <f>IF($L820&gt;0,$W820/$L820,0)</f>
        <v>28.684210526315791</v>
      </c>
    </row>
    <row r="821" spans="1:24" ht="28.8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3">
        <f>(E821/D821)*100</f>
        <v>108.74999999999999</v>
      </c>
      <c r="P821" s="7">
        <f t="shared" si="85"/>
        <v>31.071428571428573</v>
      </c>
      <c r="Q821" s="4" t="str">
        <f t="shared" si="86"/>
        <v>music</v>
      </c>
      <c r="R821" s="4" t="str">
        <f t="shared" si="84"/>
        <v>rock</v>
      </c>
      <c r="S821" s="22">
        <f t="shared" si="87"/>
        <v>41619.998310185183</v>
      </c>
      <c r="T821" s="22">
        <f t="shared" si="88"/>
        <v>41629.197222222225</v>
      </c>
      <c r="U821" s="23">
        <v>41619.998310185183</v>
      </c>
      <c r="V821" s="14">
        <f t="shared" si="89"/>
        <v>400</v>
      </c>
      <c r="W821" s="14">
        <f t="shared" si="90"/>
        <v>435</v>
      </c>
      <c r="X821" s="7">
        <f>IF($L821&gt;0,$W821/$L821,0)</f>
        <v>31.071428571428573</v>
      </c>
    </row>
    <row r="822" spans="1:24" ht="43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3">
        <f>(E822/D822)*100</f>
        <v>134.05000000000001</v>
      </c>
      <c r="P822" s="7">
        <f t="shared" si="85"/>
        <v>70.55263157894737</v>
      </c>
      <c r="Q822" s="4" t="str">
        <f t="shared" si="86"/>
        <v>music</v>
      </c>
      <c r="R822" s="4" t="str">
        <f t="shared" si="84"/>
        <v>rock</v>
      </c>
      <c r="S822" s="22">
        <f t="shared" si="87"/>
        <v>41768.841921296298</v>
      </c>
      <c r="T822" s="22">
        <f t="shared" si="88"/>
        <v>41799.208333333336</v>
      </c>
      <c r="U822" s="23">
        <v>41768.841921296298</v>
      </c>
      <c r="V822" s="14">
        <f t="shared" si="89"/>
        <v>2000</v>
      </c>
      <c r="W822" s="14">
        <f t="shared" si="90"/>
        <v>2681</v>
      </c>
      <c r="X822" s="7">
        <f>IF($L822&gt;0,$W822/$L822,0)</f>
        <v>70.55263157894737</v>
      </c>
    </row>
    <row r="823" spans="1:24" ht="43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3">
        <f>(E823/D823)*100</f>
        <v>100</v>
      </c>
      <c r="P823" s="7">
        <f t="shared" si="85"/>
        <v>224.12820512820514</v>
      </c>
      <c r="Q823" s="4" t="str">
        <f t="shared" si="86"/>
        <v>music</v>
      </c>
      <c r="R823" s="4" t="str">
        <f t="shared" si="84"/>
        <v>rock</v>
      </c>
      <c r="S823" s="22">
        <f t="shared" si="87"/>
        <v>42093.922048611115</v>
      </c>
      <c r="T823" s="22">
        <f t="shared" si="88"/>
        <v>42128.167361111111</v>
      </c>
      <c r="U823" s="23">
        <v>42093.922048611115</v>
      </c>
      <c r="V823" s="14">
        <f t="shared" si="89"/>
        <v>17482</v>
      </c>
      <c r="W823" s="14">
        <f t="shared" si="90"/>
        <v>17482</v>
      </c>
      <c r="X823" s="7">
        <f>IF($L823&gt;0,$W823/$L823,0)</f>
        <v>224.12820512820514</v>
      </c>
    </row>
    <row r="824" spans="1:24" ht="28.8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3">
        <f>(E824/D824)*100</f>
        <v>119.16666666666667</v>
      </c>
      <c r="P824" s="7">
        <f t="shared" si="85"/>
        <v>51.811594202898547</v>
      </c>
      <c r="Q824" s="4" t="str">
        <f t="shared" si="86"/>
        <v>music</v>
      </c>
      <c r="R824" s="4" t="str">
        <f t="shared" si="84"/>
        <v>rock</v>
      </c>
      <c r="S824" s="22">
        <f t="shared" si="87"/>
        <v>41157.947337962964</v>
      </c>
      <c r="T824" s="22">
        <f t="shared" si="88"/>
        <v>41187.947337962964</v>
      </c>
      <c r="U824" s="23">
        <v>41157.947337962964</v>
      </c>
      <c r="V824" s="14">
        <f t="shared" si="89"/>
        <v>3000</v>
      </c>
      <c r="W824" s="14">
        <f t="shared" si="90"/>
        <v>3575</v>
      </c>
      <c r="X824" s="7">
        <f>IF($L824&gt;0,$W824/$L824,0)</f>
        <v>51.811594202898547</v>
      </c>
    </row>
    <row r="825" spans="1:24" ht="43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3">
        <f>(E825/D825)*100</f>
        <v>179.5</v>
      </c>
      <c r="P825" s="7">
        <f t="shared" si="85"/>
        <v>43.515151515151516</v>
      </c>
      <c r="Q825" s="4" t="str">
        <f t="shared" si="86"/>
        <v>music</v>
      </c>
      <c r="R825" s="4" t="str">
        <f t="shared" si="84"/>
        <v>rock</v>
      </c>
      <c r="S825" s="22">
        <f t="shared" si="87"/>
        <v>42055.972824074073</v>
      </c>
      <c r="T825" s="22">
        <f t="shared" si="88"/>
        <v>42085.931157407409</v>
      </c>
      <c r="U825" s="23">
        <v>42055.972824074073</v>
      </c>
      <c r="V825" s="14">
        <f t="shared" si="89"/>
        <v>800</v>
      </c>
      <c r="W825" s="14">
        <f t="shared" si="90"/>
        <v>1436</v>
      </c>
      <c r="X825" s="7">
        <f>IF($L825&gt;0,$W825/$L825,0)</f>
        <v>43.515151515151516</v>
      </c>
    </row>
    <row r="826" spans="1:24" ht="43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3">
        <f>(E826/D826)*100</f>
        <v>134.38124999999999</v>
      </c>
      <c r="P826" s="7">
        <f t="shared" si="85"/>
        <v>39.816666666666663</v>
      </c>
      <c r="Q826" s="4" t="str">
        <f t="shared" si="86"/>
        <v>music</v>
      </c>
      <c r="R826" s="4" t="str">
        <f t="shared" si="84"/>
        <v>rock</v>
      </c>
      <c r="S826" s="22">
        <f t="shared" si="87"/>
        <v>40250.242106481484</v>
      </c>
      <c r="T826" s="22">
        <f t="shared" si="88"/>
        <v>40286.290972222225</v>
      </c>
      <c r="U826" s="23">
        <v>40250.242106481484</v>
      </c>
      <c r="V826" s="14">
        <f t="shared" si="89"/>
        <v>1600</v>
      </c>
      <c r="W826" s="14">
        <f t="shared" si="90"/>
        <v>2150.1</v>
      </c>
      <c r="X826" s="7">
        <f>IF($L826&gt;0,$W826/$L826,0)</f>
        <v>39.816666666666663</v>
      </c>
    </row>
    <row r="827" spans="1:24" ht="28.8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3">
        <f>(E827/D827)*100</f>
        <v>100.43200000000002</v>
      </c>
      <c r="P827" s="7">
        <f t="shared" si="85"/>
        <v>126.8080808080808</v>
      </c>
      <c r="Q827" s="4" t="str">
        <f t="shared" si="86"/>
        <v>music</v>
      </c>
      <c r="R827" s="4" t="str">
        <f t="shared" si="84"/>
        <v>rock</v>
      </c>
      <c r="S827" s="22">
        <f t="shared" si="87"/>
        <v>41186.306527777779</v>
      </c>
      <c r="T827" s="22">
        <f t="shared" si="88"/>
        <v>41211.306527777779</v>
      </c>
      <c r="U827" s="23">
        <v>41186.306527777779</v>
      </c>
      <c r="V827" s="14">
        <f t="shared" si="89"/>
        <v>12500</v>
      </c>
      <c r="W827" s="14">
        <f t="shared" si="90"/>
        <v>12554</v>
      </c>
      <c r="X827" s="7">
        <f>IF($L827&gt;0,$W827/$L827,0)</f>
        <v>126.8080808080808</v>
      </c>
    </row>
    <row r="828" spans="1:24" ht="43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3">
        <f>(E828/D828)*100</f>
        <v>101.45454545454547</v>
      </c>
      <c r="P828" s="7">
        <f t="shared" si="85"/>
        <v>113.87755102040816</v>
      </c>
      <c r="Q828" s="4" t="str">
        <f t="shared" si="86"/>
        <v>music</v>
      </c>
      <c r="R828" s="4" t="str">
        <f t="shared" si="84"/>
        <v>rock</v>
      </c>
      <c r="S828" s="22">
        <f t="shared" si="87"/>
        <v>40973.038541666669</v>
      </c>
      <c r="T828" s="22">
        <f t="shared" si="88"/>
        <v>40993.996874999997</v>
      </c>
      <c r="U828" s="23">
        <v>40973.038541666669</v>
      </c>
      <c r="V828" s="14">
        <f t="shared" si="89"/>
        <v>5500</v>
      </c>
      <c r="W828" s="14">
        <f t="shared" si="90"/>
        <v>5580</v>
      </c>
      <c r="X828" s="7">
        <f>IF($L828&gt;0,$W828/$L828,0)</f>
        <v>113.87755102040816</v>
      </c>
    </row>
    <row r="829" spans="1:24" ht="43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3">
        <f>(E829/D829)*100</f>
        <v>103.33333333333334</v>
      </c>
      <c r="P829" s="7">
        <f t="shared" si="85"/>
        <v>28.181818181818183</v>
      </c>
      <c r="Q829" s="4" t="str">
        <f t="shared" si="86"/>
        <v>music</v>
      </c>
      <c r="R829" s="4" t="str">
        <f t="shared" si="84"/>
        <v>rock</v>
      </c>
      <c r="S829" s="22">
        <f t="shared" si="87"/>
        <v>40927.473460648151</v>
      </c>
      <c r="T829" s="22">
        <f t="shared" si="88"/>
        <v>40953.825694444444</v>
      </c>
      <c r="U829" s="23">
        <v>40927.473460648151</v>
      </c>
      <c r="V829" s="14">
        <f t="shared" si="89"/>
        <v>300</v>
      </c>
      <c r="W829" s="14">
        <f t="shared" si="90"/>
        <v>310</v>
      </c>
      <c r="X829" s="7">
        <f>IF($L829&gt;0,$W829/$L829,0)</f>
        <v>28.181818181818183</v>
      </c>
    </row>
    <row r="830" spans="1:24" ht="43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3">
        <f>(E830/D830)*100</f>
        <v>107</v>
      </c>
      <c r="P830" s="7">
        <f t="shared" si="85"/>
        <v>36.60526315789474</v>
      </c>
      <c r="Q830" s="4" t="str">
        <f t="shared" si="86"/>
        <v>music</v>
      </c>
      <c r="R830" s="4" t="str">
        <f t="shared" si="84"/>
        <v>rock</v>
      </c>
      <c r="S830" s="22">
        <f t="shared" si="87"/>
        <v>41073.050717592589</v>
      </c>
      <c r="T830" s="22">
        <f t="shared" si="88"/>
        <v>41085.683333333334</v>
      </c>
      <c r="U830" s="23">
        <v>41073.050717592589</v>
      </c>
      <c r="V830" s="14">
        <f t="shared" si="89"/>
        <v>1300</v>
      </c>
      <c r="W830" s="14">
        <f t="shared" si="90"/>
        <v>1391</v>
      </c>
      <c r="X830" s="7">
        <f>IF($L830&gt;0,$W830/$L830,0)</f>
        <v>36.60526315789474</v>
      </c>
    </row>
    <row r="831" spans="1:24" ht="43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3">
        <f>(E831/D831)*100</f>
        <v>104</v>
      </c>
      <c r="P831" s="7">
        <f t="shared" si="85"/>
        <v>32.5</v>
      </c>
      <c r="Q831" s="4" t="str">
        <f t="shared" si="86"/>
        <v>music</v>
      </c>
      <c r="R831" s="4" t="str">
        <f t="shared" si="84"/>
        <v>rock</v>
      </c>
      <c r="S831" s="22">
        <f t="shared" si="87"/>
        <v>42504.801388888889</v>
      </c>
      <c r="T831" s="22">
        <f t="shared" si="88"/>
        <v>42564.801388888889</v>
      </c>
      <c r="U831" s="23">
        <v>42504.801388888889</v>
      </c>
      <c r="V831" s="14">
        <f t="shared" si="89"/>
        <v>625.93849999999998</v>
      </c>
      <c r="W831" s="14">
        <f t="shared" si="90"/>
        <v>650.9760399999999</v>
      </c>
      <c r="X831" s="7">
        <f>IF($L831&gt;0,$W831/$L831,0)</f>
        <v>40.686002499999994</v>
      </c>
    </row>
    <row r="832" spans="1:24" ht="43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3">
        <f>(E832/D832)*100</f>
        <v>107.83333333333334</v>
      </c>
      <c r="P832" s="7">
        <f t="shared" si="85"/>
        <v>60.65625</v>
      </c>
      <c r="Q832" s="4" t="str">
        <f t="shared" si="86"/>
        <v>music</v>
      </c>
      <c r="R832" s="4" t="str">
        <f t="shared" si="84"/>
        <v>rock</v>
      </c>
      <c r="S832" s="22">
        <f t="shared" si="87"/>
        <v>41325.525752314818</v>
      </c>
      <c r="T832" s="22">
        <f t="shared" si="88"/>
        <v>41355.484085648146</v>
      </c>
      <c r="U832" s="23">
        <v>41325.525752314818</v>
      </c>
      <c r="V832" s="14">
        <f t="shared" si="89"/>
        <v>1800</v>
      </c>
      <c r="W832" s="14">
        <f t="shared" si="90"/>
        <v>1941</v>
      </c>
      <c r="X832" s="7">
        <f>IF($L832&gt;0,$W832/$L832,0)</f>
        <v>60.65625</v>
      </c>
    </row>
    <row r="833" spans="1:24" ht="28.8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3">
        <f>(E833/D833)*100</f>
        <v>233.33333333333334</v>
      </c>
      <c r="P833" s="7">
        <f t="shared" si="85"/>
        <v>175</v>
      </c>
      <c r="Q833" s="4" t="str">
        <f t="shared" si="86"/>
        <v>music</v>
      </c>
      <c r="R833" s="4" t="str">
        <f t="shared" si="84"/>
        <v>rock</v>
      </c>
      <c r="S833" s="22">
        <f t="shared" si="87"/>
        <v>40996.646921296298</v>
      </c>
      <c r="T833" s="22">
        <f t="shared" si="88"/>
        <v>41026.646921296298</v>
      </c>
      <c r="U833" s="23">
        <v>40996.646921296298</v>
      </c>
      <c r="V833" s="14">
        <f t="shared" si="89"/>
        <v>1500</v>
      </c>
      <c r="W833" s="14">
        <f t="shared" si="90"/>
        <v>3500</v>
      </c>
      <c r="X833" s="7">
        <f>IF($L833&gt;0,$W833/$L833,0)</f>
        <v>175</v>
      </c>
    </row>
    <row r="834" spans="1:24" ht="43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3">
        <f>(E834/D834)*100</f>
        <v>100.60706666666665</v>
      </c>
      <c r="P834" s="7">
        <f t="shared" si="85"/>
        <v>97.993896103896105</v>
      </c>
      <c r="Q834" s="4" t="str">
        <f t="shared" si="86"/>
        <v>music</v>
      </c>
      <c r="R834" s="4" t="str">
        <f t="shared" ref="R834:R897" si="91">MID($N834,FIND("/",$N834)+1,LEN($N834))</f>
        <v>rock</v>
      </c>
      <c r="S834" s="22">
        <f t="shared" si="87"/>
        <v>40869.675173611111</v>
      </c>
      <c r="T834" s="22">
        <f t="shared" si="88"/>
        <v>40929.342361111107</v>
      </c>
      <c r="U834" s="23">
        <v>40869.675173611111</v>
      </c>
      <c r="V834" s="14">
        <f t="shared" si="89"/>
        <v>15000</v>
      </c>
      <c r="W834" s="14">
        <f t="shared" si="90"/>
        <v>15091.06</v>
      </c>
      <c r="X834" s="7">
        <f>IF($L834&gt;0,$W834/$L834,0)</f>
        <v>97.993896103896105</v>
      </c>
    </row>
    <row r="835" spans="1:24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3">
        <f>(E835/D835)*100</f>
        <v>101.66666666666666</v>
      </c>
      <c r="P835" s="7">
        <f t="shared" ref="P835:P898" si="92">IF($L835&gt;0,$E835/$L835,0)</f>
        <v>148.78048780487805</v>
      </c>
      <c r="Q835" s="4" t="str">
        <f t="shared" ref="Q835:Q898" si="93">LEFT($N835,FIND("/",$N835)-1)</f>
        <v>music</v>
      </c>
      <c r="R835" s="4" t="str">
        <f t="shared" si="91"/>
        <v>rock</v>
      </c>
      <c r="S835" s="22">
        <f t="shared" ref="S835:U898" si="94">($J835/86400)+DATE(1970,1,1)</f>
        <v>41718.878182870372</v>
      </c>
      <c r="T835" s="22">
        <f t="shared" ref="T835:T898" si="95">($I835/86400)+DATE(1970,1,1)</f>
        <v>41748.878182870372</v>
      </c>
      <c r="U835" s="23">
        <v>41718.878182870372</v>
      </c>
      <c r="V835" s="14">
        <f t="shared" ref="V835:V898" si="96">IF($H835="AUD",$D835*0.704094,IF($H835="CAD",$D835*0.766449,IF($H835="CHF",$D835*1.016069,IF($H835="DKK",$D835*0.150818,IF($H835="EUR",$D835*1.126155,IF($H835="GBP",$D835*1.251877,IF($H835="HKD",$D835*0.127766,IF($H835="MXN",$D835*0.052688,IF($H835="NOK",$D835*0.117106,IF($H835="NZD",$D835*0.672078,IF($H835="SEK",$D835*0.106947,IF($H835="SGD",$D835*0.737466,IF($H835="USD",$D835*1)))))))))))))</f>
        <v>6000</v>
      </c>
      <c r="W835" s="14">
        <f t="shared" ref="W835:W898" si="97">IF($H835="AUD",$E835*0.704094,IF($H835="CAD",$E835*0.766449,IF($H835="CHF",$E835*1.016069,IF($H835="DKK",$E835*0.150818,IF($H835="EUR",$E835*1.126155,IF($H835="GBP",$E835*1.251877,IF($H835="HKD",$E835*0.127766,IF($H835="MXN",$E835*0.052688,IF($H835="NOK",$E835*0.117106,IF($H835="NZD",$E835*0.672078,IF($H835="SEK",$E835*0.106947,IF($H835="SGD",$E835*0.737466,IF($H835="USD",$E835*1)))))))))))))</f>
        <v>6100</v>
      </c>
      <c r="X835" s="7">
        <f>IF($L835&gt;0,$W835/$L835,0)</f>
        <v>148.78048780487805</v>
      </c>
    </row>
    <row r="836" spans="1:24" ht="43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3">
        <f>(E836/D836)*100</f>
        <v>131.0181818181818</v>
      </c>
      <c r="P836" s="7">
        <f t="shared" si="92"/>
        <v>96.08</v>
      </c>
      <c r="Q836" s="4" t="str">
        <f t="shared" si="93"/>
        <v>music</v>
      </c>
      <c r="R836" s="4" t="str">
        <f t="shared" si="91"/>
        <v>rock</v>
      </c>
      <c r="S836" s="22">
        <f t="shared" si="94"/>
        <v>41422.822824074072</v>
      </c>
      <c r="T836" s="22">
        <f t="shared" si="95"/>
        <v>41456.165972222225</v>
      </c>
      <c r="U836" s="23">
        <v>41422.822824074072</v>
      </c>
      <c r="V836" s="14">
        <f t="shared" si="96"/>
        <v>5500</v>
      </c>
      <c r="W836" s="14">
        <f t="shared" si="97"/>
        <v>7206</v>
      </c>
      <c r="X836" s="7">
        <f>IF($L836&gt;0,$W836/$L836,0)</f>
        <v>96.08</v>
      </c>
    </row>
    <row r="837" spans="1:24" ht="43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3">
        <f>(E837/D837)*100</f>
        <v>117.25000000000001</v>
      </c>
      <c r="P837" s="7">
        <f t="shared" si="92"/>
        <v>58.625</v>
      </c>
      <c r="Q837" s="4" t="str">
        <f t="shared" si="93"/>
        <v>music</v>
      </c>
      <c r="R837" s="4" t="str">
        <f t="shared" si="91"/>
        <v>rock</v>
      </c>
      <c r="S837" s="22">
        <f t="shared" si="94"/>
        <v>41005.45784722222</v>
      </c>
      <c r="T837" s="22">
        <f t="shared" si="95"/>
        <v>41048.125</v>
      </c>
      <c r="U837" s="23">
        <v>41005.45784722222</v>
      </c>
      <c r="V837" s="14">
        <f t="shared" si="96"/>
        <v>2000</v>
      </c>
      <c r="W837" s="14">
        <f t="shared" si="97"/>
        <v>2345</v>
      </c>
      <c r="X837" s="7">
        <f>IF($L837&gt;0,$W837/$L837,0)</f>
        <v>58.625</v>
      </c>
    </row>
    <row r="838" spans="1:24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3">
        <f>(E838/D838)*100</f>
        <v>100.93039999999999</v>
      </c>
      <c r="P838" s="7">
        <f t="shared" si="92"/>
        <v>109.70695652173914</v>
      </c>
      <c r="Q838" s="4" t="str">
        <f t="shared" si="93"/>
        <v>music</v>
      </c>
      <c r="R838" s="4" t="str">
        <f t="shared" si="91"/>
        <v>rock</v>
      </c>
      <c r="S838" s="22">
        <f t="shared" si="94"/>
        <v>41524.056921296295</v>
      </c>
      <c r="T838" s="22">
        <f t="shared" si="95"/>
        <v>41554.056921296295</v>
      </c>
      <c r="U838" s="23">
        <v>41524.056921296295</v>
      </c>
      <c r="V838" s="14">
        <f t="shared" si="96"/>
        <v>5000</v>
      </c>
      <c r="W838" s="14">
        <f t="shared" si="97"/>
        <v>5046.5200000000004</v>
      </c>
      <c r="X838" s="7">
        <f>IF($L838&gt;0,$W838/$L838,0)</f>
        <v>109.70695652173914</v>
      </c>
    </row>
    <row r="839" spans="1:24" ht="28.8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3">
        <f>(E839/D839)*100</f>
        <v>121.8</v>
      </c>
      <c r="P839" s="7">
        <f t="shared" si="92"/>
        <v>49.112903225806448</v>
      </c>
      <c r="Q839" s="4" t="str">
        <f t="shared" si="93"/>
        <v>music</v>
      </c>
      <c r="R839" s="4" t="str">
        <f t="shared" si="91"/>
        <v>rock</v>
      </c>
      <c r="S839" s="22">
        <f t="shared" si="94"/>
        <v>41730.998402777775</v>
      </c>
      <c r="T839" s="22">
        <f t="shared" si="95"/>
        <v>41760.998402777775</v>
      </c>
      <c r="U839" s="23">
        <v>41730.998402777775</v>
      </c>
      <c r="V839" s="14">
        <f t="shared" si="96"/>
        <v>2500</v>
      </c>
      <c r="W839" s="14">
        <f t="shared" si="97"/>
        <v>3045</v>
      </c>
      <c r="X839" s="7">
        <f>IF($L839&gt;0,$W839/$L839,0)</f>
        <v>49.112903225806448</v>
      </c>
    </row>
    <row r="840" spans="1:24" ht="43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3">
        <f>(E840/D840)*100</f>
        <v>145.4</v>
      </c>
      <c r="P840" s="7">
        <f t="shared" si="92"/>
        <v>47.672131147540981</v>
      </c>
      <c r="Q840" s="4" t="str">
        <f t="shared" si="93"/>
        <v>music</v>
      </c>
      <c r="R840" s="4" t="str">
        <f t="shared" si="91"/>
        <v>rock</v>
      </c>
      <c r="S840" s="22">
        <f t="shared" si="94"/>
        <v>40895.897974537038</v>
      </c>
      <c r="T840" s="22">
        <f t="shared" si="95"/>
        <v>40925.897974537038</v>
      </c>
      <c r="U840" s="23">
        <v>40895.897974537038</v>
      </c>
      <c r="V840" s="14">
        <f t="shared" si="96"/>
        <v>2000</v>
      </c>
      <c r="W840" s="14">
        <f t="shared" si="97"/>
        <v>2908</v>
      </c>
      <c r="X840" s="7">
        <f>IF($L840&gt;0,$W840/$L840,0)</f>
        <v>47.672131147540981</v>
      </c>
    </row>
    <row r="841" spans="1:24" ht="43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3">
        <f>(E841/D841)*100</f>
        <v>116.61660000000001</v>
      </c>
      <c r="P841" s="7">
        <f t="shared" si="92"/>
        <v>60.737812499999997</v>
      </c>
      <c r="Q841" s="4" t="str">
        <f t="shared" si="93"/>
        <v>music</v>
      </c>
      <c r="R841" s="4" t="str">
        <f t="shared" si="91"/>
        <v>rock</v>
      </c>
      <c r="S841" s="22">
        <f t="shared" si="94"/>
        <v>41144.763379629629</v>
      </c>
      <c r="T841" s="22">
        <f t="shared" si="95"/>
        <v>41174.763379629629</v>
      </c>
      <c r="U841" s="23">
        <v>41144.763379629629</v>
      </c>
      <c r="V841" s="14">
        <f t="shared" si="96"/>
        <v>5000</v>
      </c>
      <c r="W841" s="14">
        <f t="shared" si="97"/>
        <v>5830.83</v>
      </c>
      <c r="X841" s="7">
        <f>IF($L841&gt;0,$W841/$L841,0)</f>
        <v>60.737812499999997</v>
      </c>
    </row>
    <row r="842" spans="1:24" ht="28.8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3">
        <f>(E842/D842)*100</f>
        <v>120.4166</v>
      </c>
      <c r="P842" s="7">
        <f t="shared" si="92"/>
        <v>63.37715789473684</v>
      </c>
      <c r="Q842" s="4" t="str">
        <f t="shared" si="93"/>
        <v>music</v>
      </c>
      <c r="R842" s="4" t="str">
        <f t="shared" si="91"/>
        <v>metal</v>
      </c>
      <c r="S842" s="22">
        <f t="shared" si="94"/>
        <v>42607.226701388892</v>
      </c>
      <c r="T842" s="22">
        <f t="shared" si="95"/>
        <v>42637.226701388892</v>
      </c>
      <c r="U842" s="23">
        <v>42607.226701388892</v>
      </c>
      <c r="V842" s="14">
        <f t="shared" si="96"/>
        <v>10000</v>
      </c>
      <c r="W842" s="14">
        <f t="shared" si="97"/>
        <v>12041.66</v>
      </c>
      <c r="X842" s="7">
        <f>IF($L842&gt;0,$W842/$L842,0)</f>
        <v>63.37715789473684</v>
      </c>
    </row>
    <row r="843" spans="1:24" ht="43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3">
        <f>(E843/D843)*100</f>
        <v>101.32000000000001</v>
      </c>
      <c r="P843" s="7">
        <f t="shared" si="92"/>
        <v>53.893617021276597</v>
      </c>
      <c r="Q843" s="4" t="str">
        <f t="shared" si="93"/>
        <v>music</v>
      </c>
      <c r="R843" s="4" t="str">
        <f t="shared" si="91"/>
        <v>metal</v>
      </c>
      <c r="S843" s="22">
        <f t="shared" si="94"/>
        <v>41923.838692129633</v>
      </c>
      <c r="T843" s="22">
        <f t="shared" si="95"/>
        <v>41953.880358796298</v>
      </c>
      <c r="U843" s="23">
        <v>41923.838692129633</v>
      </c>
      <c r="V843" s="14">
        <f t="shared" si="96"/>
        <v>5000</v>
      </c>
      <c r="W843" s="14">
        <f t="shared" si="97"/>
        <v>5066</v>
      </c>
      <c r="X843" s="7">
        <f>IF($L843&gt;0,$W843/$L843,0)</f>
        <v>53.893617021276597</v>
      </c>
    </row>
    <row r="844" spans="1:24" ht="43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3">
        <f>(E844/D844)*100</f>
        <v>104.32</v>
      </c>
      <c r="P844" s="7">
        <f t="shared" si="92"/>
        <v>66.871794871794876</v>
      </c>
      <c r="Q844" s="4" t="str">
        <f t="shared" si="93"/>
        <v>music</v>
      </c>
      <c r="R844" s="4" t="str">
        <f t="shared" si="91"/>
        <v>metal</v>
      </c>
      <c r="S844" s="22">
        <f t="shared" si="94"/>
        <v>41526.59239583333</v>
      </c>
      <c r="T844" s="22">
        <f t="shared" si="95"/>
        <v>41561.165972222225</v>
      </c>
      <c r="U844" s="23">
        <v>41526.59239583333</v>
      </c>
      <c r="V844" s="14">
        <f t="shared" si="96"/>
        <v>1916.1225000000002</v>
      </c>
      <c r="W844" s="14">
        <f t="shared" si="97"/>
        <v>1998.8989920000001</v>
      </c>
      <c r="X844" s="7">
        <f>IF($L844&gt;0,$W844/$L844,0)</f>
        <v>51.253820307692308</v>
      </c>
    </row>
    <row r="845" spans="1:24" ht="43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3">
        <f>(E845/D845)*100</f>
        <v>267.13333333333333</v>
      </c>
      <c r="P845" s="7">
        <f t="shared" si="92"/>
        <v>63.102362204724407</v>
      </c>
      <c r="Q845" s="4" t="str">
        <f t="shared" si="93"/>
        <v>music</v>
      </c>
      <c r="R845" s="4" t="str">
        <f t="shared" si="91"/>
        <v>metal</v>
      </c>
      <c r="S845" s="22">
        <f t="shared" si="94"/>
        <v>42695.257870370369</v>
      </c>
      <c r="T845" s="22">
        <f t="shared" si="95"/>
        <v>42712.333333333328</v>
      </c>
      <c r="U845" s="23">
        <v>42695.257870370369</v>
      </c>
      <c r="V845" s="14">
        <f t="shared" si="96"/>
        <v>3000</v>
      </c>
      <c r="W845" s="14">
        <f t="shared" si="97"/>
        <v>8014</v>
      </c>
      <c r="X845" s="7">
        <f>IF($L845&gt;0,$W845/$L845,0)</f>
        <v>63.102362204724407</v>
      </c>
    </row>
    <row r="846" spans="1:24" ht="43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3">
        <f>(E846/D846)*100</f>
        <v>194.13333333333333</v>
      </c>
      <c r="P846" s="7">
        <f t="shared" si="92"/>
        <v>36.628930817610062</v>
      </c>
      <c r="Q846" s="4" t="str">
        <f t="shared" si="93"/>
        <v>music</v>
      </c>
      <c r="R846" s="4" t="str">
        <f t="shared" si="91"/>
        <v>metal</v>
      </c>
      <c r="S846" s="22">
        <f t="shared" si="94"/>
        <v>41905.684629629628</v>
      </c>
      <c r="T846" s="22">
        <f t="shared" si="95"/>
        <v>41944.207638888889</v>
      </c>
      <c r="U846" s="23">
        <v>41905.684629629628</v>
      </c>
      <c r="V846" s="14">
        <f t="shared" si="96"/>
        <v>3000</v>
      </c>
      <c r="W846" s="14">
        <f t="shared" si="97"/>
        <v>5824</v>
      </c>
      <c r="X846" s="7">
        <f>IF($L846&gt;0,$W846/$L846,0)</f>
        <v>36.628930817610062</v>
      </c>
    </row>
    <row r="847" spans="1:24" ht="43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3">
        <f>(E847/D847)*100</f>
        <v>120.3802</v>
      </c>
      <c r="P847" s="7">
        <f t="shared" si="92"/>
        <v>34.005706214689269</v>
      </c>
      <c r="Q847" s="4" t="str">
        <f t="shared" si="93"/>
        <v>music</v>
      </c>
      <c r="R847" s="4" t="str">
        <f t="shared" si="91"/>
        <v>metal</v>
      </c>
      <c r="S847" s="22">
        <f t="shared" si="94"/>
        <v>42578.205972222218</v>
      </c>
      <c r="T847" s="22">
        <f t="shared" si="95"/>
        <v>42618.165972222225</v>
      </c>
      <c r="U847" s="23">
        <v>42578.205972222218</v>
      </c>
      <c r="V847" s="14">
        <f t="shared" si="96"/>
        <v>5000</v>
      </c>
      <c r="W847" s="14">
        <f t="shared" si="97"/>
        <v>6019.01</v>
      </c>
      <c r="X847" s="7">
        <f>IF($L847&gt;0,$W847/$L847,0)</f>
        <v>34.005706214689269</v>
      </c>
    </row>
    <row r="848" spans="1:24" ht="43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3">
        <f>(E848/D848)*100</f>
        <v>122.00090909090908</v>
      </c>
      <c r="P848" s="7">
        <f t="shared" si="92"/>
        <v>28.553404255319148</v>
      </c>
      <c r="Q848" s="4" t="str">
        <f t="shared" si="93"/>
        <v>music</v>
      </c>
      <c r="R848" s="4" t="str">
        <f t="shared" si="91"/>
        <v>metal</v>
      </c>
      <c r="S848" s="22">
        <f t="shared" si="94"/>
        <v>41694.391840277778</v>
      </c>
      <c r="T848" s="22">
        <f t="shared" si="95"/>
        <v>41708.583333333336</v>
      </c>
      <c r="U848" s="23">
        <v>41694.391840277778</v>
      </c>
      <c r="V848" s="14">
        <f t="shared" si="96"/>
        <v>1377.0646999999999</v>
      </c>
      <c r="W848" s="14">
        <f t="shared" si="97"/>
        <v>1680.0314527699998</v>
      </c>
      <c r="X848" s="7">
        <f>IF($L848&gt;0,$W848/$L848,0)</f>
        <v>35.745350058936168</v>
      </c>
    </row>
    <row r="849" spans="1:24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3">
        <f>(E849/D849)*100</f>
        <v>100</v>
      </c>
      <c r="P849" s="7">
        <f t="shared" si="92"/>
        <v>10</v>
      </c>
      <c r="Q849" s="4" t="str">
        <f t="shared" si="93"/>
        <v>music</v>
      </c>
      <c r="R849" s="4" t="str">
        <f t="shared" si="91"/>
        <v>metal</v>
      </c>
      <c r="S849" s="22">
        <f t="shared" si="94"/>
        <v>42165.798333333332</v>
      </c>
      <c r="T849" s="22">
        <f t="shared" si="95"/>
        <v>42195.798333333332</v>
      </c>
      <c r="U849" s="23">
        <v>42165.798333333332</v>
      </c>
      <c r="V849" s="14">
        <f t="shared" si="96"/>
        <v>10</v>
      </c>
      <c r="W849" s="14">
        <f t="shared" si="97"/>
        <v>10</v>
      </c>
      <c r="X849" s="7">
        <f>IF($L849&gt;0,$W849/$L849,0)</f>
        <v>10</v>
      </c>
    </row>
    <row r="850" spans="1:24" ht="43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3">
        <f>(E850/D850)*100</f>
        <v>100</v>
      </c>
      <c r="P850" s="7">
        <f t="shared" si="92"/>
        <v>18.75</v>
      </c>
      <c r="Q850" s="4" t="str">
        <f t="shared" si="93"/>
        <v>music</v>
      </c>
      <c r="R850" s="4" t="str">
        <f t="shared" si="91"/>
        <v>metal</v>
      </c>
      <c r="S850" s="22">
        <f t="shared" si="94"/>
        <v>42078.792048611111</v>
      </c>
      <c r="T850" s="22">
        <f t="shared" si="95"/>
        <v>42108.792048611111</v>
      </c>
      <c r="U850" s="23">
        <v>42078.792048611111</v>
      </c>
      <c r="V850" s="14">
        <f t="shared" si="96"/>
        <v>300</v>
      </c>
      <c r="W850" s="14">
        <f t="shared" si="97"/>
        <v>300</v>
      </c>
      <c r="X850" s="7">
        <f>IF($L850&gt;0,$W850/$L850,0)</f>
        <v>18.75</v>
      </c>
    </row>
    <row r="851" spans="1:24" ht="57.6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3">
        <f>(E851/D851)*100</f>
        <v>119.9</v>
      </c>
      <c r="P851" s="7">
        <f t="shared" si="92"/>
        <v>41.704347826086959</v>
      </c>
      <c r="Q851" s="4" t="str">
        <f t="shared" si="93"/>
        <v>music</v>
      </c>
      <c r="R851" s="4" t="str">
        <f t="shared" si="91"/>
        <v>metal</v>
      </c>
      <c r="S851" s="22">
        <f t="shared" si="94"/>
        <v>42051.148888888885</v>
      </c>
      <c r="T851" s="22">
        <f t="shared" si="95"/>
        <v>42079.107222222221</v>
      </c>
      <c r="U851" s="23">
        <v>42051.148888888885</v>
      </c>
      <c r="V851" s="14">
        <f t="shared" si="96"/>
        <v>4000</v>
      </c>
      <c r="W851" s="14">
        <f t="shared" si="97"/>
        <v>4796</v>
      </c>
      <c r="X851" s="7">
        <f>IF($L851&gt;0,$W851/$L851,0)</f>
        <v>41.704347826086959</v>
      </c>
    </row>
    <row r="852" spans="1:24" ht="43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3">
        <f>(E852/D852)*100</f>
        <v>155.17499999999998</v>
      </c>
      <c r="P852" s="7">
        <f t="shared" si="92"/>
        <v>46.669172932330824</v>
      </c>
      <c r="Q852" s="4" t="str">
        <f t="shared" si="93"/>
        <v>music</v>
      </c>
      <c r="R852" s="4" t="str">
        <f t="shared" si="91"/>
        <v>metal</v>
      </c>
      <c r="S852" s="22">
        <f t="shared" si="94"/>
        <v>42452.827743055561</v>
      </c>
      <c r="T852" s="22">
        <f t="shared" si="95"/>
        <v>42485.207638888889</v>
      </c>
      <c r="U852" s="23">
        <v>42452.827743055561</v>
      </c>
      <c r="V852" s="14">
        <f t="shared" si="96"/>
        <v>4000</v>
      </c>
      <c r="W852" s="14">
        <f t="shared" si="97"/>
        <v>6207</v>
      </c>
      <c r="X852" s="7">
        <f>IF($L852&gt;0,$W852/$L852,0)</f>
        <v>46.669172932330824</v>
      </c>
    </row>
    <row r="853" spans="1:24" ht="28.8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3">
        <f>(E853/D853)*100</f>
        <v>130.44999999999999</v>
      </c>
      <c r="P853" s="7">
        <f t="shared" si="92"/>
        <v>37.271428571428572</v>
      </c>
      <c r="Q853" s="4" t="str">
        <f t="shared" si="93"/>
        <v>music</v>
      </c>
      <c r="R853" s="4" t="str">
        <f t="shared" si="91"/>
        <v>metal</v>
      </c>
      <c r="S853" s="22">
        <f t="shared" si="94"/>
        <v>42522.880243055552</v>
      </c>
      <c r="T853" s="22">
        <f t="shared" si="95"/>
        <v>42582.822916666672</v>
      </c>
      <c r="U853" s="23">
        <v>42522.880243055552</v>
      </c>
      <c r="V853" s="14">
        <f t="shared" si="96"/>
        <v>2252.31</v>
      </c>
      <c r="W853" s="14">
        <f t="shared" si="97"/>
        <v>2938.1383949999999</v>
      </c>
      <c r="X853" s="7">
        <f>IF($L853&gt;0,$W853/$L853,0)</f>
        <v>41.973405642857145</v>
      </c>
    </row>
    <row r="854" spans="1:24" ht="28.8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3">
        <f>(E854/D854)*100</f>
        <v>104.97142857142859</v>
      </c>
      <c r="P854" s="7">
        <f t="shared" si="92"/>
        <v>59.258064516129032</v>
      </c>
      <c r="Q854" s="4" t="str">
        <f t="shared" si="93"/>
        <v>music</v>
      </c>
      <c r="R854" s="4" t="str">
        <f t="shared" si="91"/>
        <v>metal</v>
      </c>
      <c r="S854" s="22">
        <f t="shared" si="94"/>
        <v>42656.805497685185</v>
      </c>
      <c r="T854" s="22">
        <f t="shared" si="95"/>
        <v>42667.875</v>
      </c>
      <c r="U854" s="23">
        <v>42656.805497685185</v>
      </c>
      <c r="V854" s="14">
        <f t="shared" si="96"/>
        <v>3500</v>
      </c>
      <c r="W854" s="14">
        <f t="shared" si="97"/>
        <v>3674</v>
      </c>
      <c r="X854" s="7">
        <f>IF($L854&gt;0,$W854/$L854,0)</f>
        <v>59.258064516129032</v>
      </c>
    </row>
    <row r="855" spans="1:24" ht="43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3">
        <f>(E855/D855)*100</f>
        <v>100</v>
      </c>
      <c r="P855" s="7">
        <f t="shared" si="92"/>
        <v>30</v>
      </c>
      <c r="Q855" s="4" t="str">
        <f t="shared" si="93"/>
        <v>music</v>
      </c>
      <c r="R855" s="4" t="str">
        <f t="shared" si="91"/>
        <v>metal</v>
      </c>
      <c r="S855" s="22">
        <f t="shared" si="94"/>
        <v>42021.832280092596</v>
      </c>
      <c r="T855" s="22">
        <f t="shared" si="95"/>
        <v>42051.832280092596</v>
      </c>
      <c r="U855" s="23">
        <v>42021.832280092596</v>
      </c>
      <c r="V855" s="14">
        <f t="shared" si="96"/>
        <v>300</v>
      </c>
      <c r="W855" s="14">
        <f t="shared" si="97"/>
        <v>300</v>
      </c>
      <c r="X855" s="7">
        <f>IF($L855&gt;0,$W855/$L855,0)</f>
        <v>30</v>
      </c>
    </row>
    <row r="856" spans="1:24" ht="28.8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3">
        <f>(E856/D856)*100</f>
        <v>118.2205035971223</v>
      </c>
      <c r="P856" s="7">
        <f t="shared" si="92"/>
        <v>65.8623246492986</v>
      </c>
      <c r="Q856" s="4" t="str">
        <f t="shared" si="93"/>
        <v>music</v>
      </c>
      <c r="R856" s="4" t="str">
        <f t="shared" si="91"/>
        <v>metal</v>
      </c>
      <c r="S856" s="22">
        <f t="shared" si="94"/>
        <v>42702.212337962963</v>
      </c>
      <c r="T856" s="22">
        <f t="shared" si="95"/>
        <v>42732.212337962963</v>
      </c>
      <c r="U856" s="23">
        <v>42702.212337962963</v>
      </c>
      <c r="V856" s="14">
        <f t="shared" si="96"/>
        <v>27800</v>
      </c>
      <c r="W856" s="14">
        <f t="shared" si="97"/>
        <v>32865.300000000003</v>
      </c>
      <c r="X856" s="7">
        <f>IF($L856&gt;0,$W856/$L856,0)</f>
        <v>65.8623246492986</v>
      </c>
    </row>
    <row r="857" spans="1:24" ht="28.8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3">
        <f>(E857/D857)*100</f>
        <v>103.44827586206897</v>
      </c>
      <c r="P857" s="7">
        <f t="shared" si="92"/>
        <v>31.914893617021278</v>
      </c>
      <c r="Q857" s="4" t="str">
        <f t="shared" si="93"/>
        <v>music</v>
      </c>
      <c r="R857" s="4" t="str">
        <f t="shared" si="91"/>
        <v>metal</v>
      </c>
      <c r="S857" s="22">
        <f t="shared" si="94"/>
        <v>42545.125196759254</v>
      </c>
      <c r="T857" s="22">
        <f t="shared" si="95"/>
        <v>42575.125196759254</v>
      </c>
      <c r="U857" s="23">
        <v>42545.125196759254</v>
      </c>
      <c r="V857" s="14">
        <f t="shared" si="96"/>
        <v>1450</v>
      </c>
      <c r="W857" s="14">
        <f t="shared" si="97"/>
        <v>1500</v>
      </c>
      <c r="X857" s="7">
        <f>IF($L857&gt;0,$W857/$L857,0)</f>
        <v>31.914893617021278</v>
      </c>
    </row>
    <row r="858" spans="1:24" ht="43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3">
        <f>(E858/D858)*100</f>
        <v>218.00000000000003</v>
      </c>
      <c r="P858" s="7">
        <f t="shared" si="92"/>
        <v>19.464285714285715</v>
      </c>
      <c r="Q858" s="4" t="str">
        <f t="shared" si="93"/>
        <v>music</v>
      </c>
      <c r="R858" s="4" t="str">
        <f t="shared" si="91"/>
        <v>metal</v>
      </c>
      <c r="S858" s="22">
        <f t="shared" si="94"/>
        <v>42609.311990740738</v>
      </c>
      <c r="T858" s="22">
        <f t="shared" si="95"/>
        <v>42668.791666666672</v>
      </c>
      <c r="U858" s="23">
        <v>42609.311990740738</v>
      </c>
      <c r="V858" s="14">
        <f t="shared" si="96"/>
        <v>281.53874999999999</v>
      </c>
      <c r="W858" s="14">
        <f t="shared" si="97"/>
        <v>613.75447499999996</v>
      </c>
      <c r="X858" s="7">
        <f>IF($L858&gt;0,$W858/$L858,0)</f>
        <v>21.919802678571426</v>
      </c>
    </row>
    <row r="859" spans="1:24" ht="28.8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3">
        <f>(E859/D859)*100</f>
        <v>100</v>
      </c>
      <c r="P859" s="7">
        <f t="shared" si="92"/>
        <v>50</v>
      </c>
      <c r="Q859" s="4" t="str">
        <f t="shared" si="93"/>
        <v>music</v>
      </c>
      <c r="R859" s="4" t="str">
        <f t="shared" si="91"/>
        <v>metal</v>
      </c>
      <c r="S859" s="22">
        <f t="shared" si="94"/>
        <v>42291.581377314811</v>
      </c>
      <c r="T859" s="22">
        <f t="shared" si="95"/>
        <v>42333.623043981483</v>
      </c>
      <c r="U859" s="23">
        <v>42291.581377314811</v>
      </c>
      <c r="V859" s="14">
        <f t="shared" si="96"/>
        <v>1351.386</v>
      </c>
      <c r="W859" s="14">
        <f t="shared" si="97"/>
        <v>1351.386</v>
      </c>
      <c r="X859" s="7">
        <f>IF($L859&gt;0,$W859/$L859,0)</f>
        <v>56.307749999999999</v>
      </c>
    </row>
    <row r="860" spans="1:24" ht="43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3">
        <f>(E860/D860)*100</f>
        <v>144.00583333333333</v>
      </c>
      <c r="P860" s="7">
        <f t="shared" si="92"/>
        <v>22.737763157894737</v>
      </c>
      <c r="Q860" s="4" t="str">
        <f t="shared" si="93"/>
        <v>music</v>
      </c>
      <c r="R860" s="4" t="str">
        <f t="shared" si="91"/>
        <v>metal</v>
      </c>
      <c r="S860" s="22">
        <f t="shared" si="94"/>
        <v>42079.745578703703</v>
      </c>
      <c r="T860" s="22">
        <f t="shared" si="95"/>
        <v>42109.957638888889</v>
      </c>
      <c r="U860" s="23">
        <v>42079.745578703703</v>
      </c>
      <c r="V860" s="14">
        <f t="shared" si="96"/>
        <v>1502.2523999999999</v>
      </c>
      <c r="W860" s="14">
        <f t="shared" si="97"/>
        <v>2163.3310873899995</v>
      </c>
      <c r="X860" s="7">
        <f>IF($L860&gt;0,$W860/$L860,0)</f>
        <v>28.464882728815784</v>
      </c>
    </row>
    <row r="861" spans="1:24" ht="28.8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3">
        <f>(E861/D861)*100</f>
        <v>104.67500000000001</v>
      </c>
      <c r="P861" s="7">
        <f t="shared" si="92"/>
        <v>42.724489795918366</v>
      </c>
      <c r="Q861" s="4" t="str">
        <f t="shared" si="93"/>
        <v>music</v>
      </c>
      <c r="R861" s="4" t="str">
        <f t="shared" si="91"/>
        <v>metal</v>
      </c>
      <c r="S861" s="22">
        <f t="shared" si="94"/>
        <v>42128.820231481484</v>
      </c>
      <c r="T861" s="22">
        <f t="shared" si="95"/>
        <v>42159</v>
      </c>
      <c r="U861" s="23">
        <v>42128.820231481484</v>
      </c>
      <c r="V861" s="14">
        <f t="shared" si="96"/>
        <v>4000</v>
      </c>
      <c r="W861" s="14">
        <f t="shared" si="97"/>
        <v>4187</v>
      </c>
      <c r="X861" s="7">
        <f>IF($L861&gt;0,$W861/$L861,0)</f>
        <v>42.724489795918366</v>
      </c>
    </row>
    <row r="862" spans="1:24" ht="43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3">
        <f>(E862/D862)*100</f>
        <v>18.142857142857142</v>
      </c>
      <c r="P862" s="7">
        <f t="shared" si="92"/>
        <v>52.916666666666664</v>
      </c>
      <c r="Q862" s="4" t="str">
        <f t="shared" si="93"/>
        <v>music</v>
      </c>
      <c r="R862" s="4" t="str">
        <f t="shared" si="91"/>
        <v>jazz</v>
      </c>
      <c r="S862" s="22">
        <f t="shared" si="94"/>
        <v>41570.482789351852</v>
      </c>
      <c r="T862" s="22">
        <f t="shared" si="95"/>
        <v>41600.524456018517</v>
      </c>
      <c r="U862" s="23">
        <v>41570.482789351852</v>
      </c>
      <c r="V862" s="14">
        <f t="shared" si="96"/>
        <v>14000</v>
      </c>
      <c r="W862" s="14">
        <f t="shared" si="97"/>
        <v>2540</v>
      </c>
      <c r="X862" s="7">
        <f>IF($L862&gt;0,$W862/$L862,0)</f>
        <v>52.916666666666664</v>
      </c>
    </row>
    <row r="863" spans="1:24" ht="43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3">
        <f>(E863/D863)*100</f>
        <v>2.2444444444444445</v>
      </c>
      <c r="P863" s="7">
        <f t="shared" si="92"/>
        <v>50.5</v>
      </c>
      <c r="Q863" s="4" t="str">
        <f t="shared" si="93"/>
        <v>music</v>
      </c>
      <c r="R863" s="4" t="str">
        <f t="shared" si="91"/>
        <v>jazz</v>
      </c>
      <c r="S863" s="22">
        <f t="shared" si="94"/>
        <v>42599.965324074074</v>
      </c>
      <c r="T863" s="22">
        <f t="shared" si="95"/>
        <v>42629.965324074074</v>
      </c>
      <c r="U863" s="23">
        <v>42599.965324074074</v>
      </c>
      <c r="V863" s="14">
        <f t="shared" si="96"/>
        <v>4500</v>
      </c>
      <c r="W863" s="14">
        <f t="shared" si="97"/>
        <v>101</v>
      </c>
      <c r="X863" s="7">
        <f>IF($L863&gt;0,$W863/$L863,0)</f>
        <v>50.5</v>
      </c>
    </row>
    <row r="864" spans="1:24" ht="43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3">
        <f>(E864/D864)*100</f>
        <v>0.33999999999999997</v>
      </c>
      <c r="P864" s="7">
        <f t="shared" si="92"/>
        <v>42.5</v>
      </c>
      <c r="Q864" s="4" t="str">
        <f t="shared" si="93"/>
        <v>music</v>
      </c>
      <c r="R864" s="4" t="str">
        <f t="shared" si="91"/>
        <v>jazz</v>
      </c>
      <c r="S864" s="22">
        <f t="shared" si="94"/>
        <v>41559.5549537037</v>
      </c>
      <c r="T864" s="22">
        <f t="shared" si="95"/>
        <v>41589.596620370372</v>
      </c>
      <c r="U864" s="23">
        <v>41559.5549537037</v>
      </c>
      <c r="V864" s="14">
        <f t="shared" si="96"/>
        <v>62593.85</v>
      </c>
      <c r="W864" s="14">
        <f t="shared" si="97"/>
        <v>212.81908999999999</v>
      </c>
      <c r="X864" s="7">
        <f>IF($L864&gt;0,$W864/$L864,0)</f>
        <v>53.204772499999997</v>
      </c>
    </row>
    <row r="865" spans="1:24" ht="43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3">
        <f>(E865/D865)*100</f>
        <v>4.5</v>
      </c>
      <c r="P865" s="7">
        <f t="shared" si="92"/>
        <v>18</v>
      </c>
      <c r="Q865" s="4" t="str">
        <f t="shared" si="93"/>
        <v>music</v>
      </c>
      <c r="R865" s="4" t="str">
        <f t="shared" si="91"/>
        <v>jazz</v>
      </c>
      <c r="S865" s="22">
        <f t="shared" si="94"/>
        <v>40921.117662037039</v>
      </c>
      <c r="T865" s="22">
        <f t="shared" si="95"/>
        <v>40951.117662037039</v>
      </c>
      <c r="U865" s="23">
        <v>40921.117662037039</v>
      </c>
      <c r="V865" s="14">
        <f t="shared" si="96"/>
        <v>2000</v>
      </c>
      <c r="W865" s="14">
        <f t="shared" si="97"/>
        <v>90</v>
      </c>
      <c r="X865" s="7">
        <f>IF($L865&gt;0,$W865/$L865,0)</f>
        <v>18</v>
      </c>
    </row>
    <row r="866" spans="1:24" ht="43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3">
        <f>(E866/D866)*100</f>
        <v>41.53846153846154</v>
      </c>
      <c r="P866" s="7">
        <f t="shared" si="92"/>
        <v>34.177215189873415</v>
      </c>
      <c r="Q866" s="4" t="str">
        <f t="shared" si="93"/>
        <v>music</v>
      </c>
      <c r="R866" s="4" t="str">
        <f t="shared" si="91"/>
        <v>jazz</v>
      </c>
      <c r="S866" s="22">
        <f t="shared" si="94"/>
        <v>41541.106921296298</v>
      </c>
      <c r="T866" s="22">
        <f t="shared" si="95"/>
        <v>41563.415972222225</v>
      </c>
      <c r="U866" s="23">
        <v>41541.106921296298</v>
      </c>
      <c r="V866" s="14">
        <f t="shared" si="96"/>
        <v>6500</v>
      </c>
      <c r="W866" s="14">
        <f t="shared" si="97"/>
        <v>2700</v>
      </c>
      <c r="X866" s="7">
        <f>IF($L866&gt;0,$W866/$L866,0)</f>
        <v>34.177215189873415</v>
      </c>
    </row>
    <row r="867" spans="1:24" ht="43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3">
        <f>(E867/D867)*100</f>
        <v>2.0454545454545454</v>
      </c>
      <c r="P867" s="7">
        <f t="shared" si="92"/>
        <v>22.5</v>
      </c>
      <c r="Q867" s="4" t="str">
        <f t="shared" si="93"/>
        <v>music</v>
      </c>
      <c r="R867" s="4" t="str">
        <f t="shared" si="91"/>
        <v>jazz</v>
      </c>
      <c r="S867" s="22">
        <f t="shared" si="94"/>
        <v>41230.773113425923</v>
      </c>
      <c r="T867" s="22">
        <f t="shared" si="95"/>
        <v>41290.773113425923</v>
      </c>
      <c r="U867" s="23">
        <v>41230.773113425923</v>
      </c>
      <c r="V867" s="14">
        <f t="shared" si="96"/>
        <v>2200</v>
      </c>
      <c r="W867" s="14">
        <f t="shared" si="97"/>
        <v>45</v>
      </c>
      <c r="X867" s="7">
        <f>IF($L867&gt;0,$W867/$L867,0)</f>
        <v>22.5</v>
      </c>
    </row>
    <row r="868" spans="1:24" ht="43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3">
        <f>(E868/D868)*100</f>
        <v>18.285714285714285</v>
      </c>
      <c r="P868" s="7">
        <f t="shared" si="92"/>
        <v>58.18181818181818</v>
      </c>
      <c r="Q868" s="4" t="str">
        <f t="shared" si="93"/>
        <v>music</v>
      </c>
      <c r="R868" s="4" t="str">
        <f t="shared" si="91"/>
        <v>jazz</v>
      </c>
      <c r="S868" s="22">
        <f t="shared" si="94"/>
        <v>42025.637939814813</v>
      </c>
      <c r="T868" s="22">
        <f t="shared" si="95"/>
        <v>42063.631944444445</v>
      </c>
      <c r="U868" s="23">
        <v>42025.637939814813</v>
      </c>
      <c r="V868" s="14">
        <f t="shared" si="96"/>
        <v>3500</v>
      </c>
      <c r="W868" s="14">
        <f t="shared" si="97"/>
        <v>640</v>
      </c>
      <c r="X868" s="7">
        <f>IF($L868&gt;0,$W868/$L868,0)</f>
        <v>58.18181818181818</v>
      </c>
    </row>
    <row r="869" spans="1:24" ht="43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3">
        <f>(E869/D869)*100</f>
        <v>24.02</v>
      </c>
      <c r="P869" s="7">
        <f t="shared" si="92"/>
        <v>109.18181818181819</v>
      </c>
      <c r="Q869" s="4" t="str">
        <f t="shared" si="93"/>
        <v>music</v>
      </c>
      <c r="R869" s="4" t="str">
        <f t="shared" si="91"/>
        <v>jazz</v>
      </c>
      <c r="S869" s="22">
        <f t="shared" si="94"/>
        <v>40088.105393518519</v>
      </c>
      <c r="T869" s="22">
        <f t="shared" si="95"/>
        <v>40148.207638888889</v>
      </c>
      <c r="U869" s="23">
        <v>40088.105393518519</v>
      </c>
      <c r="V869" s="14">
        <f t="shared" si="96"/>
        <v>5000</v>
      </c>
      <c r="W869" s="14">
        <f t="shared" si="97"/>
        <v>1201</v>
      </c>
      <c r="X869" s="7">
        <f>IF($L869&gt;0,$W869/$L869,0)</f>
        <v>109.18181818181819</v>
      </c>
    </row>
    <row r="870" spans="1:24" ht="57.6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3">
        <f>(E870/D870)*100</f>
        <v>0.1111111111111111</v>
      </c>
      <c r="P870" s="7">
        <f t="shared" si="92"/>
        <v>50</v>
      </c>
      <c r="Q870" s="4" t="str">
        <f t="shared" si="93"/>
        <v>music</v>
      </c>
      <c r="R870" s="4" t="str">
        <f t="shared" si="91"/>
        <v>jazz</v>
      </c>
      <c r="S870" s="22">
        <f t="shared" si="94"/>
        <v>41616.027754629627</v>
      </c>
      <c r="T870" s="22">
        <f t="shared" si="95"/>
        <v>41646.027754629627</v>
      </c>
      <c r="U870" s="23">
        <v>41616.027754629627</v>
      </c>
      <c r="V870" s="14">
        <f t="shared" si="96"/>
        <v>45000</v>
      </c>
      <c r="W870" s="14">
        <f t="shared" si="97"/>
        <v>50</v>
      </c>
      <c r="X870" s="7">
        <f>IF($L870&gt;0,$W870/$L870,0)</f>
        <v>50</v>
      </c>
    </row>
    <row r="871" spans="1:24" ht="43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3">
        <f>(E871/D871)*100</f>
        <v>11.818181818181818</v>
      </c>
      <c r="P871" s="7">
        <f t="shared" si="92"/>
        <v>346.66666666666669</v>
      </c>
      <c r="Q871" s="4" t="str">
        <f t="shared" si="93"/>
        <v>music</v>
      </c>
      <c r="R871" s="4" t="str">
        <f t="shared" si="91"/>
        <v>jazz</v>
      </c>
      <c r="S871" s="22">
        <f t="shared" si="94"/>
        <v>41342.845567129625</v>
      </c>
      <c r="T871" s="22">
        <f t="shared" si="95"/>
        <v>41372.803900462961</v>
      </c>
      <c r="U871" s="23">
        <v>41342.845567129625</v>
      </c>
      <c r="V871" s="14">
        <f t="shared" si="96"/>
        <v>8800</v>
      </c>
      <c r="W871" s="14">
        <f t="shared" si="97"/>
        <v>1040</v>
      </c>
      <c r="X871" s="7">
        <f>IF($L871&gt;0,$W871/$L871,0)</f>
        <v>346.66666666666669</v>
      </c>
    </row>
    <row r="872" spans="1:24" ht="43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3">
        <f>(E872/D872)*100</f>
        <v>0.31</v>
      </c>
      <c r="P872" s="7">
        <f t="shared" si="92"/>
        <v>12.4</v>
      </c>
      <c r="Q872" s="4" t="str">
        <f t="shared" si="93"/>
        <v>music</v>
      </c>
      <c r="R872" s="4" t="str">
        <f t="shared" si="91"/>
        <v>jazz</v>
      </c>
      <c r="S872" s="22">
        <f t="shared" si="94"/>
        <v>41488.022256944445</v>
      </c>
      <c r="T872" s="22">
        <f t="shared" si="95"/>
        <v>41518.022256944445</v>
      </c>
      <c r="U872" s="23">
        <v>41488.022256944445</v>
      </c>
      <c r="V872" s="14">
        <f t="shared" si="96"/>
        <v>25037.539999999997</v>
      </c>
      <c r="W872" s="14">
        <f t="shared" si="97"/>
        <v>77.616373999999993</v>
      </c>
      <c r="X872" s="7">
        <f>IF($L872&gt;0,$W872/$L872,0)</f>
        <v>15.523274799999999</v>
      </c>
    </row>
    <row r="873" spans="1:24" ht="43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3">
        <f>(E873/D873)*100</f>
        <v>5.416666666666667</v>
      </c>
      <c r="P873" s="7">
        <f t="shared" si="92"/>
        <v>27.083333333333332</v>
      </c>
      <c r="Q873" s="4" t="str">
        <f t="shared" si="93"/>
        <v>music</v>
      </c>
      <c r="R873" s="4" t="str">
        <f t="shared" si="91"/>
        <v>jazz</v>
      </c>
      <c r="S873" s="22">
        <f t="shared" si="94"/>
        <v>41577.561284722222</v>
      </c>
      <c r="T873" s="22">
        <f t="shared" si="95"/>
        <v>41607.602951388893</v>
      </c>
      <c r="U873" s="23">
        <v>41577.561284722222</v>
      </c>
      <c r="V873" s="14">
        <f t="shared" si="96"/>
        <v>6000</v>
      </c>
      <c r="W873" s="14">
        <f t="shared" si="97"/>
        <v>325</v>
      </c>
      <c r="X873" s="7">
        <f>IF($L873&gt;0,$W873/$L873,0)</f>
        <v>27.083333333333332</v>
      </c>
    </row>
    <row r="874" spans="1:24" ht="43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3">
        <f>(E874/D874)*100</f>
        <v>0.8125</v>
      </c>
      <c r="P874" s="7">
        <f t="shared" si="92"/>
        <v>32.5</v>
      </c>
      <c r="Q874" s="4" t="str">
        <f t="shared" si="93"/>
        <v>music</v>
      </c>
      <c r="R874" s="4" t="str">
        <f t="shared" si="91"/>
        <v>jazz</v>
      </c>
      <c r="S874" s="22">
        <f t="shared" si="94"/>
        <v>40567.825543981482</v>
      </c>
      <c r="T874" s="22">
        <f t="shared" si="95"/>
        <v>40612.825543981482</v>
      </c>
      <c r="U874" s="23">
        <v>40567.825543981482</v>
      </c>
      <c r="V874" s="14">
        <f t="shared" si="96"/>
        <v>8000</v>
      </c>
      <c r="W874" s="14">
        <f t="shared" si="97"/>
        <v>65</v>
      </c>
      <c r="X874" s="7">
        <f>IF($L874&gt;0,$W874/$L874,0)</f>
        <v>32.5</v>
      </c>
    </row>
    <row r="875" spans="1:24" ht="28.8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3">
        <f>(E875/D875)*100</f>
        <v>1.2857142857142856</v>
      </c>
      <c r="P875" s="7">
        <f t="shared" si="92"/>
        <v>9</v>
      </c>
      <c r="Q875" s="4" t="str">
        <f t="shared" si="93"/>
        <v>music</v>
      </c>
      <c r="R875" s="4" t="str">
        <f t="shared" si="91"/>
        <v>jazz</v>
      </c>
      <c r="S875" s="22">
        <f t="shared" si="94"/>
        <v>41184.167129629626</v>
      </c>
      <c r="T875" s="22">
        <f t="shared" si="95"/>
        <v>41224.208796296298</v>
      </c>
      <c r="U875" s="23">
        <v>41184.167129629626</v>
      </c>
      <c r="V875" s="14">
        <f t="shared" si="96"/>
        <v>3500</v>
      </c>
      <c r="W875" s="14">
        <f t="shared" si="97"/>
        <v>45</v>
      </c>
      <c r="X875" s="7">
        <f>IF($L875&gt;0,$W875/$L875,0)</f>
        <v>9</v>
      </c>
    </row>
    <row r="876" spans="1:24" ht="43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3">
        <f>(E876/D876)*100</f>
        <v>24.333333333333336</v>
      </c>
      <c r="P876" s="7">
        <f t="shared" si="92"/>
        <v>34.761904761904759</v>
      </c>
      <c r="Q876" s="4" t="str">
        <f t="shared" si="93"/>
        <v>music</v>
      </c>
      <c r="R876" s="4" t="str">
        <f t="shared" si="91"/>
        <v>jazz</v>
      </c>
      <c r="S876" s="22">
        <f t="shared" si="94"/>
        <v>41368.583726851852</v>
      </c>
      <c r="T876" s="22">
        <f t="shared" si="95"/>
        <v>41398.583726851852</v>
      </c>
      <c r="U876" s="23">
        <v>41368.583726851852</v>
      </c>
      <c r="V876" s="14">
        <f t="shared" si="96"/>
        <v>3000</v>
      </c>
      <c r="W876" s="14">
        <f t="shared" si="97"/>
        <v>730</v>
      </c>
      <c r="X876" s="7">
        <f>IF($L876&gt;0,$W876/$L876,0)</f>
        <v>34.761904761904759</v>
      </c>
    </row>
    <row r="877" spans="1:24" ht="57.6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3">
        <f>(E877/D877)*100</f>
        <v>0</v>
      </c>
      <c r="P877" s="7">
        <f t="shared" si="92"/>
        <v>0</v>
      </c>
      <c r="Q877" s="4" t="str">
        <f t="shared" si="93"/>
        <v>music</v>
      </c>
      <c r="R877" s="4" t="str">
        <f t="shared" si="91"/>
        <v>jazz</v>
      </c>
      <c r="S877" s="22">
        <f t="shared" si="94"/>
        <v>42248.723738425921</v>
      </c>
      <c r="T877" s="22">
        <f t="shared" si="95"/>
        <v>42268.723738425921</v>
      </c>
      <c r="U877" s="23">
        <v>42248.723738425921</v>
      </c>
      <c r="V877" s="14">
        <f t="shared" si="96"/>
        <v>5000</v>
      </c>
      <c r="W877" s="14">
        <f t="shared" si="97"/>
        <v>0</v>
      </c>
      <c r="X877" s="7">
        <f>IF($L877&gt;0,$W877/$L877,0)</f>
        <v>0</v>
      </c>
    </row>
    <row r="878" spans="1:24" ht="28.8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3">
        <f>(E878/D878)*100</f>
        <v>40.799492385786799</v>
      </c>
      <c r="P878" s="7">
        <f t="shared" si="92"/>
        <v>28.577777777777779</v>
      </c>
      <c r="Q878" s="4" t="str">
        <f t="shared" si="93"/>
        <v>music</v>
      </c>
      <c r="R878" s="4" t="str">
        <f t="shared" si="91"/>
        <v>jazz</v>
      </c>
      <c r="S878" s="22">
        <f t="shared" si="94"/>
        <v>41276.496840277774</v>
      </c>
      <c r="T878" s="22">
        <f t="shared" si="95"/>
        <v>41309.496840277774</v>
      </c>
      <c r="U878" s="23">
        <v>41276.496840277774</v>
      </c>
      <c r="V878" s="14">
        <f t="shared" si="96"/>
        <v>3945.9163039999999</v>
      </c>
      <c r="W878" s="14">
        <f t="shared" si="97"/>
        <v>1609.913822</v>
      </c>
      <c r="X878" s="7">
        <f>IF($L878&gt;0,$W878/$L878,0)</f>
        <v>35.77586271111111</v>
      </c>
    </row>
    <row r="879" spans="1:24" ht="43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3">
        <f>(E879/D879)*100</f>
        <v>67.55</v>
      </c>
      <c r="P879" s="7">
        <f t="shared" si="92"/>
        <v>46.586206896551722</v>
      </c>
      <c r="Q879" s="4" t="str">
        <f t="shared" si="93"/>
        <v>music</v>
      </c>
      <c r="R879" s="4" t="str">
        <f t="shared" si="91"/>
        <v>jazz</v>
      </c>
      <c r="S879" s="22">
        <f t="shared" si="94"/>
        <v>41597.788888888885</v>
      </c>
      <c r="T879" s="22">
        <f t="shared" si="95"/>
        <v>41627.788888888885</v>
      </c>
      <c r="U879" s="23">
        <v>41597.788888888885</v>
      </c>
      <c r="V879" s="14">
        <f t="shared" si="96"/>
        <v>2000</v>
      </c>
      <c r="W879" s="14">
        <f t="shared" si="97"/>
        <v>1351</v>
      </c>
      <c r="X879" s="7">
        <f>IF($L879&gt;0,$W879/$L879,0)</f>
        <v>46.586206896551722</v>
      </c>
    </row>
    <row r="880" spans="1:24" ht="43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3">
        <f>(E880/D880)*100</f>
        <v>1.3</v>
      </c>
      <c r="P880" s="7">
        <f t="shared" si="92"/>
        <v>32.5</v>
      </c>
      <c r="Q880" s="4" t="str">
        <f t="shared" si="93"/>
        <v>music</v>
      </c>
      <c r="R880" s="4" t="str">
        <f t="shared" si="91"/>
        <v>jazz</v>
      </c>
      <c r="S880" s="22">
        <f t="shared" si="94"/>
        <v>40505.232916666668</v>
      </c>
      <c r="T880" s="22">
        <f t="shared" si="95"/>
        <v>40535.232916666668</v>
      </c>
      <c r="U880" s="23">
        <v>40505.232916666668</v>
      </c>
      <c r="V880" s="14">
        <f t="shared" si="96"/>
        <v>5000</v>
      </c>
      <c r="W880" s="14">
        <f t="shared" si="97"/>
        <v>65</v>
      </c>
      <c r="X880" s="7">
        <f>IF($L880&gt;0,$W880/$L880,0)</f>
        <v>32.5</v>
      </c>
    </row>
    <row r="881" spans="1:24" ht="43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3">
        <f>(E881/D881)*100</f>
        <v>30.666666666666664</v>
      </c>
      <c r="P881" s="7">
        <f t="shared" si="92"/>
        <v>21.466666666666665</v>
      </c>
      <c r="Q881" s="4" t="str">
        <f t="shared" si="93"/>
        <v>music</v>
      </c>
      <c r="R881" s="4" t="str">
        <f t="shared" si="91"/>
        <v>jazz</v>
      </c>
      <c r="S881" s="22">
        <f t="shared" si="94"/>
        <v>41037.829918981479</v>
      </c>
      <c r="T881" s="22">
        <f t="shared" si="95"/>
        <v>41058.829918981479</v>
      </c>
      <c r="U881" s="23">
        <v>41037.829918981479</v>
      </c>
      <c r="V881" s="14">
        <f t="shared" si="96"/>
        <v>2100</v>
      </c>
      <c r="W881" s="14">
        <f t="shared" si="97"/>
        <v>644</v>
      </c>
      <c r="X881" s="7">
        <f>IF($L881&gt;0,$W881/$L881,0)</f>
        <v>21.466666666666665</v>
      </c>
    </row>
    <row r="882" spans="1:24" ht="43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3">
        <f>(E882/D882)*100</f>
        <v>2.9894179894179893</v>
      </c>
      <c r="P882" s="7">
        <f t="shared" si="92"/>
        <v>14.125</v>
      </c>
      <c r="Q882" s="4" t="str">
        <f t="shared" si="93"/>
        <v>music</v>
      </c>
      <c r="R882" s="4" t="str">
        <f t="shared" si="91"/>
        <v>indie rock</v>
      </c>
      <c r="S882" s="22">
        <f t="shared" si="94"/>
        <v>41179.32104166667</v>
      </c>
      <c r="T882" s="22">
        <f t="shared" si="95"/>
        <v>41212.32104166667</v>
      </c>
      <c r="U882" s="23">
        <v>41179.32104166667</v>
      </c>
      <c r="V882" s="14">
        <f t="shared" si="96"/>
        <v>3780</v>
      </c>
      <c r="W882" s="14">
        <f t="shared" si="97"/>
        <v>113</v>
      </c>
      <c r="X882" s="7">
        <f>IF($L882&gt;0,$W882/$L882,0)</f>
        <v>14.125</v>
      </c>
    </row>
    <row r="883" spans="1:24" ht="43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3">
        <f>(E883/D883)*100</f>
        <v>0.8</v>
      </c>
      <c r="P883" s="7">
        <f t="shared" si="92"/>
        <v>30</v>
      </c>
      <c r="Q883" s="4" t="str">
        <f t="shared" si="93"/>
        <v>music</v>
      </c>
      <c r="R883" s="4" t="str">
        <f t="shared" si="91"/>
        <v>indie rock</v>
      </c>
      <c r="S883" s="22">
        <f t="shared" si="94"/>
        <v>40877.25099537037</v>
      </c>
      <c r="T883" s="22">
        <f t="shared" si="95"/>
        <v>40922.25099537037</v>
      </c>
      <c r="U883" s="23">
        <v>40877.25099537037</v>
      </c>
      <c r="V883" s="14">
        <f t="shared" si="96"/>
        <v>3750</v>
      </c>
      <c r="W883" s="14">
        <f t="shared" si="97"/>
        <v>30</v>
      </c>
      <c r="X883" s="7">
        <f>IF($L883&gt;0,$W883/$L883,0)</f>
        <v>30</v>
      </c>
    </row>
    <row r="884" spans="1:24" ht="43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3">
        <f>(E884/D884)*100</f>
        <v>20.133333333333333</v>
      </c>
      <c r="P884" s="7">
        <f t="shared" si="92"/>
        <v>21.571428571428573</v>
      </c>
      <c r="Q884" s="4" t="str">
        <f t="shared" si="93"/>
        <v>music</v>
      </c>
      <c r="R884" s="4" t="str">
        <f t="shared" si="91"/>
        <v>indie rock</v>
      </c>
      <c r="S884" s="22">
        <f t="shared" si="94"/>
        <v>40759.860532407409</v>
      </c>
      <c r="T884" s="22">
        <f t="shared" si="95"/>
        <v>40792.860532407409</v>
      </c>
      <c r="U884" s="23">
        <v>40759.860532407409</v>
      </c>
      <c r="V884" s="14">
        <f t="shared" si="96"/>
        <v>1500</v>
      </c>
      <c r="W884" s="14">
        <f t="shared" si="97"/>
        <v>302</v>
      </c>
      <c r="X884" s="7">
        <f>IF($L884&gt;0,$W884/$L884,0)</f>
        <v>21.571428571428573</v>
      </c>
    </row>
    <row r="885" spans="1:24" ht="43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3">
        <f>(E885/D885)*100</f>
        <v>40.020000000000003</v>
      </c>
      <c r="P885" s="7">
        <f t="shared" si="92"/>
        <v>83.375</v>
      </c>
      <c r="Q885" s="4" t="str">
        <f t="shared" si="93"/>
        <v>music</v>
      </c>
      <c r="R885" s="4" t="str">
        <f t="shared" si="91"/>
        <v>indie rock</v>
      </c>
      <c r="S885" s="22">
        <f t="shared" si="94"/>
        <v>42371.935590277775</v>
      </c>
      <c r="T885" s="22">
        <f t="shared" si="95"/>
        <v>42431.935590277775</v>
      </c>
      <c r="U885" s="23">
        <v>42371.935590277775</v>
      </c>
      <c r="V885" s="14">
        <f t="shared" si="96"/>
        <v>5000</v>
      </c>
      <c r="W885" s="14">
        <f t="shared" si="97"/>
        <v>2001</v>
      </c>
      <c r="X885" s="7">
        <f>IF($L885&gt;0,$W885/$L885,0)</f>
        <v>83.375</v>
      </c>
    </row>
    <row r="886" spans="1:24" ht="43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3">
        <f>(E886/D886)*100</f>
        <v>1</v>
      </c>
      <c r="P886" s="7">
        <f t="shared" si="92"/>
        <v>10</v>
      </c>
      <c r="Q886" s="4" t="str">
        <f t="shared" si="93"/>
        <v>music</v>
      </c>
      <c r="R886" s="4" t="str">
        <f t="shared" si="91"/>
        <v>indie rock</v>
      </c>
      <c r="S886" s="22">
        <f t="shared" si="94"/>
        <v>40981.802615740744</v>
      </c>
      <c r="T886" s="22">
        <f t="shared" si="95"/>
        <v>41041.104861111111</v>
      </c>
      <c r="U886" s="23">
        <v>40981.802615740744</v>
      </c>
      <c r="V886" s="14">
        <f t="shared" si="96"/>
        <v>2000</v>
      </c>
      <c r="W886" s="14">
        <f t="shared" si="97"/>
        <v>20</v>
      </c>
      <c r="X886" s="7">
        <f>IF($L886&gt;0,$W886/$L886,0)</f>
        <v>10</v>
      </c>
    </row>
    <row r="887" spans="1:24" ht="43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3">
        <f>(E887/D887)*100</f>
        <v>75</v>
      </c>
      <c r="P887" s="7">
        <f t="shared" si="92"/>
        <v>35.714285714285715</v>
      </c>
      <c r="Q887" s="4" t="str">
        <f t="shared" si="93"/>
        <v>music</v>
      </c>
      <c r="R887" s="4" t="str">
        <f t="shared" si="91"/>
        <v>indie rock</v>
      </c>
      <c r="S887" s="22">
        <f t="shared" si="94"/>
        <v>42713.941099537042</v>
      </c>
      <c r="T887" s="22">
        <f t="shared" si="95"/>
        <v>42734.941099537042</v>
      </c>
      <c r="U887" s="23">
        <v>42713.941099537042</v>
      </c>
      <c r="V887" s="14">
        <f t="shared" si="96"/>
        <v>1000</v>
      </c>
      <c r="W887" s="14">
        <f t="shared" si="97"/>
        <v>750</v>
      </c>
      <c r="X887" s="7">
        <f>IF($L887&gt;0,$W887/$L887,0)</f>
        <v>35.714285714285715</v>
      </c>
    </row>
    <row r="888" spans="1:24" ht="43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3">
        <f>(E888/D888)*100</f>
        <v>41</v>
      </c>
      <c r="P888" s="7">
        <f t="shared" si="92"/>
        <v>29.285714285714285</v>
      </c>
      <c r="Q888" s="4" t="str">
        <f t="shared" si="93"/>
        <v>music</v>
      </c>
      <c r="R888" s="4" t="str">
        <f t="shared" si="91"/>
        <v>indie rock</v>
      </c>
      <c r="S888" s="22">
        <f t="shared" si="94"/>
        <v>42603.870520833334</v>
      </c>
      <c r="T888" s="22">
        <f t="shared" si="95"/>
        <v>42628.870520833334</v>
      </c>
      <c r="U888" s="23">
        <v>42603.870520833334</v>
      </c>
      <c r="V888" s="14">
        <f t="shared" si="96"/>
        <v>500</v>
      </c>
      <c r="W888" s="14">
        <f t="shared" si="97"/>
        <v>205</v>
      </c>
      <c r="X888" s="7">
        <f>IF($L888&gt;0,$W888/$L888,0)</f>
        <v>29.285714285714285</v>
      </c>
    </row>
    <row r="889" spans="1:24" ht="43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3">
        <f>(E889/D889)*100</f>
        <v>0</v>
      </c>
      <c r="P889" s="7">
        <f t="shared" si="92"/>
        <v>0</v>
      </c>
      <c r="Q889" s="4" t="str">
        <f t="shared" si="93"/>
        <v>music</v>
      </c>
      <c r="R889" s="4" t="str">
        <f t="shared" si="91"/>
        <v>indie rock</v>
      </c>
      <c r="S889" s="22">
        <f t="shared" si="94"/>
        <v>41026.958969907406</v>
      </c>
      <c r="T889" s="22">
        <f t="shared" si="95"/>
        <v>41056.958969907406</v>
      </c>
      <c r="U889" s="23">
        <v>41026.958969907406</v>
      </c>
      <c r="V889" s="14">
        <f t="shared" si="96"/>
        <v>1000</v>
      </c>
      <c r="W889" s="14">
        <f t="shared" si="97"/>
        <v>0</v>
      </c>
      <c r="X889" s="7">
        <f>IF($L889&gt;0,$W889/$L889,0)</f>
        <v>0</v>
      </c>
    </row>
    <row r="890" spans="1:24" ht="43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3">
        <f>(E890/D890)*100</f>
        <v>7.1999999999999993</v>
      </c>
      <c r="P890" s="7">
        <f t="shared" si="92"/>
        <v>18</v>
      </c>
      <c r="Q890" s="4" t="str">
        <f t="shared" si="93"/>
        <v>music</v>
      </c>
      <c r="R890" s="4" t="str">
        <f t="shared" si="91"/>
        <v>indie rock</v>
      </c>
      <c r="S890" s="22">
        <f t="shared" si="94"/>
        <v>40751.753298611111</v>
      </c>
      <c r="T890" s="22">
        <f t="shared" si="95"/>
        <v>40787.25</v>
      </c>
      <c r="U890" s="23">
        <v>40751.753298611111</v>
      </c>
      <c r="V890" s="14">
        <f t="shared" si="96"/>
        <v>1000</v>
      </c>
      <c r="W890" s="14">
        <f t="shared" si="97"/>
        <v>72</v>
      </c>
      <c r="X890" s="7">
        <f>IF($L890&gt;0,$W890/$L890,0)</f>
        <v>18</v>
      </c>
    </row>
    <row r="891" spans="1:24" ht="43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3">
        <f>(E891/D891)*100</f>
        <v>9.4412800000000008</v>
      </c>
      <c r="P891" s="7">
        <f t="shared" si="92"/>
        <v>73.760000000000005</v>
      </c>
      <c r="Q891" s="4" t="str">
        <f t="shared" si="93"/>
        <v>music</v>
      </c>
      <c r="R891" s="4" t="str">
        <f t="shared" si="91"/>
        <v>indie rock</v>
      </c>
      <c r="S891" s="22">
        <f t="shared" si="94"/>
        <v>41887.784062500003</v>
      </c>
      <c r="T891" s="22">
        <f t="shared" si="95"/>
        <v>41917.784062500003</v>
      </c>
      <c r="U891" s="23">
        <v>41887.784062500003</v>
      </c>
      <c r="V891" s="14">
        <f t="shared" si="96"/>
        <v>25000</v>
      </c>
      <c r="W891" s="14">
        <f t="shared" si="97"/>
        <v>2360.3200000000002</v>
      </c>
      <c r="X891" s="7">
        <f>IF($L891&gt;0,$W891/$L891,0)</f>
        <v>73.760000000000005</v>
      </c>
    </row>
    <row r="892" spans="1:24" ht="43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3">
        <f>(E892/D892)*100</f>
        <v>4.1666666666666661</v>
      </c>
      <c r="P892" s="7">
        <f t="shared" si="92"/>
        <v>31.25</v>
      </c>
      <c r="Q892" s="4" t="str">
        <f t="shared" si="93"/>
        <v>music</v>
      </c>
      <c r="R892" s="4" t="str">
        <f t="shared" si="91"/>
        <v>indie rock</v>
      </c>
      <c r="S892" s="22">
        <f t="shared" si="94"/>
        <v>41569.698831018519</v>
      </c>
      <c r="T892" s="22">
        <f t="shared" si="95"/>
        <v>41599.740497685183</v>
      </c>
      <c r="U892" s="23">
        <v>41569.698831018519</v>
      </c>
      <c r="V892" s="14">
        <f t="shared" si="96"/>
        <v>3000</v>
      </c>
      <c r="W892" s="14">
        <f t="shared" si="97"/>
        <v>125</v>
      </c>
      <c r="X892" s="7">
        <f>IF($L892&gt;0,$W892/$L892,0)</f>
        <v>31.25</v>
      </c>
    </row>
    <row r="893" spans="1:24" ht="43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3">
        <f>(E893/D893)*100</f>
        <v>3.25</v>
      </c>
      <c r="P893" s="7">
        <f t="shared" si="92"/>
        <v>28.888888888888889</v>
      </c>
      <c r="Q893" s="4" t="str">
        <f t="shared" si="93"/>
        <v>music</v>
      </c>
      <c r="R893" s="4" t="str">
        <f t="shared" si="91"/>
        <v>indie rock</v>
      </c>
      <c r="S893" s="22">
        <f t="shared" si="94"/>
        <v>41842.031597222223</v>
      </c>
      <c r="T893" s="22">
        <f t="shared" si="95"/>
        <v>41872.031597222223</v>
      </c>
      <c r="U893" s="23">
        <v>41842.031597222223</v>
      </c>
      <c r="V893" s="14">
        <f t="shared" si="96"/>
        <v>8000</v>
      </c>
      <c r="W893" s="14">
        <f t="shared" si="97"/>
        <v>260</v>
      </c>
      <c r="X893" s="7">
        <f>IF($L893&gt;0,$W893/$L893,0)</f>
        <v>28.888888888888889</v>
      </c>
    </row>
    <row r="894" spans="1:24" ht="43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3">
        <f>(E894/D894)*100</f>
        <v>40.75</v>
      </c>
      <c r="P894" s="7">
        <f t="shared" si="92"/>
        <v>143.8235294117647</v>
      </c>
      <c r="Q894" s="4" t="str">
        <f t="shared" si="93"/>
        <v>music</v>
      </c>
      <c r="R894" s="4" t="str">
        <f t="shared" si="91"/>
        <v>indie rock</v>
      </c>
      <c r="S894" s="22">
        <f t="shared" si="94"/>
        <v>40304.20003472222</v>
      </c>
      <c r="T894" s="22">
        <f t="shared" si="95"/>
        <v>40391.166666666664</v>
      </c>
      <c r="U894" s="23">
        <v>40304.20003472222</v>
      </c>
      <c r="V894" s="14">
        <f t="shared" si="96"/>
        <v>6000</v>
      </c>
      <c r="W894" s="14">
        <f t="shared" si="97"/>
        <v>2445</v>
      </c>
      <c r="X894" s="7">
        <f>IF($L894&gt;0,$W894/$L894,0)</f>
        <v>143.8235294117647</v>
      </c>
    </row>
    <row r="895" spans="1:24" ht="43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3">
        <f>(E895/D895)*100</f>
        <v>10</v>
      </c>
      <c r="P895" s="7">
        <f t="shared" si="92"/>
        <v>40</v>
      </c>
      <c r="Q895" s="4" t="str">
        <f t="shared" si="93"/>
        <v>music</v>
      </c>
      <c r="R895" s="4" t="str">
        <f t="shared" si="91"/>
        <v>indie rock</v>
      </c>
      <c r="S895" s="22">
        <f t="shared" si="94"/>
        <v>42065.897719907407</v>
      </c>
      <c r="T895" s="22">
        <f t="shared" si="95"/>
        <v>42095.856053240743</v>
      </c>
      <c r="U895" s="23">
        <v>42065.897719907407</v>
      </c>
      <c r="V895" s="14">
        <f t="shared" si="96"/>
        <v>2000</v>
      </c>
      <c r="W895" s="14">
        <f t="shared" si="97"/>
        <v>200</v>
      </c>
      <c r="X895" s="7">
        <f>IF($L895&gt;0,$W895/$L895,0)</f>
        <v>40</v>
      </c>
    </row>
    <row r="896" spans="1:24" ht="43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3">
        <f>(E896/D896)*100</f>
        <v>39.17</v>
      </c>
      <c r="P896" s="7">
        <f t="shared" si="92"/>
        <v>147.81132075471697</v>
      </c>
      <c r="Q896" s="4" t="str">
        <f t="shared" si="93"/>
        <v>music</v>
      </c>
      <c r="R896" s="4" t="str">
        <f t="shared" si="91"/>
        <v>indie rock</v>
      </c>
      <c r="S896" s="22">
        <f t="shared" si="94"/>
        <v>42496.98159722222</v>
      </c>
      <c r="T896" s="22">
        <f t="shared" si="95"/>
        <v>42526.98159722222</v>
      </c>
      <c r="U896" s="23">
        <v>42496.98159722222</v>
      </c>
      <c r="V896" s="14">
        <f t="shared" si="96"/>
        <v>20000</v>
      </c>
      <c r="W896" s="14">
        <f t="shared" si="97"/>
        <v>7834</v>
      </c>
      <c r="X896" s="7">
        <f>IF($L896&gt;0,$W896/$L896,0)</f>
        <v>147.81132075471697</v>
      </c>
    </row>
    <row r="897" spans="1:24" ht="43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3">
        <f>(E897/D897)*100</f>
        <v>2.4375</v>
      </c>
      <c r="P897" s="7">
        <f t="shared" si="92"/>
        <v>27.857142857142858</v>
      </c>
      <c r="Q897" s="4" t="str">
        <f t="shared" si="93"/>
        <v>music</v>
      </c>
      <c r="R897" s="4" t="str">
        <f t="shared" si="91"/>
        <v>indie rock</v>
      </c>
      <c r="S897" s="22">
        <f t="shared" si="94"/>
        <v>40431.127650462964</v>
      </c>
      <c r="T897" s="22">
        <f t="shared" si="95"/>
        <v>40476.127650462964</v>
      </c>
      <c r="U897" s="23">
        <v>40431.127650462964</v>
      </c>
      <c r="V897" s="14">
        <f t="shared" si="96"/>
        <v>8000</v>
      </c>
      <c r="W897" s="14">
        <f t="shared" si="97"/>
        <v>195</v>
      </c>
      <c r="X897" s="7">
        <f>IF($L897&gt;0,$W897/$L897,0)</f>
        <v>27.857142857142858</v>
      </c>
    </row>
    <row r="898" spans="1:24" ht="43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3">
        <f>(E898/D898)*100</f>
        <v>40</v>
      </c>
      <c r="P898" s="7">
        <f t="shared" si="92"/>
        <v>44.444444444444443</v>
      </c>
      <c r="Q898" s="4" t="str">
        <f t="shared" si="93"/>
        <v>music</v>
      </c>
      <c r="R898" s="4" t="str">
        <f t="shared" ref="R898:R961" si="98">MID($N898,FIND("/",$N898)+1,LEN($N898))</f>
        <v>indie rock</v>
      </c>
      <c r="S898" s="22">
        <f t="shared" si="94"/>
        <v>42218.872986111106</v>
      </c>
      <c r="T898" s="22">
        <f t="shared" si="95"/>
        <v>42244.166666666672</v>
      </c>
      <c r="U898" s="23">
        <v>42218.872986111106</v>
      </c>
      <c r="V898" s="14">
        <f t="shared" si="96"/>
        <v>8000</v>
      </c>
      <c r="W898" s="14">
        <f t="shared" si="97"/>
        <v>3200</v>
      </c>
      <c r="X898" s="7">
        <f>IF($L898&gt;0,$W898/$L898,0)</f>
        <v>44.444444444444443</v>
      </c>
    </row>
    <row r="899" spans="1:24" ht="43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3">
        <f>(E899/D899)*100</f>
        <v>0</v>
      </c>
      <c r="P899" s="7">
        <f t="shared" ref="P899:P962" si="99">IF($L899&gt;0,$E899/$L899,0)</f>
        <v>0</v>
      </c>
      <c r="Q899" s="4" t="str">
        <f t="shared" ref="Q899:Q962" si="100">LEFT($N899,FIND("/",$N899)-1)</f>
        <v>music</v>
      </c>
      <c r="R899" s="4" t="str">
        <f t="shared" si="98"/>
        <v>indie rock</v>
      </c>
      <c r="S899" s="22">
        <f t="shared" ref="S899:U962" si="101">($J899/86400)+DATE(1970,1,1)</f>
        <v>41211.688750000001</v>
      </c>
      <c r="T899" s="22">
        <f t="shared" ref="T899:T962" si="102">($I899/86400)+DATE(1970,1,1)</f>
        <v>41241.730416666665</v>
      </c>
      <c r="U899" s="23">
        <v>41211.688750000001</v>
      </c>
      <c r="V899" s="14">
        <f t="shared" ref="V899:V962" si="103">IF($H899="AUD",$D899*0.704094,IF($H899="CAD",$D899*0.766449,IF($H899="CHF",$D899*1.016069,IF($H899="DKK",$D899*0.150818,IF($H899="EUR",$D899*1.126155,IF($H899="GBP",$D899*1.251877,IF($H899="HKD",$D899*0.127766,IF($H899="MXN",$D899*0.052688,IF($H899="NOK",$D899*0.117106,IF($H899="NZD",$D899*0.672078,IF($H899="SEK",$D899*0.106947,IF($H899="SGD",$D899*0.737466,IF($H899="USD",$D899*1)))))))))))))</f>
        <v>3000</v>
      </c>
      <c r="W899" s="14">
        <f t="shared" ref="W899:W962" si="104">IF($H899="AUD",$E899*0.704094,IF($H899="CAD",$E899*0.766449,IF($H899="CHF",$E899*1.016069,IF($H899="DKK",$E899*0.150818,IF($H899="EUR",$E899*1.126155,IF($H899="GBP",$E899*1.251877,IF($H899="HKD",$E899*0.127766,IF($H899="MXN",$E899*0.052688,IF($H899="NOK",$E899*0.117106,IF($H899="NZD",$E899*0.672078,IF($H899="SEK",$E899*0.106947,IF($H899="SGD",$E899*0.737466,IF($H899="USD",$E899*1)))))))))))))</f>
        <v>0</v>
      </c>
      <c r="X899" s="7">
        <f>IF($L899&gt;0,$W899/$L899,0)</f>
        <v>0</v>
      </c>
    </row>
    <row r="900" spans="1:24" ht="43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3">
        <f>(E900/D900)*100</f>
        <v>2.8000000000000003</v>
      </c>
      <c r="P900" s="7">
        <f t="shared" si="99"/>
        <v>35</v>
      </c>
      <c r="Q900" s="4" t="str">
        <f t="shared" si="100"/>
        <v>music</v>
      </c>
      <c r="R900" s="4" t="str">
        <f t="shared" si="98"/>
        <v>indie rock</v>
      </c>
      <c r="S900" s="22">
        <f t="shared" si="101"/>
        <v>40878.758217592593</v>
      </c>
      <c r="T900" s="22">
        <f t="shared" si="102"/>
        <v>40923.758217592593</v>
      </c>
      <c r="U900" s="23">
        <v>40878.758217592593</v>
      </c>
      <c r="V900" s="14">
        <f t="shared" si="103"/>
        <v>2500</v>
      </c>
      <c r="W900" s="14">
        <f t="shared" si="104"/>
        <v>70</v>
      </c>
      <c r="X900" s="7">
        <f>IF($L900&gt;0,$W900/$L900,0)</f>
        <v>35</v>
      </c>
    </row>
    <row r="901" spans="1:24" ht="43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3">
        <f>(E901/D901)*100</f>
        <v>37.333333333333336</v>
      </c>
      <c r="P901" s="7">
        <f t="shared" si="99"/>
        <v>35</v>
      </c>
      <c r="Q901" s="4" t="str">
        <f t="shared" si="100"/>
        <v>music</v>
      </c>
      <c r="R901" s="4" t="str">
        <f t="shared" si="98"/>
        <v>indie rock</v>
      </c>
      <c r="S901" s="22">
        <f t="shared" si="101"/>
        <v>40646.099097222221</v>
      </c>
      <c r="T901" s="22">
        <f t="shared" si="102"/>
        <v>40691.099097222221</v>
      </c>
      <c r="U901" s="23">
        <v>40646.099097222221</v>
      </c>
      <c r="V901" s="14">
        <f t="shared" si="103"/>
        <v>750</v>
      </c>
      <c r="W901" s="14">
        <f t="shared" si="104"/>
        <v>280</v>
      </c>
      <c r="X901" s="7">
        <f>IF($L901&gt;0,$W901/$L901,0)</f>
        <v>35</v>
      </c>
    </row>
    <row r="902" spans="1:24" ht="28.8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3">
        <f>(E902/D902)*100</f>
        <v>0.42</v>
      </c>
      <c r="P902" s="7">
        <f t="shared" si="99"/>
        <v>10.5</v>
      </c>
      <c r="Q902" s="4" t="str">
        <f t="shared" si="100"/>
        <v>music</v>
      </c>
      <c r="R902" s="4" t="str">
        <f t="shared" si="98"/>
        <v>jazz</v>
      </c>
      <c r="S902" s="22">
        <f t="shared" si="101"/>
        <v>42429.84956018519</v>
      </c>
      <c r="T902" s="22">
        <f t="shared" si="102"/>
        <v>42459.807893518519</v>
      </c>
      <c r="U902" s="23">
        <v>42429.84956018519</v>
      </c>
      <c r="V902" s="14">
        <f t="shared" si="103"/>
        <v>5000</v>
      </c>
      <c r="W902" s="14">
        <f t="shared" si="104"/>
        <v>21</v>
      </c>
      <c r="X902" s="7">
        <f>IF($L902&gt;0,$W902/$L902,0)</f>
        <v>10.5</v>
      </c>
    </row>
    <row r="903" spans="1:24" ht="57.6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3">
        <f>(E903/D903)*100</f>
        <v>0</v>
      </c>
      <c r="P903" s="7">
        <f t="shared" si="99"/>
        <v>0</v>
      </c>
      <c r="Q903" s="4" t="str">
        <f t="shared" si="100"/>
        <v>music</v>
      </c>
      <c r="R903" s="4" t="str">
        <f t="shared" si="98"/>
        <v>jazz</v>
      </c>
      <c r="S903" s="22">
        <f t="shared" si="101"/>
        <v>40291.81150462963</v>
      </c>
      <c r="T903" s="22">
        <f t="shared" si="102"/>
        <v>40337.799305555556</v>
      </c>
      <c r="U903" s="23">
        <v>40291.81150462963</v>
      </c>
      <c r="V903" s="14">
        <f t="shared" si="103"/>
        <v>6500</v>
      </c>
      <c r="W903" s="14">
        <f t="shared" si="104"/>
        <v>0</v>
      </c>
      <c r="X903" s="7">
        <f>IF($L903&gt;0,$W903/$L903,0)</f>
        <v>0</v>
      </c>
    </row>
    <row r="904" spans="1:24" ht="57.6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3">
        <f>(E904/D904)*100</f>
        <v>0.3</v>
      </c>
      <c r="P904" s="7">
        <f t="shared" si="99"/>
        <v>30</v>
      </c>
      <c r="Q904" s="4" t="str">
        <f t="shared" si="100"/>
        <v>music</v>
      </c>
      <c r="R904" s="4" t="str">
        <f t="shared" si="98"/>
        <v>jazz</v>
      </c>
      <c r="S904" s="22">
        <f t="shared" si="101"/>
        <v>41829.965532407405</v>
      </c>
      <c r="T904" s="22">
        <f t="shared" si="102"/>
        <v>41881.645833333336</v>
      </c>
      <c r="U904" s="23">
        <v>41829.965532407405</v>
      </c>
      <c r="V904" s="14">
        <f t="shared" si="103"/>
        <v>30000</v>
      </c>
      <c r="W904" s="14">
        <f t="shared" si="104"/>
        <v>90</v>
      </c>
      <c r="X904" s="7">
        <f>IF($L904&gt;0,$W904/$L904,0)</f>
        <v>30</v>
      </c>
    </row>
    <row r="905" spans="1:24" ht="43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3">
        <f>(E905/D905)*100</f>
        <v>3.2</v>
      </c>
      <c r="P905" s="7">
        <f t="shared" si="99"/>
        <v>40</v>
      </c>
      <c r="Q905" s="4" t="str">
        <f t="shared" si="100"/>
        <v>music</v>
      </c>
      <c r="R905" s="4" t="str">
        <f t="shared" si="98"/>
        <v>jazz</v>
      </c>
      <c r="S905" s="22">
        <f t="shared" si="101"/>
        <v>41149.796064814815</v>
      </c>
      <c r="T905" s="22">
        <f t="shared" si="102"/>
        <v>41175.100694444445</v>
      </c>
      <c r="U905" s="23">
        <v>41149.796064814815</v>
      </c>
      <c r="V905" s="14">
        <f t="shared" si="103"/>
        <v>5000</v>
      </c>
      <c r="W905" s="14">
        <f t="shared" si="104"/>
        <v>160</v>
      </c>
      <c r="X905" s="7">
        <f>IF($L905&gt;0,$W905/$L905,0)</f>
        <v>40</v>
      </c>
    </row>
    <row r="906" spans="1:24" ht="43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3">
        <f>(E906/D906)*100</f>
        <v>0.30199999999999999</v>
      </c>
      <c r="P906" s="7">
        <f t="shared" si="99"/>
        <v>50.333333333333336</v>
      </c>
      <c r="Q906" s="4" t="str">
        <f t="shared" si="100"/>
        <v>music</v>
      </c>
      <c r="R906" s="4" t="str">
        <f t="shared" si="98"/>
        <v>jazz</v>
      </c>
      <c r="S906" s="22">
        <f t="shared" si="101"/>
        <v>42342.080289351856</v>
      </c>
      <c r="T906" s="22">
        <f t="shared" si="102"/>
        <v>42372.080289351856</v>
      </c>
      <c r="U906" s="23">
        <v>42342.080289351856</v>
      </c>
      <c r="V906" s="14">
        <f t="shared" si="103"/>
        <v>50000</v>
      </c>
      <c r="W906" s="14">
        <f t="shared" si="104"/>
        <v>151</v>
      </c>
      <c r="X906" s="7">
        <f>IF($L906&gt;0,$W906/$L906,0)</f>
        <v>50.333333333333336</v>
      </c>
    </row>
    <row r="907" spans="1:24" ht="43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3">
        <f>(E907/D907)*100</f>
        <v>3.0153846153846153</v>
      </c>
      <c r="P907" s="7">
        <f t="shared" si="99"/>
        <v>32.666666666666664</v>
      </c>
      <c r="Q907" s="4" t="str">
        <f t="shared" si="100"/>
        <v>music</v>
      </c>
      <c r="R907" s="4" t="str">
        <f t="shared" si="98"/>
        <v>jazz</v>
      </c>
      <c r="S907" s="22">
        <f t="shared" si="101"/>
        <v>40507.239884259259</v>
      </c>
      <c r="T907" s="22">
        <f t="shared" si="102"/>
        <v>40567.239884259259</v>
      </c>
      <c r="U907" s="23">
        <v>40507.239884259259</v>
      </c>
      <c r="V907" s="14">
        <f t="shared" si="103"/>
        <v>6500</v>
      </c>
      <c r="W907" s="14">
        <f t="shared" si="104"/>
        <v>196</v>
      </c>
      <c r="X907" s="7">
        <f>IF($L907&gt;0,$W907/$L907,0)</f>
        <v>32.666666666666664</v>
      </c>
    </row>
    <row r="908" spans="1:24" ht="28.8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3">
        <f>(E908/D908)*100</f>
        <v>0</v>
      </c>
      <c r="P908" s="7">
        <f t="shared" si="99"/>
        <v>0</v>
      </c>
      <c r="Q908" s="4" t="str">
        <f t="shared" si="100"/>
        <v>music</v>
      </c>
      <c r="R908" s="4" t="str">
        <f t="shared" si="98"/>
        <v>jazz</v>
      </c>
      <c r="S908" s="22">
        <f t="shared" si="101"/>
        <v>41681.189699074072</v>
      </c>
      <c r="T908" s="22">
        <f t="shared" si="102"/>
        <v>41711.148032407407</v>
      </c>
      <c r="U908" s="23">
        <v>41681.189699074072</v>
      </c>
      <c r="V908" s="14">
        <f t="shared" si="103"/>
        <v>15000</v>
      </c>
      <c r="W908" s="14">
        <f t="shared" si="104"/>
        <v>0</v>
      </c>
      <c r="X908" s="7">
        <f>IF($L908&gt;0,$W908/$L908,0)</f>
        <v>0</v>
      </c>
    </row>
    <row r="909" spans="1:24" ht="28.8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3">
        <f>(E909/D909)*100</f>
        <v>0</v>
      </c>
      <c r="P909" s="7">
        <f t="shared" si="99"/>
        <v>0</v>
      </c>
      <c r="Q909" s="4" t="str">
        <f t="shared" si="100"/>
        <v>music</v>
      </c>
      <c r="R909" s="4" t="str">
        <f t="shared" si="98"/>
        <v>jazz</v>
      </c>
      <c r="S909" s="22">
        <f t="shared" si="101"/>
        <v>40767.192395833335</v>
      </c>
      <c r="T909" s="22">
        <f t="shared" si="102"/>
        <v>40797.192395833335</v>
      </c>
      <c r="U909" s="23">
        <v>40767.192395833335</v>
      </c>
      <c r="V909" s="14">
        <f t="shared" si="103"/>
        <v>2900</v>
      </c>
      <c r="W909" s="14">
        <f t="shared" si="104"/>
        <v>0</v>
      </c>
      <c r="X909" s="7">
        <f>IF($L909&gt;0,$W909/$L909,0)</f>
        <v>0</v>
      </c>
    </row>
    <row r="910" spans="1:24" ht="43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3">
        <f>(E910/D910)*100</f>
        <v>0</v>
      </c>
      <c r="P910" s="7">
        <f t="shared" si="99"/>
        <v>0</v>
      </c>
      <c r="Q910" s="4" t="str">
        <f t="shared" si="100"/>
        <v>music</v>
      </c>
      <c r="R910" s="4" t="str">
        <f t="shared" si="98"/>
        <v>jazz</v>
      </c>
      <c r="S910" s="22">
        <f t="shared" si="101"/>
        <v>40340.801562499997</v>
      </c>
      <c r="T910" s="22">
        <f t="shared" si="102"/>
        <v>40386.207638888889</v>
      </c>
      <c r="U910" s="23">
        <v>40340.801562499997</v>
      </c>
      <c r="V910" s="14">
        <f t="shared" si="103"/>
        <v>2500</v>
      </c>
      <c r="W910" s="14">
        <f t="shared" si="104"/>
        <v>0</v>
      </c>
      <c r="X910" s="7">
        <f>IF($L910&gt;0,$W910/$L910,0)</f>
        <v>0</v>
      </c>
    </row>
    <row r="911" spans="1:24" ht="43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3">
        <f>(E911/D911)*100</f>
        <v>3.25</v>
      </c>
      <c r="P911" s="7">
        <f t="shared" si="99"/>
        <v>65</v>
      </c>
      <c r="Q911" s="4" t="str">
        <f t="shared" si="100"/>
        <v>music</v>
      </c>
      <c r="R911" s="4" t="str">
        <f t="shared" si="98"/>
        <v>jazz</v>
      </c>
      <c r="S911" s="22">
        <f t="shared" si="101"/>
        <v>41081.69027777778</v>
      </c>
      <c r="T911" s="22">
        <f t="shared" si="102"/>
        <v>41113.166666666664</v>
      </c>
      <c r="U911" s="23">
        <v>41081.69027777778</v>
      </c>
      <c r="V911" s="14">
        <f t="shared" si="103"/>
        <v>16000</v>
      </c>
      <c r="W911" s="14">
        <f t="shared" si="104"/>
        <v>520</v>
      </c>
      <c r="X911" s="7">
        <f>IF($L911&gt;0,$W911/$L911,0)</f>
        <v>65</v>
      </c>
    </row>
    <row r="912" spans="1:24" ht="43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3">
        <f>(E912/D912)*100</f>
        <v>22.363636363636363</v>
      </c>
      <c r="P912" s="7">
        <f t="shared" si="99"/>
        <v>24.6</v>
      </c>
      <c r="Q912" s="4" t="str">
        <f t="shared" si="100"/>
        <v>music</v>
      </c>
      <c r="R912" s="4" t="str">
        <f t="shared" si="98"/>
        <v>jazz</v>
      </c>
      <c r="S912" s="22">
        <f t="shared" si="101"/>
        <v>42737.545358796298</v>
      </c>
      <c r="T912" s="22">
        <f t="shared" si="102"/>
        <v>42797.545358796298</v>
      </c>
      <c r="U912" s="23">
        <v>42737.545358796298</v>
      </c>
      <c r="V912" s="14">
        <f t="shared" si="103"/>
        <v>688.53234999999995</v>
      </c>
      <c r="W912" s="14">
        <f t="shared" si="104"/>
        <v>153.98087099999998</v>
      </c>
      <c r="X912" s="7">
        <f>IF($L912&gt;0,$W912/$L912,0)</f>
        <v>30.796174199999996</v>
      </c>
    </row>
    <row r="913" spans="1:24" ht="43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3">
        <f>(E913/D913)*100</f>
        <v>0</v>
      </c>
      <c r="P913" s="7">
        <f t="shared" si="99"/>
        <v>0</v>
      </c>
      <c r="Q913" s="4" t="str">
        <f t="shared" si="100"/>
        <v>music</v>
      </c>
      <c r="R913" s="4" t="str">
        <f t="shared" si="98"/>
        <v>jazz</v>
      </c>
      <c r="S913" s="22">
        <f t="shared" si="101"/>
        <v>41642.005150462966</v>
      </c>
      <c r="T913" s="22">
        <f t="shared" si="102"/>
        <v>41663.005150462966</v>
      </c>
      <c r="U913" s="23">
        <v>41642.005150462966</v>
      </c>
      <c r="V913" s="14">
        <f t="shared" si="103"/>
        <v>100000</v>
      </c>
      <c r="W913" s="14">
        <f t="shared" si="104"/>
        <v>0</v>
      </c>
      <c r="X913" s="7">
        <f>IF($L913&gt;0,$W913/$L913,0)</f>
        <v>0</v>
      </c>
    </row>
    <row r="914" spans="1:24" ht="43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3">
        <f>(E914/D914)*100</f>
        <v>0.85714285714285721</v>
      </c>
      <c r="P914" s="7">
        <f t="shared" si="99"/>
        <v>15</v>
      </c>
      <c r="Q914" s="4" t="str">
        <f t="shared" si="100"/>
        <v>music</v>
      </c>
      <c r="R914" s="4" t="str">
        <f t="shared" si="98"/>
        <v>jazz</v>
      </c>
      <c r="S914" s="22">
        <f t="shared" si="101"/>
        <v>41194.109340277777</v>
      </c>
      <c r="T914" s="22">
        <f t="shared" si="102"/>
        <v>41254.151006944448</v>
      </c>
      <c r="U914" s="23">
        <v>41194.109340277777</v>
      </c>
      <c r="V914" s="14">
        <f t="shared" si="103"/>
        <v>3500</v>
      </c>
      <c r="W914" s="14">
        <f t="shared" si="104"/>
        <v>30</v>
      </c>
      <c r="X914" s="7">
        <f>IF($L914&gt;0,$W914/$L914,0)</f>
        <v>15</v>
      </c>
    </row>
    <row r="915" spans="1:24" ht="43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3">
        <f>(E915/D915)*100</f>
        <v>6.6066666666666665</v>
      </c>
      <c r="P915" s="7">
        <f t="shared" si="99"/>
        <v>82.583333333333329</v>
      </c>
      <c r="Q915" s="4" t="str">
        <f t="shared" si="100"/>
        <v>music</v>
      </c>
      <c r="R915" s="4" t="str">
        <f t="shared" si="98"/>
        <v>jazz</v>
      </c>
      <c r="S915" s="22">
        <f t="shared" si="101"/>
        <v>41004.139108796298</v>
      </c>
      <c r="T915" s="22">
        <f t="shared" si="102"/>
        <v>41034.139108796298</v>
      </c>
      <c r="U915" s="23">
        <v>41004.139108796298</v>
      </c>
      <c r="V915" s="14">
        <f t="shared" si="103"/>
        <v>30000</v>
      </c>
      <c r="W915" s="14">
        <f t="shared" si="104"/>
        <v>1982</v>
      </c>
      <c r="X915" s="7">
        <f>IF($L915&gt;0,$W915/$L915,0)</f>
        <v>82.583333333333329</v>
      </c>
    </row>
    <row r="916" spans="1:24" ht="43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3">
        <f>(E916/D916)*100</f>
        <v>0</v>
      </c>
      <c r="P916" s="7">
        <f t="shared" si="99"/>
        <v>0</v>
      </c>
      <c r="Q916" s="4" t="str">
        <f t="shared" si="100"/>
        <v>music</v>
      </c>
      <c r="R916" s="4" t="str">
        <f t="shared" si="98"/>
        <v>jazz</v>
      </c>
      <c r="S916" s="22">
        <f t="shared" si="101"/>
        <v>41116.763275462959</v>
      </c>
      <c r="T916" s="22">
        <f t="shared" si="102"/>
        <v>41146.763275462959</v>
      </c>
      <c r="U916" s="23">
        <v>41116.763275462959</v>
      </c>
      <c r="V916" s="14">
        <f t="shared" si="103"/>
        <v>1500</v>
      </c>
      <c r="W916" s="14">
        <f t="shared" si="104"/>
        <v>0</v>
      </c>
      <c r="X916" s="7">
        <f>IF($L916&gt;0,$W916/$L916,0)</f>
        <v>0</v>
      </c>
    </row>
    <row r="917" spans="1:24" ht="43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3">
        <f>(E917/D917)*100</f>
        <v>5.7692307692307692</v>
      </c>
      <c r="P917" s="7">
        <f t="shared" si="99"/>
        <v>41.666666666666664</v>
      </c>
      <c r="Q917" s="4" t="str">
        <f t="shared" si="100"/>
        <v>music</v>
      </c>
      <c r="R917" s="4" t="str">
        <f t="shared" si="98"/>
        <v>jazz</v>
      </c>
      <c r="S917" s="22">
        <f t="shared" si="101"/>
        <v>40937.679560185185</v>
      </c>
      <c r="T917" s="22">
        <f t="shared" si="102"/>
        <v>40969.207638888889</v>
      </c>
      <c r="U917" s="23">
        <v>40937.679560185185</v>
      </c>
      <c r="V917" s="14">
        <f t="shared" si="103"/>
        <v>6500</v>
      </c>
      <c r="W917" s="14">
        <f t="shared" si="104"/>
        <v>375</v>
      </c>
      <c r="X917" s="7">
        <f>IF($L917&gt;0,$W917/$L917,0)</f>
        <v>41.666666666666664</v>
      </c>
    </row>
    <row r="918" spans="1:24" ht="43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3">
        <f>(E918/D918)*100</f>
        <v>0</v>
      </c>
      <c r="P918" s="7">
        <f t="shared" si="99"/>
        <v>0</v>
      </c>
      <c r="Q918" s="4" t="str">
        <f t="shared" si="100"/>
        <v>music</v>
      </c>
      <c r="R918" s="4" t="str">
        <f t="shared" si="98"/>
        <v>jazz</v>
      </c>
      <c r="S918" s="22">
        <f t="shared" si="101"/>
        <v>40434.853402777779</v>
      </c>
      <c r="T918" s="22">
        <f t="shared" si="102"/>
        <v>40473.208333333336</v>
      </c>
      <c r="U918" s="23">
        <v>40434.853402777779</v>
      </c>
      <c r="V918" s="14">
        <f t="shared" si="103"/>
        <v>3300</v>
      </c>
      <c r="W918" s="14">
        <f t="shared" si="104"/>
        <v>0</v>
      </c>
      <c r="X918" s="7">
        <f>IF($L918&gt;0,$W918/$L918,0)</f>
        <v>0</v>
      </c>
    </row>
    <row r="919" spans="1:24" ht="43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3">
        <f>(E919/D919)*100</f>
        <v>0.6</v>
      </c>
      <c r="P919" s="7">
        <f t="shared" si="99"/>
        <v>30</v>
      </c>
      <c r="Q919" s="4" t="str">
        <f t="shared" si="100"/>
        <v>music</v>
      </c>
      <c r="R919" s="4" t="str">
        <f t="shared" si="98"/>
        <v>jazz</v>
      </c>
      <c r="S919" s="22">
        <f t="shared" si="101"/>
        <v>41802.94363425926</v>
      </c>
      <c r="T919" s="22">
        <f t="shared" si="102"/>
        <v>41834.104166666664</v>
      </c>
      <c r="U919" s="23">
        <v>41802.94363425926</v>
      </c>
      <c r="V919" s="14">
        <f t="shared" si="103"/>
        <v>5000</v>
      </c>
      <c r="W919" s="14">
        <f t="shared" si="104"/>
        <v>30</v>
      </c>
      <c r="X919" s="7">
        <f>IF($L919&gt;0,$W919/$L919,0)</f>
        <v>30</v>
      </c>
    </row>
    <row r="920" spans="1:24" ht="43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3">
        <f>(E920/D920)*100</f>
        <v>5.0256410256410255</v>
      </c>
      <c r="P920" s="7">
        <f t="shared" si="99"/>
        <v>19.600000000000001</v>
      </c>
      <c r="Q920" s="4" t="str">
        <f t="shared" si="100"/>
        <v>music</v>
      </c>
      <c r="R920" s="4" t="str">
        <f t="shared" si="98"/>
        <v>jazz</v>
      </c>
      <c r="S920" s="22">
        <f t="shared" si="101"/>
        <v>41944.916215277779</v>
      </c>
      <c r="T920" s="22">
        <f t="shared" si="102"/>
        <v>41974.957881944443</v>
      </c>
      <c r="U920" s="23">
        <v>41944.916215277779</v>
      </c>
      <c r="V920" s="14">
        <f t="shared" si="103"/>
        <v>4882.3202999999994</v>
      </c>
      <c r="W920" s="14">
        <f t="shared" si="104"/>
        <v>245.36789199999998</v>
      </c>
      <c r="X920" s="7">
        <f>IF($L920&gt;0,$W920/$L920,0)</f>
        <v>24.536789199999998</v>
      </c>
    </row>
    <row r="921" spans="1:24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3">
        <f>(E921/D921)*100</f>
        <v>0.5</v>
      </c>
      <c r="P921" s="7">
        <f t="shared" si="99"/>
        <v>100</v>
      </c>
      <c r="Q921" s="4" t="str">
        <f t="shared" si="100"/>
        <v>music</v>
      </c>
      <c r="R921" s="4" t="str">
        <f t="shared" si="98"/>
        <v>jazz</v>
      </c>
      <c r="S921" s="22">
        <f t="shared" si="101"/>
        <v>41227.641724537039</v>
      </c>
      <c r="T921" s="22">
        <f t="shared" si="102"/>
        <v>41262.641724537039</v>
      </c>
      <c r="U921" s="23">
        <v>41227.641724537039</v>
      </c>
      <c r="V921" s="14">
        <f t="shared" si="103"/>
        <v>20000</v>
      </c>
      <c r="W921" s="14">
        <f t="shared" si="104"/>
        <v>100</v>
      </c>
      <c r="X921" s="7">
        <f>IF($L921&gt;0,$W921/$L921,0)</f>
        <v>100</v>
      </c>
    </row>
    <row r="922" spans="1:24" ht="43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3">
        <f>(E922/D922)*100</f>
        <v>0</v>
      </c>
      <c r="P922" s="7">
        <f t="shared" si="99"/>
        <v>0</v>
      </c>
      <c r="Q922" s="4" t="str">
        <f t="shared" si="100"/>
        <v>music</v>
      </c>
      <c r="R922" s="4" t="str">
        <f t="shared" si="98"/>
        <v>jazz</v>
      </c>
      <c r="S922" s="22">
        <f t="shared" si="101"/>
        <v>41562.671550925923</v>
      </c>
      <c r="T922" s="22">
        <f t="shared" si="102"/>
        <v>41592.713217592594</v>
      </c>
      <c r="U922" s="23">
        <v>41562.671550925923</v>
      </c>
      <c r="V922" s="14">
        <f t="shared" si="103"/>
        <v>5500</v>
      </c>
      <c r="W922" s="14">
        <f t="shared" si="104"/>
        <v>0</v>
      </c>
      <c r="X922" s="7">
        <f>IF($L922&gt;0,$W922/$L922,0)</f>
        <v>0</v>
      </c>
    </row>
    <row r="923" spans="1:24" ht="43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3">
        <f>(E923/D923)*100</f>
        <v>30.9</v>
      </c>
      <c r="P923" s="7">
        <f t="shared" si="99"/>
        <v>231.75</v>
      </c>
      <c r="Q923" s="4" t="str">
        <f t="shared" si="100"/>
        <v>music</v>
      </c>
      <c r="R923" s="4" t="str">
        <f t="shared" si="98"/>
        <v>jazz</v>
      </c>
      <c r="S923" s="22">
        <f t="shared" si="101"/>
        <v>40847.171018518522</v>
      </c>
      <c r="T923" s="22">
        <f t="shared" si="102"/>
        <v>40889.212685185186</v>
      </c>
      <c r="U923" s="23">
        <v>40847.171018518522</v>
      </c>
      <c r="V923" s="14">
        <f t="shared" si="103"/>
        <v>15000</v>
      </c>
      <c r="W923" s="14">
        <f t="shared" si="104"/>
        <v>4635</v>
      </c>
      <c r="X923" s="7">
        <f>IF($L923&gt;0,$W923/$L923,0)</f>
        <v>231.75</v>
      </c>
    </row>
    <row r="924" spans="1:24" ht="43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3">
        <f>(E924/D924)*100</f>
        <v>21.037037037037038</v>
      </c>
      <c r="P924" s="7">
        <f t="shared" si="99"/>
        <v>189.33333333333334</v>
      </c>
      <c r="Q924" s="4" t="str">
        <f t="shared" si="100"/>
        <v>music</v>
      </c>
      <c r="R924" s="4" t="str">
        <f t="shared" si="98"/>
        <v>jazz</v>
      </c>
      <c r="S924" s="22">
        <f t="shared" si="101"/>
        <v>41878.530011574076</v>
      </c>
      <c r="T924" s="22">
        <f t="shared" si="102"/>
        <v>41913.530011574076</v>
      </c>
      <c r="U924" s="23">
        <v>41878.530011574076</v>
      </c>
      <c r="V924" s="14">
        <f t="shared" si="103"/>
        <v>27000</v>
      </c>
      <c r="W924" s="14">
        <f t="shared" si="104"/>
        <v>5680</v>
      </c>
      <c r="X924" s="7">
        <f>IF($L924&gt;0,$W924/$L924,0)</f>
        <v>189.33333333333334</v>
      </c>
    </row>
    <row r="925" spans="1:24" ht="43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3">
        <f>(E925/D925)*100</f>
        <v>2.1999999999999997</v>
      </c>
      <c r="P925" s="7">
        <f t="shared" si="99"/>
        <v>55</v>
      </c>
      <c r="Q925" s="4" t="str">
        <f t="shared" si="100"/>
        <v>music</v>
      </c>
      <c r="R925" s="4" t="str">
        <f t="shared" si="98"/>
        <v>jazz</v>
      </c>
      <c r="S925" s="22">
        <f t="shared" si="101"/>
        <v>41934.959756944445</v>
      </c>
      <c r="T925" s="22">
        <f t="shared" si="102"/>
        <v>41965.001423611116</v>
      </c>
      <c r="U925" s="23">
        <v>41934.959756944445</v>
      </c>
      <c r="V925" s="14">
        <f t="shared" si="103"/>
        <v>15000</v>
      </c>
      <c r="W925" s="14">
        <f t="shared" si="104"/>
        <v>330</v>
      </c>
      <c r="X925" s="7">
        <f>IF($L925&gt;0,$W925/$L925,0)</f>
        <v>55</v>
      </c>
    </row>
    <row r="926" spans="1:24" ht="43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3">
        <f>(E926/D926)*100</f>
        <v>10.9</v>
      </c>
      <c r="P926" s="7">
        <f t="shared" si="99"/>
        <v>21.8</v>
      </c>
      <c r="Q926" s="4" t="str">
        <f t="shared" si="100"/>
        <v>music</v>
      </c>
      <c r="R926" s="4" t="str">
        <f t="shared" si="98"/>
        <v>jazz</v>
      </c>
      <c r="S926" s="22">
        <f t="shared" si="101"/>
        <v>41288.942928240736</v>
      </c>
      <c r="T926" s="22">
        <f t="shared" si="102"/>
        <v>41318.942928240736</v>
      </c>
      <c r="U926" s="23">
        <v>41288.942928240736</v>
      </c>
      <c r="V926" s="14">
        <f t="shared" si="103"/>
        <v>3000</v>
      </c>
      <c r="W926" s="14">
        <f t="shared" si="104"/>
        <v>327</v>
      </c>
      <c r="X926" s="7">
        <f>IF($L926&gt;0,$W926/$L926,0)</f>
        <v>21.8</v>
      </c>
    </row>
    <row r="927" spans="1:24" ht="43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3">
        <f>(E927/D927)*100</f>
        <v>2.666666666666667</v>
      </c>
      <c r="P927" s="7">
        <f t="shared" si="99"/>
        <v>32</v>
      </c>
      <c r="Q927" s="4" t="str">
        <f t="shared" si="100"/>
        <v>music</v>
      </c>
      <c r="R927" s="4" t="str">
        <f t="shared" si="98"/>
        <v>jazz</v>
      </c>
      <c r="S927" s="22">
        <f t="shared" si="101"/>
        <v>41575.880914351852</v>
      </c>
      <c r="T927" s="22">
        <f t="shared" si="102"/>
        <v>41605.922581018516</v>
      </c>
      <c r="U927" s="23">
        <v>41575.880914351852</v>
      </c>
      <c r="V927" s="14">
        <f t="shared" si="103"/>
        <v>6000</v>
      </c>
      <c r="W927" s="14">
        <f t="shared" si="104"/>
        <v>160</v>
      </c>
      <c r="X927" s="7">
        <f>IF($L927&gt;0,$W927/$L927,0)</f>
        <v>32</v>
      </c>
    </row>
    <row r="928" spans="1:24" ht="43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3">
        <f>(E928/D928)*100</f>
        <v>0</v>
      </c>
      <c r="P928" s="7">
        <f t="shared" si="99"/>
        <v>0</v>
      </c>
      <c r="Q928" s="4" t="str">
        <f t="shared" si="100"/>
        <v>music</v>
      </c>
      <c r="R928" s="4" t="str">
        <f t="shared" si="98"/>
        <v>jazz</v>
      </c>
      <c r="S928" s="22">
        <f t="shared" si="101"/>
        <v>40338.02002314815</v>
      </c>
      <c r="T928" s="22">
        <f t="shared" si="102"/>
        <v>40367.944444444445</v>
      </c>
      <c r="U928" s="23">
        <v>40338.02002314815</v>
      </c>
      <c r="V928" s="14">
        <f t="shared" si="103"/>
        <v>7000</v>
      </c>
      <c r="W928" s="14">
        <f t="shared" si="104"/>
        <v>0</v>
      </c>
      <c r="X928" s="7">
        <f>IF($L928&gt;0,$W928/$L928,0)</f>
        <v>0</v>
      </c>
    </row>
    <row r="929" spans="1:24" ht="28.8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3">
        <f>(E929/D929)*100</f>
        <v>0</v>
      </c>
      <c r="P929" s="7">
        <f t="shared" si="99"/>
        <v>0</v>
      </c>
      <c r="Q929" s="4" t="str">
        <f t="shared" si="100"/>
        <v>music</v>
      </c>
      <c r="R929" s="4" t="str">
        <f t="shared" si="98"/>
        <v>jazz</v>
      </c>
      <c r="S929" s="22">
        <f t="shared" si="101"/>
        <v>41013.822858796295</v>
      </c>
      <c r="T929" s="22">
        <f t="shared" si="102"/>
        <v>41043.822858796295</v>
      </c>
      <c r="U929" s="23">
        <v>41013.822858796295</v>
      </c>
      <c r="V929" s="14">
        <f t="shared" si="103"/>
        <v>20000</v>
      </c>
      <c r="W929" s="14">
        <f t="shared" si="104"/>
        <v>0</v>
      </c>
      <c r="X929" s="7">
        <f>IF($L929&gt;0,$W929/$L929,0)</f>
        <v>0</v>
      </c>
    </row>
    <row r="930" spans="1:24" ht="43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3">
        <f>(E930/D930)*100</f>
        <v>10.86206896551724</v>
      </c>
      <c r="P930" s="7">
        <f t="shared" si="99"/>
        <v>56.25</v>
      </c>
      <c r="Q930" s="4" t="str">
        <f t="shared" si="100"/>
        <v>music</v>
      </c>
      <c r="R930" s="4" t="str">
        <f t="shared" si="98"/>
        <v>jazz</v>
      </c>
      <c r="S930" s="22">
        <f t="shared" si="101"/>
        <v>41180.86241898148</v>
      </c>
      <c r="T930" s="22">
        <f t="shared" si="102"/>
        <v>41231</v>
      </c>
      <c r="U930" s="23">
        <v>41180.86241898148</v>
      </c>
      <c r="V930" s="14">
        <f t="shared" si="103"/>
        <v>14500</v>
      </c>
      <c r="W930" s="14">
        <f t="shared" si="104"/>
        <v>1575</v>
      </c>
      <c r="X930" s="7">
        <f>IF($L930&gt;0,$W930/$L930,0)</f>
        <v>56.25</v>
      </c>
    </row>
    <row r="931" spans="1:24" ht="43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3">
        <f>(E931/D931)*100</f>
        <v>0</v>
      </c>
      <c r="P931" s="7">
        <f t="shared" si="99"/>
        <v>0</v>
      </c>
      <c r="Q931" s="4" t="str">
        <f t="shared" si="100"/>
        <v>music</v>
      </c>
      <c r="R931" s="4" t="str">
        <f t="shared" si="98"/>
        <v>jazz</v>
      </c>
      <c r="S931" s="22">
        <f t="shared" si="101"/>
        <v>40978.238067129627</v>
      </c>
      <c r="T931" s="22">
        <f t="shared" si="102"/>
        <v>41008.196400462963</v>
      </c>
      <c r="U931" s="23">
        <v>40978.238067129627</v>
      </c>
      <c r="V931" s="14">
        <f t="shared" si="103"/>
        <v>500</v>
      </c>
      <c r="W931" s="14">
        <f t="shared" si="104"/>
        <v>0</v>
      </c>
      <c r="X931" s="7">
        <f>IF($L931&gt;0,$W931/$L931,0)</f>
        <v>0</v>
      </c>
    </row>
    <row r="932" spans="1:24" ht="43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3">
        <f>(E932/D932)*100</f>
        <v>38.333333333333336</v>
      </c>
      <c r="P932" s="7">
        <f t="shared" si="99"/>
        <v>69</v>
      </c>
      <c r="Q932" s="4" t="str">
        <f t="shared" si="100"/>
        <v>music</v>
      </c>
      <c r="R932" s="4" t="str">
        <f t="shared" si="98"/>
        <v>jazz</v>
      </c>
      <c r="S932" s="22">
        <f t="shared" si="101"/>
        <v>40312.915578703702</v>
      </c>
      <c r="T932" s="22">
        <f t="shared" si="102"/>
        <v>40354.897222222222</v>
      </c>
      <c r="U932" s="23">
        <v>40312.915578703702</v>
      </c>
      <c r="V932" s="14">
        <f t="shared" si="103"/>
        <v>900</v>
      </c>
      <c r="W932" s="14">
        <f t="shared" si="104"/>
        <v>345</v>
      </c>
      <c r="X932" s="7">
        <f>IF($L932&gt;0,$W932/$L932,0)</f>
        <v>69</v>
      </c>
    </row>
    <row r="933" spans="1:24" ht="43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3">
        <f>(E933/D933)*100</f>
        <v>6.5500000000000007</v>
      </c>
      <c r="P933" s="7">
        <f t="shared" si="99"/>
        <v>18.714285714285715</v>
      </c>
      <c r="Q933" s="4" t="str">
        <f t="shared" si="100"/>
        <v>music</v>
      </c>
      <c r="R933" s="4" t="str">
        <f t="shared" si="98"/>
        <v>jazz</v>
      </c>
      <c r="S933" s="22">
        <f t="shared" si="101"/>
        <v>41680.359976851854</v>
      </c>
      <c r="T933" s="22">
        <f t="shared" si="102"/>
        <v>41714.916666666664</v>
      </c>
      <c r="U933" s="23">
        <v>41680.359976851854</v>
      </c>
      <c r="V933" s="14">
        <f t="shared" si="103"/>
        <v>2503.7539999999999</v>
      </c>
      <c r="W933" s="14">
        <f t="shared" si="104"/>
        <v>163.99588699999998</v>
      </c>
      <c r="X933" s="7">
        <f>IF($L933&gt;0,$W933/$L933,0)</f>
        <v>23.427983857142856</v>
      </c>
    </row>
    <row r="934" spans="1:24" ht="28.8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3">
        <f>(E934/D934)*100</f>
        <v>14.536842105263158</v>
      </c>
      <c r="P934" s="7">
        <f t="shared" si="99"/>
        <v>46.033333333333331</v>
      </c>
      <c r="Q934" s="4" t="str">
        <f t="shared" si="100"/>
        <v>music</v>
      </c>
      <c r="R934" s="4" t="str">
        <f t="shared" si="98"/>
        <v>jazz</v>
      </c>
      <c r="S934" s="22">
        <f t="shared" si="101"/>
        <v>41310.969270833331</v>
      </c>
      <c r="T934" s="22">
        <f t="shared" si="102"/>
        <v>41355.927604166667</v>
      </c>
      <c r="U934" s="23">
        <v>41310.969270833331</v>
      </c>
      <c r="V934" s="14">
        <f t="shared" si="103"/>
        <v>9500</v>
      </c>
      <c r="W934" s="14">
        <f t="shared" si="104"/>
        <v>1381</v>
      </c>
      <c r="X934" s="7">
        <f>IF($L934&gt;0,$W934/$L934,0)</f>
        <v>46.033333333333331</v>
      </c>
    </row>
    <row r="935" spans="1:24" ht="43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3">
        <f>(E935/D935)*100</f>
        <v>6</v>
      </c>
      <c r="P935" s="7">
        <f t="shared" si="99"/>
        <v>60</v>
      </c>
      <c r="Q935" s="4" t="str">
        <f t="shared" si="100"/>
        <v>music</v>
      </c>
      <c r="R935" s="4" t="str">
        <f t="shared" si="98"/>
        <v>jazz</v>
      </c>
      <c r="S935" s="22">
        <f t="shared" si="101"/>
        <v>41711.169085648144</v>
      </c>
      <c r="T935" s="22">
        <f t="shared" si="102"/>
        <v>41771.169085648144</v>
      </c>
      <c r="U935" s="23">
        <v>41711.169085648144</v>
      </c>
      <c r="V935" s="14">
        <f t="shared" si="103"/>
        <v>2000</v>
      </c>
      <c r="W935" s="14">
        <f t="shared" si="104"/>
        <v>120</v>
      </c>
      <c r="X935" s="7">
        <f>IF($L935&gt;0,$W935/$L935,0)</f>
        <v>60</v>
      </c>
    </row>
    <row r="936" spans="1:24" ht="43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3">
        <f>(E936/D936)*100</f>
        <v>30.4</v>
      </c>
      <c r="P936" s="7">
        <f t="shared" si="99"/>
        <v>50.666666666666664</v>
      </c>
      <c r="Q936" s="4" t="str">
        <f t="shared" si="100"/>
        <v>music</v>
      </c>
      <c r="R936" s="4" t="str">
        <f t="shared" si="98"/>
        <v>jazz</v>
      </c>
      <c r="S936" s="22">
        <f t="shared" si="101"/>
        <v>41733.737083333333</v>
      </c>
      <c r="T936" s="22">
        <f t="shared" si="102"/>
        <v>41763.25</v>
      </c>
      <c r="U936" s="23">
        <v>41733.737083333333</v>
      </c>
      <c r="V936" s="14">
        <f t="shared" si="103"/>
        <v>3832.2450000000003</v>
      </c>
      <c r="W936" s="14">
        <f t="shared" si="104"/>
        <v>1165.0024800000001</v>
      </c>
      <c r="X936" s="7">
        <f>IF($L936&gt;0,$W936/$L936,0)</f>
        <v>38.833416000000007</v>
      </c>
    </row>
    <row r="937" spans="1:24" ht="43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3">
        <f>(E937/D937)*100</f>
        <v>1.4285714285714286</v>
      </c>
      <c r="P937" s="7">
        <f t="shared" si="99"/>
        <v>25</v>
      </c>
      <c r="Q937" s="4" t="str">
        <f t="shared" si="100"/>
        <v>music</v>
      </c>
      <c r="R937" s="4" t="str">
        <f t="shared" si="98"/>
        <v>jazz</v>
      </c>
      <c r="S937" s="22">
        <f t="shared" si="101"/>
        <v>42368.333668981482</v>
      </c>
      <c r="T937" s="22">
        <f t="shared" si="102"/>
        <v>42398.333668981482</v>
      </c>
      <c r="U937" s="23">
        <v>42368.333668981482</v>
      </c>
      <c r="V937" s="14">
        <f t="shared" si="103"/>
        <v>3500</v>
      </c>
      <c r="W937" s="14">
        <f t="shared" si="104"/>
        <v>50</v>
      </c>
      <c r="X937" s="7">
        <f>IF($L937&gt;0,$W937/$L937,0)</f>
        <v>25</v>
      </c>
    </row>
    <row r="938" spans="1:24" ht="43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3">
        <f>(E938/D938)*100</f>
        <v>0</v>
      </c>
      <c r="P938" s="7">
        <f t="shared" si="99"/>
        <v>0</v>
      </c>
      <c r="Q938" s="4" t="str">
        <f t="shared" si="100"/>
        <v>music</v>
      </c>
      <c r="R938" s="4" t="str">
        <f t="shared" si="98"/>
        <v>jazz</v>
      </c>
      <c r="S938" s="22">
        <f t="shared" si="101"/>
        <v>40883.024178240739</v>
      </c>
      <c r="T938" s="22">
        <f t="shared" si="102"/>
        <v>40926.833333333336</v>
      </c>
      <c r="U938" s="23">
        <v>40883.024178240739</v>
      </c>
      <c r="V938" s="14">
        <f t="shared" si="103"/>
        <v>1400</v>
      </c>
      <c r="W938" s="14">
        <f t="shared" si="104"/>
        <v>0</v>
      </c>
      <c r="X938" s="7">
        <f>IF($L938&gt;0,$W938/$L938,0)</f>
        <v>0</v>
      </c>
    </row>
    <row r="939" spans="1:24" ht="43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3">
        <f>(E939/D939)*100</f>
        <v>1.1428571428571428</v>
      </c>
      <c r="P939" s="7">
        <f t="shared" si="99"/>
        <v>20</v>
      </c>
      <c r="Q939" s="4" t="str">
        <f t="shared" si="100"/>
        <v>music</v>
      </c>
      <c r="R939" s="4" t="str">
        <f t="shared" si="98"/>
        <v>jazz</v>
      </c>
      <c r="S939" s="22">
        <f t="shared" si="101"/>
        <v>41551.798113425924</v>
      </c>
      <c r="T939" s="22">
        <f t="shared" si="102"/>
        <v>41581.839780092589</v>
      </c>
      <c r="U939" s="23">
        <v>41551.798113425924</v>
      </c>
      <c r="V939" s="14">
        <f t="shared" si="103"/>
        <v>3500</v>
      </c>
      <c r="W939" s="14">
        <f t="shared" si="104"/>
        <v>40</v>
      </c>
      <c r="X939" s="7">
        <f>IF($L939&gt;0,$W939/$L939,0)</f>
        <v>20</v>
      </c>
    </row>
    <row r="940" spans="1:24" ht="43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3">
        <f>(E940/D940)*100</f>
        <v>0.35714285714285715</v>
      </c>
      <c r="P940" s="7">
        <f t="shared" si="99"/>
        <v>25</v>
      </c>
      <c r="Q940" s="4" t="str">
        <f t="shared" si="100"/>
        <v>music</v>
      </c>
      <c r="R940" s="4" t="str">
        <f t="shared" si="98"/>
        <v>jazz</v>
      </c>
      <c r="S940" s="22">
        <f t="shared" si="101"/>
        <v>41124.479722222226</v>
      </c>
      <c r="T940" s="22">
        <f t="shared" si="102"/>
        <v>41154.479722222226</v>
      </c>
      <c r="U940" s="23">
        <v>41124.479722222226</v>
      </c>
      <c r="V940" s="14">
        <f t="shared" si="103"/>
        <v>7000</v>
      </c>
      <c r="W940" s="14">
        <f t="shared" si="104"/>
        <v>25</v>
      </c>
      <c r="X940" s="7">
        <f>IF($L940&gt;0,$W940/$L940,0)</f>
        <v>25</v>
      </c>
    </row>
    <row r="941" spans="1:24" ht="43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3">
        <f>(E941/D941)*100</f>
        <v>1.4545454545454546</v>
      </c>
      <c r="P941" s="7">
        <f t="shared" si="99"/>
        <v>20</v>
      </c>
      <c r="Q941" s="4" t="str">
        <f t="shared" si="100"/>
        <v>music</v>
      </c>
      <c r="R941" s="4" t="str">
        <f t="shared" si="98"/>
        <v>jazz</v>
      </c>
      <c r="S941" s="22">
        <f t="shared" si="101"/>
        <v>41416.763171296298</v>
      </c>
      <c r="T941" s="22">
        <f t="shared" si="102"/>
        <v>41455.831944444442</v>
      </c>
      <c r="U941" s="23">
        <v>41416.763171296298</v>
      </c>
      <c r="V941" s="14">
        <f t="shared" si="103"/>
        <v>2750</v>
      </c>
      <c r="W941" s="14">
        <f t="shared" si="104"/>
        <v>40</v>
      </c>
      <c r="X941" s="7">
        <f>IF($L941&gt;0,$W941/$L941,0)</f>
        <v>20</v>
      </c>
    </row>
    <row r="942" spans="1:24" ht="43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3">
        <f>(E942/D942)*100</f>
        <v>17.155555555555555</v>
      </c>
      <c r="P942" s="7">
        <f t="shared" si="99"/>
        <v>110.28571428571429</v>
      </c>
      <c r="Q942" s="4" t="str">
        <f t="shared" si="100"/>
        <v>technology</v>
      </c>
      <c r="R942" s="4" t="str">
        <f t="shared" si="98"/>
        <v>wearables</v>
      </c>
      <c r="S942" s="22">
        <f t="shared" si="101"/>
        <v>42182.008402777778</v>
      </c>
      <c r="T942" s="22">
        <f t="shared" si="102"/>
        <v>42227.008402777778</v>
      </c>
      <c r="U942" s="23">
        <v>42182.008402777778</v>
      </c>
      <c r="V942" s="14">
        <f t="shared" si="103"/>
        <v>9000</v>
      </c>
      <c r="W942" s="14">
        <f t="shared" si="104"/>
        <v>1544</v>
      </c>
      <c r="X942" s="7">
        <f>IF($L942&gt;0,$W942/$L942,0)</f>
        <v>110.28571428571429</v>
      </c>
    </row>
    <row r="943" spans="1:24" ht="43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3">
        <f>(E943/D943)*100</f>
        <v>2.3220000000000001</v>
      </c>
      <c r="P943" s="7">
        <f t="shared" si="99"/>
        <v>37.451612903225808</v>
      </c>
      <c r="Q943" s="4" t="str">
        <f t="shared" si="100"/>
        <v>technology</v>
      </c>
      <c r="R943" s="4" t="str">
        <f t="shared" si="98"/>
        <v>wearables</v>
      </c>
      <c r="S943" s="22">
        <f t="shared" si="101"/>
        <v>42746.096585648149</v>
      </c>
      <c r="T943" s="22">
        <f t="shared" si="102"/>
        <v>42776.096585648149</v>
      </c>
      <c r="U943" s="23">
        <v>42746.096585648149</v>
      </c>
      <c r="V943" s="14">
        <f t="shared" si="103"/>
        <v>50000</v>
      </c>
      <c r="W943" s="14">
        <f t="shared" si="104"/>
        <v>1161</v>
      </c>
      <c r="X943" s="7">
        <f>IF($L943&gt;0,$W943/$L943,0)</f>
        <v>37.451612903225808</v>
      </c>
    </row>
    <row r="944" spans="1:24" ht="43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3">
        <f>(E944/D944)*100</f>
        <v>8.9066666666666663</v>
      </c>
      <c r="P944" s="7">
        <f t="shared" si="99"/>
        <v>41.75</v>
      </c>
      <c r="Q944" s="4" t="str">
        <f t="shared" si="100"/>
        <v>technology</v>
      </c>
      <c r="R944" s="4" t="str">
        <f t="shared" si="98"/>
        <v>wearables</v>
      </c>
      <c r="S944" s="22">
        <f t="shared" si="101"/>
        <v>42382.843287037038</v>
      </c>
      <c r="T944" s="22">
        <f t="shared" si="102"/>
        <v>42418.843287037038</v>
      </c>
      <c r="U944" s="23">
        <v>42382.843287037038</v>
      </c>
      <c r="V944" s="14">
        <f t="shared" si="103"/>
        <v>7500</v>
      </c>
      <c r="W944" s="14">
        <f t="shared" si="104"/>
        <v>668</v>
      </c>
      <c r="X944" s="7">
        <f>IF($L944&gt;0,$W944/$L944,0)</f>
        <v>41.75</v>
      </c>
    </row>
    <row r="945" spans="1:24" ht="28.8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3">
        <f>(E945/D945)*100</f>
        <v>9.6333333333333346</v>
      </c>
      <c r="P945" s="7">
        <f t="shared" si="99"/>
        <v>24.083333333333332</v>
      </c>
      <c r="Q945" s="4" t="str">
        <f t="shared" si="100"/>
        <v>technology</v>
      </c>
      <c r="R945" s="4" t="str">
        <f t="shared" si="98"/>
        <v>wearables</v>
      </c>
      <c r="S945" s="22">
        <f t="shared" si="101"/>
        <v>42673.66788194445</v>
      </c>
      <c r="T945" s="22">
        <f t="shared" si="102"/>
        <v>42703.709548611107</v>
      </c>
      <c r="U945" s="23">
        <v>42673.66788194445</v>
      </c>
      <c r="V945" s="14">
        <f t="shared" si="103"/>
        <v>3000</v>
      </c>
      <c r="W945" s="14">
        <f t="shared" si="104"/>
        <v>289</v>
      </c>
      <c r="X945" s="7">
        <f>IF($L945&gt;0,$W945/$L945,0)</f>
        <v>24.083333333333332</v>
      </c>
    </row>
    <row r="946" spans="1:24" ht="43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3">
        <f>(E946/D946)*100</f>
        <v>13.325999999999999</v>
      </c>
      <c r="P946" s="7">
        <f t="shared" si="99"/>
        <v>69.40625</v>
      </c>
      <c r="Q946" s="4" t="str">
        <f t="shared" si="100"/>
        <v>technology</v>
      </c>
      <c r="R946" s="4" t="str">
        <f t="shared" si="98"/>
        <v>wearables</v>
      </c>
      <c r="S946" s="22">
        <f t="shared" si="101"/>
        <v>42444.583912037036</v>
      </c>
      <c r="T946" s="22">
        <f t="shared" si="102"/>
        <v>42478.583333333328</v>
      </c>
      <c r="U946" s="23">
        <v>42444.583912037036</v>
      </c>
      <c r="V946" s="14">
        <f t="shared" si="103"/>
        <v>50000</v>
      </c>
      <c r="W946" s="14">
        <f t="shared" si="104"/>
        <v>6663</v>
      </c>
      <c r="X946" s="7">
        <f>IF($L946&gt;0,$W946/$L946,0)</f>
        <v>69.40625</v>
      </c>
    </row>
    <row r="947" spans="1:24" ht="43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3">
        <f>(E947/D947)*100</f>
        <v>2.484</v>
      </c>
      <c r="P947" s="7">
        <f t="shared" si="99"/>
        <v>155.25</v>
      </c>
      <c r="Q947" s="4" t="str">
        <f t="shared" si="100"/>
        <v>technology</v>
      </c>
      <c r="R947" s="4" t="str">
        <f t="shared" si="98"/>
        <v>wearables</v>
      </c>
      <c r="S947" s="22">
        <f t="shared" si="101"/>
        <v>42732.872986111106</v>
      </c>
      <c r="T947" s="22">
        <f t="shared" si="102"/>
        <v>42784.999305555553</v>
      </c>
      <c r="U947" s="23">
        <v>42732.872986111106</v>
      </c>
      <c r="V947" s="14">
        <f t="shared" si="103"/>
        <v>112615.5</v>
      </c>
      <c r="W947" s="14">
        <f t="shared" si="104"/>
        <v>2797.3690200000001</v>
      </c>
      <c r="X947" s="7">
        <f>IF($L947&gt;0,$W947/$L947,0)</f>
        <v>174.83556375000001</v>
      </c>
    </row>
    <row r="948" spans="1:24" ht="28.8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3">
        <f>(E948/D948)*100</f>
        <v>1.9066666666666665</v>
      </c>
      <c r="P948" s="7">
        <f t="shared" si="99"/>
        <v>57.2</v>
      </c>
      <c r="Q948" s="4" t="str">
        <f t="shared" si="100"/>
        <v>technology</v>
      </c>
      <c r="R948" s="4" t="str">
        <f t="shared" si="98"/>
        <v>wearables</v>
      </c>
      <c r="S948" s="22">
        <f t="shared" si="101"/>
        <v>42592.750555555554</v>
      </c>
      <c r="T948" s="22">
        <f t="shared" si="102"/>
        <v>42622.750555555554</v>
      </c>
      <c r="U948" s="23">
        <v>42592.750555555554</v>
      </c>
      <c r="V948" s="14">
        <f t="shared" si="103"/>
        <v>15000</v>
      </c>
      <c r="W948" s="14">
        <f t="shared" si="104"/>
        <v>286</v>
      </c>
      <c r="X948" s="7">
        <f>IF($L948&gt;0,$W948/$L948,0)</f>
        <v>57.2</v>
      </c>
    </row>
    <row r="949" spans="1:24" ht="43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3">
        <f>(E949/D949)*100</f>
        <v>0</v>
      </c>
      <c r="P949" s="7">
        <f t="shared" si="99"/>
        <v>0</v>
      </c>
      <c r="Q949" s="4" t="str">
        <f t="shared" si="100"/>
        <v>technology</v>
      </c>
      <c r="R949" s="4" t="str">
        <f t="shared" si="98"/>
        <v>wearables</v>
      </c>
      <c r="S949" s="22">
        <f t="shared" si="101"/>
        <v>42491.781319444446</v>
      </c>
      <c r="T949" s="22">
        <f t="shared" si="102"/>
        <v>42551.781319444446</v>
      </c>
      <c r="U949" s="23">
        <v>42491.781319444446</v>
      </c>
      <c r="V949" s="14">
        <f t="shared" si="103"/>
        <v>850</v>
      </c>
      <c r="W949" s="14">
        <f t="shared" si="104"/>
        <v>0</v>
      </c>
      <c r="X949" s="7">
        <f>IF($L949&gt;0,$W949/$L949,0)</f>
        <v>0</v>
      </c>
    </row>
    <row r="950" spans="1:24" ht="43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3">
        <f>(E950/D950)*100</f>
        <v>12</v>
      </c>
      <c r="P950" s="7">
        <f t="shared" si="99"/>
        <v>60</v>
      </c>
      <c r="Q950" s="4" t="str">
        <f t="shared" si="100"/>
        <v>technology</v>
      </c>
      <c r="R950" s="4" t="str">
        <f t="shared" si="98"/>
        <v>wearables</v>
      </c>
      <c r="S950" s="22">
        <f t="shared" si="101"/>
        <v>42411.828287037039</v>
      </c>
      <c r="T950" s="22">
        <f t="shared" si="102"/>
        <v>42441.828287037039</v>
      </c>
      <c r="U950" s="23">
        <v>42411.828287037039</v>
      </c>
      <c r="V950" s="14">
        <f t="shared" si="103"/>
        <v>4504.62</v>
      </c>
      <c r="W950" s="14">
        <f t="shared" si="104"/>
        <v>540.55439999999999</v>
      </c>
      <c r="X950" s="7">
        <f>IF($L950&gt;0,$W950/$L950,0)</f>
        <v>67.569299999999998</v>
      </c>
    </row>
    <row r="951" spans="1:24" ht="43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3">
        <f>(E951/D951)*100</f>
        <v>1.365</v>
      </c>
      <c r="P951" s="7">
        <f t="shared" si="99"/>
        <v>39</v>
      </c>
      <c r="Q951" s="4" t="str">
        <f t="shared" si="100"/>
        <v>technology</v>
      </c>
      <c r="R951" s="4" t="str">
        <f t="shared" si="98"/>
        <v>wearables</v>
      </c>
      <c r="S951" s="22">
        <f t="shared" si="101"/>
        <v>42361.043703703705</v>
      </c>
      <c r="T951" s="22">
        <f t="shared" si="102"/>
        <v>42421.043703703705</v>
      </c>
      <c r="U951" s="23">
        <v>42361.043703703705</v>
      </c>
      <c r="V951" s="14">
        <f t="shared" si="103"/>
        <v>22523.1</v>
      </c>
      <c r="W951" s="14">
        <f t="shared" si="104"/>
        <v>307.440315</v>
      </c>
      <c r="X951" s="7">
        <f>IF($L951&gt;0,$W951/$L951,0)</f>
        <v>43.920045000000002</v>
      </c>
    </row>
    <row r="952" spans="1:24" ht="43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3">
        <f>(E952/D952)*100</f>
        <v>28.04</v>
      </c>
      <c r="P952" s="7">
        <f t="shared" si="99"/>
        <v>58.416666666666664</v>
      </c>
      <c r="Q952" s="4" t="str">
        <f t="shared" si="100"/>
        <v>technology</v>
      </c>
      <c r="R952" s="4" t="str">
        <f t="shared" si="98"/>
        <v>wearables</v>
      </c>
      <c r="S952" s="22">
        <f t="shared" si="101"/>
        <v>42356.750706018516</v>
      </c>
      <c r="T952" s="22">
        <f t="shared" si="102"/>
        <v>42386.750706018516</v>
      </c>
      <c r="U952" s="23">
        <v>42356.750706018516</v>
      </c>
      <c r="V952" s="14">
        <f t="shared" si="103"/>
        <v>3832.2450000000003</v>
      </c>
      <c r="W952" s="14">
        <f t="shared" si="104"/>
        <v>1074.561498</v>
      </c>
      <c r="X952" s="7">
        <f>IF($L952&gt;0,$W952/$L952,0)</f>
        <v>44.773395749999999</v>
      </c>
    </row>
    <row r="953" spans="1:24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3">
        <f>(E953/D953)*100</f>
        <v>38.39</v>
      </c>
      <c r="P953" s="7">
        <f t="shared" si="99"/>
        <v>158.63636363636363</v>
      </c>
      <c r="Q953" s="4" t="str">
        <f t="shared" si="100"/>
        <v>technology</v>
      </c>
      <c r="R953" s="4" t="str">
        <f t="shared" si="98"/>
        <v>wearables</v>
      </c>
      <c r="S953" s="22">
        <f t="shared" si="101"/>
        <v>42480.653611111113</v>
      </c>
      <c r="T953" s="22">
        <f t="shared" si="102"/>
        <v>42525.653611111113</v>
      </c>
      <c r="U953" s="23">
        <v>42480.653611111113</v>
      </c>
      <c r="V953" s="14">
        <f t="shared" si="103"/>
        <v>50000</v>
      </c>
      <c r="W953" s="14">
        <f t="shared" si="104"/>
        <v>19195</v>
      </c>
      <c r="X953" s="7">
        <f>IF($L953&gt;0,$W953/$L953,0)</f>
        <v>158.63636363636363</v>
      </c>
    </row>
    <row r="954" spans="1:24" ht="28.8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3">
        <f>(E954/D954)*100</f>
        <v>39.942857142857143</v>
      </c>
      <c r="P954" s="7">
        <f t="shared" si="99"/>
        <v>99.857142857142861</v>
      </c>
      <c r="Q954" s="4" t="str">
        <f t="shared" si="100"/>
        <v>technology</v>
      </c>
      <c r="R954" s="4" t="str">
        <f t="shared" si="98"/>
        <v>wearables</v>
      </c>
      <c r="S954" s="22">
        <f t="shared" si="101"/>
        <v>42662.613564814819</v>
      </c>
      <c r="T954" s="22">
        <f t="shared" si="102"/>
        <v>42692.655231481476</v>
      </c>
      <c r="U954" s="23">
        <v>42662.613564814819</v>
      </c>
      <c r="V954" s="14">
        <f t="shared" si="103"/>
        <v>49000</v>
      </c>
      <c r="W954" s="14">
        <f t="shared" si="104"/>
        <v>19572</v>
      </c>
      <c r="X954" s="7">
        <f>IF($L954&gt;0,$W954/$L954,0)</f>
        <v>99.857142857142861</v>
      </c>
    </row>
    <row r="955" spans="1:24" ht="43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3">
        <f>(E955/D955)*100</f>
        <v>0.84</v>
      </c>
      <c r="P955" s="7">
        <f t="shared" si="99"/>
        <v>25.2</v>
      </c>
      <c r="Q955" s="4" t="str">
        <f t="shared" si="100"/>
        <v>technology</v>
      </c>
      <c r="R955" s="4" t="str">
        <f t="shared" si="98"/>
        <v>wearables</v>
      </c>
      <c r="S955" s="22">
        <f t="shared" si="101"/>
        <v>41999.164340277777</v>
      </c>
      <c r="T955" s="22">
        <f t="shared" si="102"/>
        <v>42029.164340277777</v>
      </c>
      <c r="U955" s="23">
        <v>41999.164340277777</v>
      </c>
      <c r="V955" s="14">
        <f t="shared" si="103"/>
        <v>15000</v>
      </c>
      <c r="W955" s="14">
        <f t="shared" si="104"/>
        <v>126</v>
      </c>
      <c r="X955" s="7">
        <f>IF($L955&gt;0,$W955/$L955,0)</f>
        <v>25.2</v>
      </c>
    </row>
    <row r="956" spans="1:24" ht="43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3">
        <f>(E956/D956)*100</f>
        <v>43.406666666666666</v>
      </c>
      <c r="P956" s="7">
        <f t="shared" si="99"/>
        <v>89.191780821917803</v>
      </c>
      <c r="Q956" s="4" t="str">
        <f t="shared" si="100"/>
        <v>technology</v>
      </c>
      <c r="R956" s="4" t="str">
        <f t="shared" si="98"/>
        <v>wearables</v>
      </c>
      <c r="S956" s="22">
        <f t="shared" si="101"/>
        <v>42194.833784722221</v>
      </c>
      <c r="T956" s="22">
        <f t="shared" si="102"/>
        <v>42236.833784722221</v>
      </c>
      <c r="U956" s="23">
        <v>42194.833784722221</v>
      </c>
      <c r="V956" s="14">
        <f t="shared" si="103"/>
        <v>15000</v>
      </c>
      <c r="W956" s="14">
        <f t="shared" si="104"/>
        <v>6511</v>
      </c>
      <c r="X956" s="7">
        <f>IF($L956&gt;0,$W956/$L956,0)</f>
        <v>89.191780821917803</v>
      </c>
    </row>
    <row r="957" spans="1:24" ht="43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3">
        <f>(E957/D957)*100</f>
        <v>5.6613333333333333</v>
      </c>
      <c r="P957" s="7">
        <f t="shared" si="99"/>
        <v>182.6236559139785</v>
      </c>
      <c r="Q957" s="4" t="str">
        <f t="shared" si="100"/>
        <v>technology</v>
      </c>
      <c r="R957" s="4" t="str">
        <f t="shared" si="98"/>
        <v>wearables</v>
      </c>
      <c r="S957" s="22">
        <f t="shared" si="101"/>
        <v>42586.295138888891</v>
      </c>
      <c r="T957" s="22">
        <f t="shared" si="102"/>
        <v>42626.295138888891</v>
      </c>
      <c r="U957" s="23">
        <v>42586.295138888891</v>
      </c>
      <c r="V957" s="14">
        <f t="shared" si="103"/>
        <v>300000</v>
      </c>
      <c r="W957" s="14">
        <f t="shared" si="104"/>
        <v>16984</v>
      </c>
      <c r="X957" s="7">
        <f>IF($L957&gt;0,$W957/$L957,0)</f>
        <v>182.6236559139785</v>
      </c>
    </row>
    <row r="958" spans="1:24" ht="57.6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3">
        <f>(E958/D958)*100</f>
        <v>1.722</v>
      </c>
      <c r="P958" s="7">
        <f t="shared" si="99"/>
        <v>50.647058823529413</v>
      </c>
      <c r="Q958" s="4" t="str">
        <f t="shared" si="100"/>
        <v>technology</v>
      </c>
      <c r="R958" s="4" t="str">
        <f t="shared" si="98"/>
        <v>wearables</v>
      </c>
      <c r="S958" s="22">
        <f t="shared" si="101"/>
        <v>42060.913877314815</v>
      </c>
      <c r="T958" s="22">
        <f t="shared" si="102"/>
        <v>42120.872210648144</v>
      </c>
      <c r="U958" s="23">
        <v>42060.913877314815</v>
      </c>
      <c r="V958" s="14">
        <f t="shared" si="103"/>
        <v>50000</v>
      </c>
      <c r="W958" s="14">
        <f t="shared" si="104"/>
        <v>861</v>
      </c>
      <c r="X958" s="7">
        <f>IF($L958&gt;0,$W958/$L958,0)</f>
        <v>50.647058823529413</v>
      </c>
    </row>
    <row r="959" spans="1:24" ht="28.8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3">
        <f>(E959/D959)*100</f>
        <v>1.9416666666666664</v>
      </c>
      <c r="P959" s="7">
        <f t="shared" si="99"/>
        <v>33.285714285714285</v>
      </c>
      <c r="Q959" s="4" t="str">
        <f t="shared" si="100"/>
        <v>technology</v>
      </c>
      <c r="R959" s="4" t="str">
        <f t="shared" si="98"/>
        <v>wearables</v>
      </c>
      <c r="S959" s="22">
        <f t="shared" si="101"/>
        <v>42660.552465277782</v>
      </c>
      <c r="T959" s="22">
        <f t="shared" si="102"/>
        <v>42691.594131944439</v>
      </c>
      <c r="U959" s="23">
        <v>42660.552465277782</v>
      </c>
      <c r="V959" s="14">
        <f t="shared" si="103"/>
        <v>12000</v>
      </c>
      <c r="W959" s="14">
        <f t="shared" si="104"/>
        <v>233</v>
      </c>
      <c r="X959" s="7">
        <f>IF($L959&gt;0,$W959/$L959,0)</f>
        <v>33.285714285714285</v>
      </c>
    </row>
    <row r="960" spans="1:24" ht="43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3">
        <f>(E960/D960)*100</f>
        <v>11.328275684711327</v>
      </c>
      <c r="P960" s="7">
        <f t="shared" si="99"/>
        <v>51.823529411764703</v>
      </c>
      <c r="Q960" s="4" t="str">
        <f t="shared" si="100"/>
        <v>technology</v>
      </c>
      <c r="R960" s="4" t="str">
        <f t="shared" si="98"/>
        <v>wearables</v>
      </c>
      <c r="S960" s="22">
        <f t="shared" si="101"/>
        <v>42082.802812499998</v>
      </c>
      <c r="T960" s="22">
        <f t="shared" si="102"/>
        <v>42104.207638888889</v>
      </c>
      <c r="U960" s="23">
        <v>42082.802812499998</v>
      </c>
      <c r="V960" s="14">
        <f t="shared" si="103"/>
        <v>7777</v>
      </c>
      <c r="W960" s="14">
        <f t="shared" si="104"/>
        <v>881</v>
      </c>
      <c r="X960" s="7">
        <f>IF($L960&gt;0,$W960/$L960,0)</f>
        <v>51.823529411764703</v>
      </c>
    </row>
    <row r="961" spans="1:24" ht="43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3">
        <f>(E961/D961)*100</f>
        <v>38.86</v>
      </c>
      <c r="P961" s="7">
        <f t="shared" si="99"/>
        <v>113.62573099415205</v>
      </c>
      <c r="Q961" s="4" t="str">
        <f t="shared" si="100"/>
        <v>technology</v>
      </c>
      <c r="R961" s="4" t="str">
        <f t="shared" si="98"/>
        <v>wearables</v>
      </c>
      <c r="S961" s="22">
        <f t="shared" si="101"/>
        <v>41993.174363425926</v>
      </c>
      <c r="T961" s="22">
        <f t="shared" si="102"/>
        <v>42023.174363425926</v>
      </c>
      <c r="U961" s="23">
        <v>41993.174363425926</v>
      </c>
      <c r="V961" s="14">
        <f t="shared" si="103"/>
        <v>50000</v>
      </c>
      <c r="W961" s="14">
        <f t="shared" si="104"/>
        <v>19430</v>
      </c>
      <c r="X961" s="7">
        <f>IF($L961&gt;0,$W961/$L961,0)</f>
        <v>113.62573099415205</v>
      </c>
    </row>
    <row r="962" spans="1:24" ht="43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3">
        <f>(E962/D962)*100</f>
        <v>46.100628930817614</v>
      </c>
      <c r="P962" s="7">
        <f t="shared" si="99"/>
        <v>136.46276595744681</v>
      </c>
      <c r="Q962" s="4" t="str">
        <f t="shared" si="100"/>
        <v>technology</v>
      </c>
      <c r="R962" s="4" t="str">
        <f t="shared" ref="R962:R1025" si="105">MID($N962,FIND("/",$N962)+1,LEN($N962))</f>
        <v>wearables</v>
      </c>
      <c r="S962" s="22">
        <f t="shared" si="101"/>
        <v>42766.626793981486</v>
      </c>
      <c r="T962" s="22">
        <f t="shared" si="102"/>
        <v>42808.585127314815</v>
      </c>
      <c r="U962" s="23">
        <v>42766.626793981486</v>
      </c>
      <c r="V962" s="14">
        <f t="shared" si="103"/>
        <v>55650</v>
      </c>
      <c r="W962" s="14">
        <f t="shared" si="104"/>
        <v>25655</v>
      </c>
      <c r="X962" s="7">
        <f>IF($L962&gt;0,$W962/$L962,0)</f>
        <v>136.46276595744681</v>
      </c>
    </row>
    <row r="963" spans="1:24" ht="43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3">
        <f>(E963/D963)*100</f>
        <v>42.188421052631583</v>
      </c>
      <c r="P963" s="7">
        <f t="shared" ref="P963:P1026" si="106">IF($L963&gt;0,$E963/$L963,0)</f>
        <v>364.35454545454547</v>
      </c>
      <c r="Q963" s="4" t="str">
        <f t="shared" ref="Q963:Q1026" si="107">LEFT($N963,FIND("/",$N963)-1)</f>
        <v>technology</v>
      </c>
      <c r="R963" s="4" t="str">
        <f t="shared" si="105"/>
        <v>wearables</v>
      </c>
      <c r="S963" s="22">
        <f t="shared" ref="S963:U1026" si="108">($J963/86400)+DATE(1970,1,1)</f>
        <v>42740.693692129629</v>
      </c>
      <c r="T963" s="22">
        <f t="shared" ref="T963:T1026" si="109">($I963/86400)+DATE(1970,1,1)</f>
        <v>42786.791666666672</v>
      </c>
      <c r="U963" s="23">
        <v>42740.693692129629</v>
      </c>
      <c r="V963" s="14">
        <f t="shared" ref="V963:V1026" si="110">IF($H963="AUD",$D963*0.704094,IF($H963="CAD",$D963*0.766449,IF($H963="CHF",$D963*1.016069,IF($H963="DKK",$D963*0.150818,IF($H963="EUR",$D963*1.126155,IF($H963="GBP",$D963*1.251877,IF($H963="HKD",$D963*0.127766,IF($H963="MXN",$D963*0.052688,IF($H963="NOK",$D963*0.117106,IF($H963="NZD",$D963*0.672078,IF($H963="SEK",$D963*0.106947,IF($H963="SGD",$D963*0.737466,IF($H963="USD",$D963*1)))))))))))))</f>
        <v>95000</v>
      </c>
      <c r="W963" s="14">
        <f t="shared" ref="W963:W1026" si="111">IF($H963="AUD",$E963*0.704094,IF($H963="CAD",$E963*0.766449,IF($H963="CHF",$E963*1.016069,IF($H963="DKK",$E963*0.150818,IF($H963="EUR",$E963*1.126155,IF($H963="GBP",$E963*1.251877,IF($H963="HKD",$E963*0.127766,IF($H963="MXN",$E963*0.052688,IF($H963="NOK",$E963*0.117106,IF($H963="NZD",$E963*0.672078,IF($H963="SEK",$E963*0.106947,IF($H963="SGD",$E963*0.737466,IF($H963="USD",$E963*1)))))))))))))</f>
        <v>40079</v>
      </c>
      <c r="X963" s="7">
        <f>IF($L963&gt;0,$W963/$L963,0)</f>
        <v>364.35454545454547</v>
      </c>
    </row>
    <row r="964" spans="1:24" ht="43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3">
        <f>(E964/D964)*100</f>
        <v>28.48</v>
      </c>
      <c r="P964" s="7">
        <f t="shared" si="106"/>
        <v>19.243243243243242</v>
      </c>
      <c r="Q964" s="4" t="str">
        <f t="shared" si="107"/>
        <v>technology</v>
      </c>
      <c r="R964" s="4" t="str">
        <f t="shared" si="105"/>
        <v>wearables</v>
      </c>
      <c r="S964" s="22">
        <f t="shared" si="108"/>
        <v>42373.712418981479</v>
      </c>
      <c r="T964" s="22">
        <f t="shared" si="109"/>
        <v>42411.712418981479</v>
      </c>
      <c r="U964" s="23">
        <v>42373.712418981479</v>
      </c>
      <c r="V964" s="14">
        <f t="shared" si="110"/>
        <v>2500</v>
      </c>
      <c r="W964" s="14">
        <f t="shared" si="111"/>
        <v>712</v>
      </c>
      <c r="X964" s="7">
        <f>IF($L964&gt;0,$W964/$L964,0)</f>
        <v>19.243243243243242</v>
      </c>
    </row>
    <row r="965" spans="1:24" ht="28.8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3">
        <f>(E965/D965)*100</f>
        <v>1.077142857142857</v>
      </c>
      <c r="P965" s="7">
        <f t="shared" si="106"/>
        <v>41.888888888888886</v>
      </c>
      <c r="Q965" s="4" t="str">
        <f t="shared" si="107"/>
        <v>technology</v>
      </c>
      <c r="R965" s="4" t="str">
        <f t="shared" si="105"/>
        <v>wearables</v>
      </c>
      <c r="S965" s="22">
        <f t="shared" si="108"/>
        <v>42625.635636574079</v>
      </c>
      <c r="T965" s="22">
        <f t="shared" si="109"/>
        <v>42660.635636574079</v>
      </c>
      <c r="U965" s="23">
        <v>42625.635636574079</v>
      </c>
      <c r="V965" s="14">
        <f t="shared" si="110"/>
        <v>35000</v>
      </c>
      <c r="W965" s="14">
        <f t="shared" si="111"/>
        <v>377</v>
      </c>
      <c r="X965" s="7">
        <f>IF($L965&gt;0,$W965/$L965,0)</f>
        <v>41.888888888888886</v>
      </c>
    </row>
    <row r="966" spans="1:24" ht="43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3">
        <f>(E966/D966)*100</f>
        <v>0.79909090909090907</v>
      </c>
      <c r="P966" s="7">
        <f t="shared" si="106"/>
        <v>30.310344827586206</v>
      </c>
      <c r="Q966" s="4" t="str">
        <f t="shared" si="107"/>
        <v>technology</v>
      </c>
      <c r="R966" s="4" t="str">
        <f t="shared" si="105"/>
        <v>wearables</v>
      </c>
      <c r="S966" s="22">
        <f t="shared" si="108"/>
        <v>42208.628692129627</v>
      </c>
      <c r="T966" s="22">
        <f t="shared" si="109"/>
        <v>42248.628692129627</v>
      </c>
      <c r="U966" s="23">
        <v>42208.628692129627</v>
      </c>
      <c r="V966" s="14">
        <f t="shared" si="110"/>
        <v>84309.39</v>
      </c>
      <c r="W966" s="14">
        <f t="shared" si="111"/>
        <v>673.70867100000009</v>
      </c>
      <c r="X966" s="7">
        <f>IF($L966&gt;0,$W966/$L966,0)</f>
        <v>23.231333482758625</v>
      </c>
    </row>
    <row r="967" spans="1:24" ht="43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3">
        <f>(E967/D967)*100</f>
        <v>1.1919999999999999</v>
      </c>
      <c r="P967" s="7">
        <f t="shared" si="106"/>
        <v>49.666666666666664</v>
      </c>
      <c r="Q967" s="4" t="str">
        <f t="shared" si="107"/>
        <v>technology</v>
      </c>
      <c r="R967" s="4" t="str">
        <f t="shared" si="105"/>
        <v>wearables</v>
      </c>
      <c r="S967" s="22">
        <f t="shared" si="108"/>
        <v>42637.016736111109</v>
      </c>
      <c r="T967" s="22">
        <f t="shared" si="109"/>
        <v>42669.165972222225</v>
      </c>
      <c r="U967" s="23">
        <v>42637.016736111109</v>
      </c>
      <c r="V967" s="14">
        <f t="shared" si="110"/>
        <v>25000</v>
      </c>
      <c r="W967" s="14">
        <f t="shared" si="111"/>
        <v>298</v>
      </c>
      <c r="X967" s="7">
        <f>IF($L967&gt;0,$W967/$L967,0)</f>
        <v>49.666666666666664</v>
      </c>
    </row>
    <row r="968" spans="1:24" ht="43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3">
        <f>(E968/D968)*100</f>
        <v>14.799999999999999</v>
      </c>
      <c r="P968" s="7">
        <f t="shared" si="106"/>
        <v>59.2</v>
      </c>
      <c r="Q968" s="4" t="str">
        <f t="shared" si="107"/>
        <v>technology</v>
      </c>
      <c r="R968" s="4" t="str">
        <f t="shared" si="105"/>
        <v>wearables</v>
      </c>
      <c r="S968" s="22">
        <f t="shared" si="108"/>
        <v>42619.635787037041</v>
      </c>
      <c r="T968" s="22">
        <f t="shared" si="109"/>
        <v>42649.635787037041</v>
      </c>
      <c r="U968" s="23">
        <v>42619.635787037041</v>
      </c>
      <c r="V968" s="14">
        <f t="shared" si="110"/>
        <v>12000</v>
      </c>
      <c r="W968" s="14">
        <f t="shared" si="111"/>
        <v>1776</v>
      </c>
      <c r="X968" s="7">
        <f>IF($L968&gt;0,$W968/$L968,0)</f>
        <v>59.2</v>
      </c>
    </row>
    <row r="969" spans="1:24" ht="43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3">
        <f>(E969/D969)*100</f>
        <v>17.810000000000002</v>
      </c>
      <c r="P969" s="7">
        <f t="shared" si="106"/>
        <v>43.97530864197531</v>
      </c>
      <c r="Q969" s="4" t="str">
        <f t="shared" si="107"/>
        <v>technology</v>
      </c>
      <c r="R969" s="4" t="str">
        <f t="shared" si="105"/>
        <v>wearables</v>
      </c>
      <c r="S969" s="22">
        <f t="shared" si="108"/>
        <v>42422.254328703704</v>
      </c>
      <c r="T969" s="22">
        <f t="shared" si="109"/>
        <v>42482.21266203704</v>
      </c>
      <c r="U969" s="23">
        <v>42422.254328703704</v>
      </c>
      <c r="V969" s="14">
        <f t="shared" si="110"/>
        <v>20000</v>
      </c>
      <c r="W969" s="14">
        <f t="shared" si="111"/>
        <v>3562</v>
      </c>
      <c r="X969" s="7">
        <f>IF($L969&gt;0,$W969/$L969,0)</f>
        <v>43.97530864197531</v>
      </c>
    </row>
    <row r="970" spans="1:24" ht="43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3">
        <f>(E970/D970)*100</f>
        <v>1.325</v>
      </c>
      <c r="P970" s="7">
        <f t="shared" si="106"/>
        <v>26.5</v>
      </c>
      <c r="Q970" s="4" t="str">
        <f t="shared" si="107"/>
        <v>technology</v>
      </c>
      <c r="R970" s="4" t="str">
        <f t="shared" si="105"/>
        <v>wearables</v>
      </c>
      <c r="S970" s="22">
        <f t="shared" si="108"/>
        <v>41836.847615740742</v>
      </c>
      <c r="T970" s="22">
        <f t="shared" si="109"/>
        <v>41866.847615740742</v>
      </c>
      <c r="U970" s="23">
        <v>41836.847615740742</v>
      </c>
      <c r="V970" s="14">
        <f t="shared" si="110"/>
        <v>8000</v>
      </c>
      <c r="W970" s="14">
        <f t="shared" si="111"/>
        <v>106</v>
      </c>
      <c r="X970" s="7">
        <f>IF($L970&gt;0,$W970/$L970,0)</f>
        <v>26.5</v>
      </c>
    </row>
    <row r="971" spans="1:24" ht="28.8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3">
        <f>(E971/D971)*100</f>
        <v>46.666666666666664</v>
      </c>
      <c r="P971" s="7">
        <f t="shared" si="106"/>
        <v>1272.7272727272727</v>
      </c>
      <c r="Q971" s="4" t="str">
        <f t="shared" si="107"/>
        <v>technology</v>
      </c>
      <c r="R971" s="4" t="str">
        <f t="shared" si="105"/>
        <v>wearables</v>
      </c>
      <c r="S971" s="22">
        <f t="shared" si="108"/>
        <v>42742.30332175926</v>
      </c>
      <c r="T971" s="22">
        <f t="shared" si="109"/>
        <v>42775.30332175926</v>
      </c>
      <c r="U971" s="23">
        <v>42742.30332175926</v>
      </c>
      <c r="V971" s="14">
        <f t="shared" si="110"/>
        <v>1580.6399999999999</v>
      </c>
      <c r="W971" s="14">
        <f t="shared" si="111"/>
        <v>737.63199999999995</v>
      </c>
      <c r="X971" s="7">
        <f>IF($L971&gt;0,$W971/$L971,0)</f>
        <v>67.057454545454547</v>
      </c>
    </row>
    <row r="972" spans="1:24" ht="43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3">
        <f>(E972/D972)*100</f>
        <v>45.92</v>
      </c>
      <c r="P972" s="7">
        <f t="shared" si="106"/>
        <v>164</v>
      </c>
      <c r="Q972" s="4" t="str">
        <f t="shared" si="107"/>
        <v>technology</v>
      </c>
      <c r="R972" s="4" t="str">
        <f t="shared" si="105"/>
        <v>wearables</v>
      </c>
      <c r="S972" s="22">
        <f t="shared" si="108"/>
        <v>42721.220520833333</v>
      </c>
      <c r="T972" s="22">
        <f t="shared" si="109"/>
        <v>42758.207638888889</v>
      </c>
      <c r="U972" s="23">
        <v>42721.220520833333</v>
      </c>
      <c r="V972" s="14">
        <f t="shared" si="110"/>
        <v>3832.2450000000003</v>
      </c>
      <c r="W972" s="14">
        <f t="shared" si="111"/>
        <v>1759.7669040000001</v>
      </c>
      <c r="X972" s="7">
        <f>IF($L972&gt;0,$W972/$L972,0)</f>
        <v>125.697636</v>
      </c>
    </row>
    <row r="973" spans="1:24" ht="43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3">
        <f>(E973/D973)*100</f>
        <v>0.22599999999999998</v>
      </c>
      <c r="P973" s="7">
        <f t="shared" si="106"/>
        <v>45.2</v>
      </c>
      <c r="Q973" s="4" t="str">
        <f t="shared" si="107"/>
        <v>technology</v>
      </c>
      <c r="R973" s="4" t="str">
        <f t="shared" si="105"/>
        <v>wearables</v>
      </c>
      <c r="S973" s="22">
        <f t="shared" si="108"/>
        <v>42111.709027777775</v>
      </c>
      <c r="T973" s="22">
        <f t="shared" si="109"/>
        <v>42156.709027777775</v>
      </c>
      <c r="U973" s="23">
        <v>42111.709027777775</v>
      </c>
      <c r="V973" s="14">
        <f t="shared" si="110"/>
        <v>100000</v>
      </c>
      <c r="W973" s="14">
        <f t="shared" si="111"/>
        <v>226</v>
      </c>
      <c r="X973" s="7">
        <f>IF($L973&gt;0,$W973/$L973,0)</f>
        <v>45.2</v>
      </c>
    </row>
    <row r="974" spans="1:24" ht="43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3">
        <f>(E974/D974)*100</f>
        <v>34.625</v>
      </c>
      <c r="P974" s="7">
        <f t="shared" si="106"/>
        <v>153.88888888888889</v>
      </c>
      <c r="Q974" s="4" t="str">
        <f t="shared" si="107"/>
        <v>technology</v>
      </c>
      <c r="R974" s="4" t="str">
        <f t="shared" si="105"/>
        <v>wearables</v>
      </c>
      <c r="S974" s="22">
        <f t="shared" si="108"/>
        <v>41856.865717592591</v>
      </c>
      <c r="T974" s="22">
        <f t="shared" si="109"/>
        <v>41886.290972222225</v>
      </c>
      <c r="U974" s="23">
        <v>41856.865717592591</v>
      </c>
      <c r="V974" s="14">
        <f t="shared" si="110"/>
        <v>20000</v>
      </c>
      <c r="W974" s="14">
        <f t="shared" si="111"/>
        <v>6925</v>
      </c>
      <c r="X974" s="7">
        <f>IF($L974&gt;0,$W974/$L974,0)</f>
        <v>153.88888888888889</v>
      </c>
    </row>
    <row r="975" spans="1:24" ht="43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3">
        <f>(E975/D975)*100</f>
        <v>2.0549999999999997</v>
      </c>
      <c r="P975" s="7">
        <f t="shared" si="106"/>
        <v>51.375</v>
      </c>
      <c r="Q975" s="4" t="str">
        <f t="shared" si="107"/>
        <v>technology</v>
      </c>
      <c r="R975" s="4" t="str">
        <f t="shared" si="105"/>
        <v>wearables</v>
      </c>
      <c r="S975" s="22">
        <f t="shared" si="108"/>
        <v>42257.014965277776</v>
      </c>
      <c r="T975" s="22">
        <f t="shared" si="109"/>
        <v>42317.056631944448</v>
      </c>
      <c r="U975" s="23">
        <v>42257.014965277776</v>
      </c>
      <c r="V975" s="14">
        <f t="shared" si="110"/>
        <v>20000</v>
      </c>
      <c r="W975" s="14">
        <f t="shared" si="111"/>
        <v>411</v>
      </c>
      <c r="X975" s="7">
        <f>IF($L975&gt;0,$W975/$L975,0)</f>
        <v>51.375</v>
      </c>
    </row>
    <row r="976" spans="1:24" ht="43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3">
        <f>(E976/D976)*100</f>
        <v>0.55999999999999994</v>
      </c>
      <c r="P976" s="7">
        <f t="shared" si="106"/>
        <v>93.333333333333329</v>
      </c>
      <c r="Q976" s="4" t="str">
        <f t="shared" si="107"/>
        <v>technology</v>
      </c>
      <c r="R976" s="4" t="str">
        <f t="shared" si="105"/>
        <v>wearables</v>
      </c>
      <c r="S976" s="22">
        <f t="shared" si="108"/>
        <v>42424.749490740738</v>
      </c>
      <c r="T976" s="22">
        <f t="shared" si="109"/>
        <v>42454.707824074074</v>
      </c>
      <c r="U976" s="23">
        <v>42424.749490740738</v>
      </c>
      <c r="V976" s="14">
        <f t="shared" si="110"/>
        <v>50000</v>
      </c>
      <c r="W976" s="14">
        <f t="shared" si="111"/>
        <v>280</v>
      </c>
      <c r="X976" s="7">
        <f>IF($L976&gt;0,$W976/$L976,0)</f>
        <v>93.333333333333329</v>
      </c>
    </row>
    <row r="977" spans="1:24" ht="43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3">
        <f>(E977/D977)*100</f>
        <v>2.6069999999999998</v>
      </c>
      <c r="P977" s="7">
        <f t="shared" si="106"/>
        <v>108.625</v>
      </c>
      <c r="Q977" s="4" t="str">
        <f t="shared" si="107"/>
        <v>technology</v>
      </c>
      <c r="R977" s="4" t="str">
        <f t="shared" si="105"/>
        <v>wearables</v>
      </c>
      <c r="S977" s="22">
        <f t="shared" si="108"/>
        <v>42489.696585648147</v>
      </c>
      <c r="T977" s="22">
        <f t="shared" si="109"/>
        <v>42549.696585648147</v>
      </c>
      <c r="U977" s="23">
        <v>42489.696585648147</v>
      </c>
      <c r="V977" s="14">
        <f t="shared" si="110"/>
        <v>100000</v>
      </c>
      <c r="W977" s="14">
        <f t="shared" si="111"/>
        <v>2607</v>
      </c>
      <c r="X977" s="7">
        <f>IF($L977&gt;0,$W977/$L977,0)</f>
        <v>108.625</v>
      </c>
    </row>
    <row r="978" spans="1:24" ht="43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3">
        <f>(E978/D978)*100</f>
        <v>1.9259999999999999</v>
      </c>
      <c r="P978" s="7">
        <f t="shared" si="106"/>
        <v>160.5</v>
      </c>
      <c r="Q978" s="4" t="str">
        <f t="shared" si="107"/>
        <v>technology</v>
      </c>
      <c r="R978" s="4" t="str">
        <f t="shared" si="105"/>
        <v>wearables</v>
      </c>
      <c r="S978" s="22">
        <f t="shared" si="108"/>
        <v>42185.058993055558</v>
      </c>
      <c r="T978" s="22">
        <f t="shared" si="109"/>
        <v>42230.058993055558</v>
      </c>
      <c r="U978" s="23">
        <v>42185.058993055558</v>
      </c>
      <c r="V978" s="14">
        <f t="shared" si="110"/>
        <v>105614.1</v>
      </c>
      <c r="W978" s="14">
        <f t="shared" si="111"/>
        <v>2034.1275659999999</v>
      </c>
      <c r="X978" s="7">
        <f>IF($L978&gt;0,$W978/$L978,0)</f>
        <v>113.007087</v>
      </c>
    </row>
    <row r="979" spans="1:24" ht="43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3">
        <f>(E979/D979)*100</f>
        <v>33.666666666666664</v>
      </c>
      <c r="P979" s="7">
        <f t="shared" si="106"/>
        <v>75.75</v>
      </c>
      <c r="Q979" s="4" t="str">
        <f t="shared" si="107"/>
        <v>technology</v>
      </c>
      <c r="R979" s="4" t="str">
        <f t="shared" si="105"/>
        <v>wearables</v>
      </c>
      <c r="S979" s="22">
        <f t="shared" si="108"/>
        <v>42391.942094907412</v>
      </c>
      <c r="T979" s="22">
        <f t="shared" si="109"/>
        <v>42421.942094907412</v>
      </c>
      <c r="U979" s="23">
        <v>42391.942094907412</v>
      </c>
      <c r="V979" s="14">
        <f t="shared" si="110"/>
        <v>3040.6185</v>
      </c>
      <c r="W979" s="14">
        <f t="shared" si="111"/>
        <v>1023.674895</v>
      </c>
      <c r="X979" s="7">
        <f>IF($L979&gt;0,$W979/$L979,0)</f>
        <v>85.306241249999999</v>
      </c>
    </row>
    <row r="980" spans="1:24" ht="43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3">
        <f>(E980/D980)*100</f>
        <v>56.263267182990241</v>
      </c>
      <c r="P980" s="7">
        <f t="shared" si="106"/>
        <v>790.83739837398377</v>
      </c>
      <c r="Q980" s="4" t="str">
        <f t="shared" si="107"/>
        <v>technology</v>
      </c>
      <c r="R980" s="4" t="str">
        <f t="shared" si="105"/>
        <v>wearables</v>
      </c>
      <c r="S980" s="22">
        <f t="shared" si="108"/>
        <v>42395.309039351851</v>
      </c>
      <c r="T980" s="22">
        <f t="shared" si="109"/>
        <v>42425.309039351851</v>
      </c>
      <c r="U980" s="23">
        <v>42395.309039351851</v>
      </c>
      <c r="V980" s="14">
        <f t="shared" si="110"/>
        <v>18489.959883</v>
      </c>
      <c r="W980" s="14">
        <f t="shared" si="111"/>
        <v>10403.055531</v>
      </c>
      <c r="X980" s="7">
        <f>IF($L980&gt;0,$W980/$L980,0)</f>
        <v>84.577687243902446</v>
      </c>
    </row>
    <row r="981" spans="1:24" ht="43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3">
        <f>(E981/D981)*100</f>
        <v>82.817599999999999</v>
      </c>
      <c r="P981" s="7">
        <f t="shared" si="106"/>
        <v>301.93916666666667</v>
      </c>
      <c r="Q981" s="4" t="str">
        <f t="shared" si="107"/>
        <v>technology</v>
      </c>
      <c r="R981" s="4" t="str">
        <f t="shared" si="105"/>
        <v>wearables</v>
      </c>
      <c r="S981" s="22">
        <f t="shared" si="108"/>
        <v>42506.416990740741</v>
      </c>
      <c r="T981" s="22">
        <f t="shared" si="109"/>
        <v>42541.790972222225</v>
      </c>
      <c r="U981" s="23">
        <v>42506.416990740741</v>
      </c>
      <c r="V981" s="14">
        <f t="shared" si="110"/>
        <v>35000</v>
      </c>
      <c r="W981" s="14">
        <f t="shared" si="111"/>
        <v>28986.16</v>
      </c>
      <c r="X981" s="7">
        <f>IF($L981&gt;0,$W981/$L981,0)</f>
        <v>301.93916666666667</v>
      </c>
    </row>
    <row r="982" spans="1:24" ht="43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3">
        <f>(E982/D982)*100</f>
        <v>14.860000000000001</v>
      </c>
      <c r="P982" s="7">
        <f t="shared" si="106"/>
        <v>47.935483870967744</v>
      </c>
      <c r="Q982" s="4" t="str">
        <f t="shared" si="107"/>
        <v>technology</v>
      </c>
      <c r="R982" s="4" t="str">
        <f t="shared" si="105"/>
        <v>wearables</v>
      </c>
      <c r="S982" s="22">
        <f t="shared" si="108"/>
        <v>41928.904189814813</v>
      </c>
      <c r="T982" s="22">
        <f t="shared" si="109"/>
        <v>41973.945856481485</v>
      </c>
      <c r="U982" s="23">
        <v>41928.904189814813</v>
      </c>
      <c r="V982" s="14">
        <f t="shared" si="110"/>
        <v>10000</v>
      </c>
      <c r="W982" s="14">
        <f t="shared" si="111"/>
        <v>1486</v>
      </c>
      <c r="X982" s="7">
        <f>IF($L982&gt;0,$W982/$L982,0)</f>
        <v>47.935483870967744</v>
      </c>
    </row>
    <row r="983" spans="1:24" ht="43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3">
        <f>(E983/D983)*100</f>
        <v>1.2375123751237513E-2</v>
      </c>
      <c r="P983" s="7">
        <f t="shared" si="106"/>
        <v>2.75</v>
      </c>
      <c r="Q983" s="4" t="str">
        <f t="shared" si="107"/>
        <v>technology</v>
      </c>
      <c r="R983" s="4" t="str">
        <f t="shared" si="105"/>
        <v>wearables</v>
      </c>
      <c r="S983" s="22">
        <f t="shared" si="108"/>
        <v>41830.947013888886</v>
      </c>
      <c r="T983" s="22">
        <f t="shared" si="109"/>
        <v>41860.947013888886</v>
      </c>
      <c r="U983" s="23">
        <v>41830.947013888886</v>
      </c>
      <c r="V983" s="14">
        <f t="shared" si="110"/>
        <v>88888</v>
      </c>
      <c r="W983" s="14">
        <f t="shared" si="111"/>
        <v>11</v>
      </c>
      <c r="X983" s="7">
        <f>IF($L983&gt;0,$W983/$L983,0)</f>
        <v>2.75</v>
      </c>
    </row>
    <row r="984" spans="1:24" ht="28.8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3">
        <f>(E984/D984)*100</f>
        <v>1.7142857142857144E-2</v>
      </c>
      <c r="P984" s="7">
        <f t="shared" si="106"/>
        <v>1</v>
      </c>
      <c r="Q984" s="4" t="str">
        <f t="shared" si="107"/>
        <v>technology</v>
      </c>
      <c r="R984" s="4" t="str">
        <f t="shared" si="105"/>
        <v>wearables</v>
      </c>
      <c r="S984" s="22">
        <f t="shared" si="108"/>
        <v>42615.753310185188</v>
      </c>
      <c r="T984" s="22">
        <f t="shared" si="109"/>
        <v>42645.753310185188</v>
      </c>
      <c r="U984" s="23">
        <v>42615.753310185188</v>
      </c>
      <c r="V984" s="14">
        <f t="shared" si="110"/>
        <v>17500</v>
      </c>
      <c r="W984" s="14">
        <f t="shared" si="111"/>
        <v>3</v>
      </c>
      <c r="X984" s="7">
        <f>IF($L984&gt;0,$W984/$L984,0)</f>
        <v>1</v>
      </c>
    </row>
    <row r="985" spans="1:24" ht="43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3">
        <f>(E985/D985)*100</f>
        <v>29.506136117214709</v>
      </c>
      <c r="P985" s="7">
        <f t="shared" si="106"/>
        <v>171.79329608938548</v>
      </c>
      <c r="Q985" s="4" t="str">
        <f t="shared" si="107"/>
        <v>technology</v>
      </c>
      <c r="R985" s="4" t="str">
        <f t="shared" si="105"/>
        <v>wearables</v>
      </c>
      <c r="S985" s="22">
        <f t="shared" si="108"/>
        <v>42574.667650462958</v>
      </c>
      <c r="T985" s="22">
        <f t="shared" si="109"/>
        <v>42605.870833333334</v>
      </c>
      <c r="U985" s="23">
        <v>42574.667650462958</v>
      </c>
      <c r="V985" s="14">
        <f t="shared" si="110"/>
        <v>117366.747945</v>
      </c>
      <c r="W985" s="14">
        <f t="shared" si="111"/>
        <v>34630.392404999999</v>
      </c>
      <c r="X985" s="7">
        <f>IF($L985&gt;0,$W985/$L985,0)</f>
        <v>193.46587935754189</v>
      </c>
    </row>
    <row r="986" spans="1:24" ht="7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3">
        <f>(E986/D986)*100</f>
        <v>1.06</v>
      </c>
      <c r="P986" s="7">
        <f t="shared" si="106"/>
        <v>35.333333333333336</v>
      </c>
      <c r="Q986" s="4" t="str">
        <f t="shared" si="107"/>
        <v>technology</v>
      </c>
      <c r="R986" s="4" t="str">
        <f t="shared" si="105"/>
        <v>wearables</v>
      </c>
      <c r="S986" s="22">
        <f t="shared" si="108"/>
        <v>42061.11583333333</v>
      </c>
      <c r="T986" s="22">
        <f t="shared" si="109"/>
        <v>42091.074166666665</v>
      </c>
      <c r="U986" s="23">
        <v>42061.11583333333</v>
      </c>
      <c r="V986" s="14">
        <f t="shared" si="110"/>
        <v>10000</v>
      </c>
      <c r="W986" s="14">
        <f t="shared" si="111"/>
        <v>106</v>
      </c>
      <c r="X986" s="7">
        <f>IF($L986&gt;0,$W986/$L986,0)</f>
        <v>35.333333333333336</v>
      </c>
    </row>
    <row r="987" spans="1:24" ht="43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3">
        <f>(E987/D987)*100</f>
        <v>6.293333333333333</v>
      </c>
      <c r="P987" s="7">
        <f t="shared" si="106"/>
        <v>82.086956521739125</v>
      </c>
      <c r="Q987" s="4" t="str">
        <f t="shared" si="107"/>
        <v>technology</v>
      </c>
      <c r="R987" s="4" t="str">
        <f t="shared" si="105"/>
        <v>wearables</v>
      </c>
      <c r="S987" s="22">
        <f t="shared" si="108"/>
        <v>42339.967708333337</v>
      </c>
      <c r="T987" s="22">
        <f t="shared" si="109"/>
        <v>42369.958333333328</v>
      </c>
      <c r="U987" s="23">
        <v>42339.967708333337</v>
      </c>
      <c r="V987" s="14">
        <f t="shared" si="110"/>
        <v>33784.65</v>
      </c>
      <c r="W987" s="14">
        <f t="shared" si="111"/>
        <v>2126.18064</v>
      </c>
      <c r="X987" s="7">
        <f>IF($L987&gt;0,$W987/$L987,0)</f>
        <v>92.442636521739132</v>
      </c>
    </row>
    <row r="988" spans="1:24" ht="43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3">
        <f>(E988/D988)*100</f>
        <v>12.75</v>
      </c>
      <c r="P988" s="7">
        <f t="shared" si="106"/>
        <v>110.8695652173913</v>
      </c>
      <c r="Q988" s="4" t="str">
        <f t="shared" si="107"/>
        <v>technology</v>
      </c>
      <c r="R988" s="4" t="str">
        <f t="shared" si="105"/>
        <v>wearables</v>
      </c>
      <c r="S988" s="22">
        <f t="shared" si="108"/>
        <v>42324.767361111109</v>
      </c>
      <c r="T988" s="22">
        <f t="shared" si="109"/>
        <v>42379</v>
      </c>
      <c r="U988" s="23">
        <v>42324.767361111109</v>
      </c>
      <c r="V988" s="14">
        <f t="shared" si="110"/>
        <v>25037.539999999997</v>
      </c>
      <c r="W988" s="14">
        <f t="shared" si="111"/>
        <v>3192.2863499999999</v>
      </c>
      <c r="X988" s="7">
        <f>IF($L988&gt;0,$W988/$L988,0)</f>
        <v>138.79505869565216</v>
      </c>
    </row>
    <row r="989" spans="1:24" ht="43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3">
        <f>(E989/D989)*100</f>
        <v>13.22</v>
      </c>
      <c r="P989" s="7">
        <f t="shared" si="106"/>
        <v>161.21951219512195</v>
      </c>
      <c r="Q989" s="4" t="str">
        <f t="shared" si="107"/>
        <v>technology</v>
      </c>
      <c r="R989" s="4" t="str">
        <f t="shared" si="105"/>
        <v>wearables</v>
      </c>
      <c r="S989" s="22">
        <f t="shared" si="108"/>
        <v>41773.294560185182</v>
      </c>
      <c r="T989" s="22">
        <f t="shared" si="109"/>
        <v>41813.294560185182</v>
      </c>
      <c r="U989" s="23">
        <v>41773.294560185182</v>
      </c>
      <c r="V989" s="14">
        <f t="shared" si="110"/>
        <v>56307.75</v>
      </c>
      <c r="W989" s="14">
        <f t="shared" si="111"/>
        <v>7443.8845499999998</v>
      </c>
      <c r="X989" s="7">
        <f>IF($L989&gt;0,$W989/$L989,0)</f>
        <v>181.55815975609755</v>
      </c>
    </row>
    <row r="990" spans="1:24" ht="57.6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3">
        <f>(E990/D990)*100</f>
        <v>0</v>
      </c>
      <c r="P990" s="7">
        <f t="shared" si="106"/>
        <v>0</v>
      </c>
      <c r="Q990" s="4" t="str">
        <f t="shared" si="107"/>
        <v>technology</v>
      </c>
      <c r="R990" s="4" t="str">
        <f t="shared" si="105"/>
        <v>wearables</v>
      </c>
      <c r="S990" s="22">
        <f t="shared" si="108"/>
        <v>42614.356770833328</v>
      </c>
      <c r="T990" s="22">
        <f t="shared" si="109"/>
        <v>42644.356770833328</v>
      </c>
      <c r="U990" s="23">
        <v>42614.356770833328</v>
      </c>
      <c r="V990" s="14">
        <f t="shared" si="110"/>
        <v>5630.7749999999996</v>
      </c>
      <c r="W990" s="14">
        <f t="shared" si="111"/>
        <v>0</v>
      </c>
      <c r="X990" s="7">
        <f>IF($L990&gt;0,$W990/$L990,0)</f>
        <v>0</v>
      </c>
    </row>
    <row r="991" spans="1:24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3">
        <f>(E991/D991)*100</f>
        <v>16.77</v>
      </c>
      <c r="P991" s="7">
        <f t="shared" si="106"/>
        <v>52.40625</v>
      </c>
      <c r="Q991" s="4" t="str">
        <f t="shared" si="107"/>
        <v>technology</v>
      </c>
      <c r="R991" s="4" t="str">
        <f t="shared" si="105"/>
        <v>wearables</v>
      </c>
      <c r="S991" s="22">
        <f t="shared" si="108"/>
        <v>42611.933969907404</v>
      </c>
      <c r="T991" s="22">
        <f t="shared" si="109"/>
        <v>42641.933969907404</v>
      </c>
      <c r="U991" s="23">
        <v>42611.933969907404</v>
      </c>
      <c r="V991" s="14">
        <f t="shared" si="110"/>
        <v>10000</v>
      </c>
      <c r="W991" s="14">
        <f t="shared" si="111"/>
        <v>1677</v>
      </c>
      <c r="X991" s="7">
        <f>IF($L991&gt;0,$W991/$L991,0)</f>
        <v>52.40625</v>
      </c>
    </row>
    <row r="992" spans="1:24" ht="43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3">
        <f>(E992/D992)*100</f>
        <v>0.104</v>
      </c>
      <c r="P992" s="7">
        <f t="shared" si="106"/>
        <v>13</v>
      </c>
      <c r="Q992" s="4" t="str">
        <f t="shared" si="107"/>
        <v>technology</v>
      </c>
      <c r="R992" s="4" t="str">
        <f t="shared" si="105"/>
        <v>wearables</v>
      </c>
      <c r="S992" s="22">
        <f t="shared" si="108"/>
        <v>41855.784305555557</v>
      </c>
      <c r="T992" s="22">
        <f t="shared" si="109"/>
        <v>41885.784305555557</v>
      </c>
      <c r="U992" s="23">
        <v>41855.784305555557</v>
      </c>
      <c r="V992" s="14">
        <f t="shared" si="110"/>
        <v>25000</v>
      </c>
      <c r="W992" s="14">
        <f t="shared" si="111"/>
        <v>26</v>
      </c>
      <c r="X992" s="7">
        <f>IF($L992&gt;0,$W992/$L992,0)</f>
        <v>13</v>
      </c>
    </row>
    <row r="993" spans="1:24" ht="7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3">
        <f>(E993/D993)*100</f>
        <v>4.24</v>
      </c>
      <c r="P993" s="7">
        <f t="shared" si="106"/>
        <v>30.285714285714285</v>
      </c>
      <c r="Q993" s="4" t="str">
        <f t="shared" si="107"/>
        <v>technology</v>
      </c>
      <c r="R993" s="4" t="str">
        <f t="shared" si="105"/>
        <v>wearables</v>
      </c>
      <c r="S993" s="22">
        <f t="shared" si="108"/>
        <v>42538.75680555556</v>
      </c>
      <c r="T993" s="22">
        <f t="shared" si="109"/>
        <v>42563.785416666666</v>
      </c>
      <c r="U993" s="23">
        <v>42538.75680555556</v>
      </c>
      <c r="V993" s="14">
        <f t="shared" si="110"/>
        <v>6259.3849999999993</v>
      </c>
      <c r="W993" s="14">
        <f t="shared" si="111"/>
        <v>265.39792399999999</v>
      </c>
      <c r="X993" s="7">
        <f>IF($L993&gt;0,$W993/$L993,0)</f>
        <v>37.91398914285714</v>
      </c>
    </row>
    <row r="994" spans="1:24" ht="43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3">
        <f>(E994/D994)*100</f>
        <v>0.46699999999999997</v>
      </c>
      <c r="P994" s="7">
        <f t="shared" si="106"/>
        <v>116.75</v>
      </c>
      <c r="Q994" s="4" t="str">
        <f t="shared" si="107"/>
        <v>technology</v>
      </c>
      <c r="R994" s="4" t="str">
        <f t="shared" si="105"/>
        <v>wearables</v>
      </c>
      <c r="S994" s="22">
        <f t="shared" si="108"/>
        <v>42437.924988425926</v>
      </c>
      <c r="T994" s="22">
        <f t="shared" si="109"/>
        <v>42497.883321759262</v>
      </c>
      <c r="U994" s="23">
        <v>42437.924988425926</v>
      </c>
      <c r="V994" s="14">
        <f t="shared" si="110"/>
        <v>100000</v>
      </c>
      <c r="W994" s="14">
        <f t="shared" si="111"/>
        <v>467</v>
      </c>
      <c r="X994" s="7">
        <f>IF($L994&gt;0,$W994/$L994,0)</f>
        <v>116.75</v>
      </c>
    </row>
    <row r="995" spans="1:24" ht="43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3">
        <f>(E995/D995)*100</f>
        <v>25.087142857142858</v>
      </c>
      <c r="P995" s="7">
        <f t="shared" si="106"/>
        <v>89.59693877551021</v>
      </c>
      <c r="Q995" s="4" t="str">
        <f t="shared" si="107"/>
        <v>technology</v>
      </c>
      <c r="R995" s="4" t="str">
        <f t="shared" si="105"/>
        <v>wearables</v>
      </c>
      <c r="S995" s="22">
        <f t="shared" si="108"/>
        <v>42652.964907407411</v>
      </c>
      <c r="T995" s="22">
        <f t="shared" si="109"/>
        <v>42686.208333333328</v>
      </c>
      <c r="U995" s="23">
        <v>42652.964907407411</v>
      </c>
      <c r="V995" s="14">
        <f t="shared" si="110"/>
        <v>70000</v>
      </c>
      <c r="W995" s="14">
        <f t="shared" si="111"/>
        <v>17561</v>
      </c>
      <c r="X995" s="7">
        <f>IF($L995&gt;0,$W995/$L995,0)</f>
        <v>89.59693877551021</v>
      </c>
    </row>
    <row r="996" spans="1:24" ht="57.6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3">
        <f>(E996/D996)*100</f>
        <v>2.3345000000000002</v>
      </c>
      <c r="P996" s="7">
        <f t="shared" si="106"/>
        <v>424.45454545454544</v>
      </c>
      <c r="Q996" s="4" t="str">
        <f t="shared" si="107"/>
        <v>technology</v>
      </c>
      <c r="R996" s="4" t="str">
        <f t="shared" si="105"/>
        <v>wearables</v>
      </c>
      <c r="S996" s="22">
        <f t="shared" si="108"/>
        <v>41921.263078703705</v>
      </c>
      <c r="T996" s="22">
        <f t="shared" si="109"/>
        <v>41973.957638888889</v>
      </c>
      <c r="U996" s="23">
        <v>41921.263078703705</v>
      </c>
      <c r="V996" s="14">
        <f t="shared" si="110"/>
        <v>200000</v>
      </c>
      <c r="W996" s="14">
        <f t="shared" si="111"/>
        <v>4669</v>
      </c>
      <c r="X996" s="7">
        <f>IF($L996&gt;0,$W996/$L996,0)</f>
        <v>424.45454545454544</v>
      </c>
    </row>
    <row r="997" spans="1:24" ht="43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3">
        <f>(E997/D997)*100</f>
        <v>7.26</v>
      </c>
      <c r="P997" s="7">
        <f t="shared" si="106"/>
        <v>80.666666666666671</v>
      </c>
      <c r="Q997" s="4" t="str">
        <f t="shared" si="107"/>
        <v>technology</v>
      </c>
      <c r="R997" s="4" t="str">
        <f t="shared" si="105"/>
        <v>wearables</v>
      </c>
      <c r="S997" s="22">
        <f t="shared" si="108"/>
        <v>41947.940740740742</v>
      </c>
      <c r="T997" s="22">
        <f t="shared" si="109"/>
        <v>41972.666666666672</v>
      </c>
      <c r="U997" s="23">
        <v>41947.940740740742</v>
      </c>
      <c r="V997" s="14">
        <f t="shared" si="110"/>
        <v>10000</v>
      </c>
      <c r="W997" s="14">
        <f t="shared" si="111"/>
        <v>726</v>
      </c>
      <c r="X997" s="7">
        <f>IF($L997&gt;0,$W997/$L997,0)</f>
        <v>80.666666666666671</v>
      </c>
    </row>
    <row r="998" spans="1:24" ht="28.8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3">
        <f>(E998/D998)*100</f>
        <v>1.625</v>
      </c>
      <c r="P998" s="7">
        <f t="shared" si="106"/>
        <v>13</v>
      </c>
      <c r="Q998" s="4" t="str">
        <f t="shared" si="107"/>
        <v>technology</v>
      </c>
      <c r="R998" s="4" t="str">
        <f t="shared" si="105"/>
        <v>wearables</v>
      </c>
      <c r="S998" s="22">
        <f t="shared" si="108"/>
        <v>41817.866435185184</v>
      </c>
      <c r="T998" s="22">
        <f t="shared" si="109"/>
        <v>41847.643750000003</v>
      </c>
      <c r="U998" s="23">
        <v>41817.866435185184</v>
      </c>
      <c r="V998" s="14">
        <f t="shared" si="110"/>
        <v>4000</v>
      </c>
      <c r="W998" s="14">
        <f t="shared" si="111"/>
        <v>65</v>
      </c>
      <c r="X998" s="7">
        <f>IF($L998&gt;0,$W998/$L998,0)</f>
        <v>13</v>
      </c>
    </row>
    <row r="999" spans="1:24" ht="28.8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3">
        <f>(E999/D999)*100</f>
        <v>1.3</v>
      </c>
      <c r="P999" s="7">
        <f t="shared" si="106"/>
        <v>8.125</v>
      </c>
      <c r="Q999" s="4" t="str">
        <f t="shared" si="107"/>
        <v>technology</v>
      </c>
      <c r="R999" s="4" t="str">
        <f t="shared" si="105"/>
        <v>wearables</v>
      </c>
      <c r="S999" s="22">
        <f t="shared" si="108"/>
        <v>41941.10297453704</v>
      </c>
      <c r="T999" s="22">
        <f t="shared" si="109"/>
        <v>41971.144641203704</v>
      </c>
      <c r="U999" s="23">
        <v>41941.10297453704</v>
      </c>
      <c r="V999" s="14">
        <f t="shared" si="110"/>
        <v>5000</v>
      </c>
      <c r="W999" s="14">
        <f t="shared" si="111"/>
        <v>65</v>
      </c>
      <c r="X999" s="7">
        <f>IF($L999&gt;0,$W999/$L999,0)</f>
        <v>8.125</v>
      </c>
    </row>
    <row r="1000" spans="1:24" ht="43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3">
        <f>(E1000/D1000)*100</f>
        <v>58.558333333333337</v>
      </c>
      <c r="P1000" s="7">
        <f t="shared" si="106"/>
        <v>153.42794759825327</v>
      </c>
      <c r="Q1000" s="4" t="str">
        <f t="shared" si="107"/>
        <v>technology</v>
      </c>
      <c r="R1000" s="4" t="str">
        <f t="shared" si="105"/>
        <v>wearables</v>
      </c>
      <c r="S1000" s="22">
        <f t="shared" si="108"/>
        <v>42282.168993055559</v>
      </c>
      <c r="T1000" s="22">
        <f t="shared" si="109"/>
        <v>42327.210659722223</v>
      </c>
      <c r="U1000" s="23">
        <v>42282.168993055559</v>
      </c>
      <c r="V1000" s="14">
        <f t="shared" si="110"/>
        <v>45986.94</v>
      </c>
      <c r="W1000" s="14">
        <f t="shared" si="111"/>
        <v>26929.185615000002</v>
      </c>
      <c r="X1000" s="7">
        <f>IF($L1000&gt;0,$W1000/$L1000,0)</f>
        <v>117.59469700873363</v>
      </c>
    </row>
    <row r="1001" spans="1:24" ht="43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3">
        <f>(E1001/D1001)*100</f>
        <v>7.7886666666666677</v>
      </c>
      <c r="P1001" s="7">
        <f t="shared" si="106"/>
        <v>292.07499999999999</v>
      </c>
      <c r="Q1001" s="4" t="str">
        <f t="shared" si="107"/>
        <v>technology</v>
      </c>
      <c r="R1001" s="4" t="str">
        <f t="shared" si="105"/>
        <v>wearables</v>
      </c>
      <c r="S1001" s="22">
        <f t="shared" si="108"/>
        <v>41926.29965277778</v>
      </c>
      <c r="T1001" s="22">
        <f t="shared" si="109"/>
        <v>41956.334722222222</v>
      </c>
      <c r="U1001" s="23">
        <v>41926.29965277778</v>
      </c>
      <c r="V1001" s="14">
        <f t="shared" si="110"/>
        <v>114967.35</v>
      </c>
      <c r="W1001" s="14">
        <f t="shared" si="111"/>
        <v>8954.4236670000009</v>
      </c>
      <c r="X1001" s="7">
        <f>IF($L1001&gt;0,$W1001/$L1001,0)</f>
        <v>223.86059167500002</v>
      </c>
    </row>
    <row r="1002" spans="1:24" ht="43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3">
        <f>(E1002/D1002)*100</f>
        <v>2.2157147647256061</v>
      </c>
      <c r="P1002" s="7">
        <f t="shared" si="106"/>
        <v>3304</v>
      </c>
      <c r="Q1002" s="4" t="str">
        <f t="shared" si="107"/>
        <v>technology</v>
      </c>
      <c r="R1002" s="4" t="str">
        <f t="shared" si="105"/>
        <v>wearables</v>
      </c>
      <c r="S1002" s="22">
        <f t="shared" si="108"/>
        <v>42749.05972222222</v>
      </c>
      <c r="T1002" s="22">
        <f t="shared" si="109"/>
        <v>42809.018055555556</v>
      </c>
      <c r="U1002" s="23">
        <v>42749.05972222222</v>
      </c>
      <c r="V1002" s="14">
        <f t="shared" si="110"/>
        <v>894700</v>
      </c>
      <c r="W1002" s="14">
        <f t="shared" si="111"/>
        <v>19824</v>
      </c>
      <c r="X1002" s="7">
        <f>IF($L1002&gt;0,$W1002/$L1002,0)</f>
        <v>3304</v>
      </c>
    </row>
    <row r="1003" spans="1:24" ht="43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3">
        <f>(E1003/D1003)*100</f>
        <v>104</v>
      </c>
      <c r="P1003" s="7">
        <f t="shared" si="106"/>
        <v>1300</v>
      </c>
      <c r="Q1003" s="4" t="str">
        <f t="shared" si="107"/>
        <v>technology</v>
      </c>
      <c r="R1003" s="4" t="str">
        <f t="shared" si="105"/>
        <v>wearables</v>
      </c>
      <c r="S1003" s="22">
        <f t="shared" si="108"/>
        <v>42720.720057870371</v>
      </c>
      <c r="T1003" s="22">
        <f t="shared" si="109"/>
        <v>42765.720057870371</v>
      </c>
      <c r="U1003" s="23">
        <v>42720.720057870371</v>
      </c>
      <c r="V1003" s="14">
        <f t="shared" si="110"/>
        <v>6259.3849999999993</v>
      </c>
      <c r="W1003" s="14">
        <f t="shared" si="111"/>
        <v>6509.7603999999992</v>
      </c>
      <c r="X1003" s="7">
        <f>IF($L1003&gt;0,$W1003/$L1003,0)</f>
        <v>1627.4400999999998</v>
      </c>
    </row>
    <row r="1004" spans="1:24" ht="43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3">
        <f>(E1004/D1004)*100</f>
        <v>29.6029602960296</v>
      </c>
      <c r="P1004" s="7">
        <f t="shared" si="106"/>
        <v>134.54545454545453</v>
      </c>
      <c r="Q1004" s="4" t="str">
        <f t="shared" si="107"/>
        <v>technology</v>
      </c>
      <c r="R1004" s="4" t="str">
        <f t="shared" si="105"/>
        <v>wearables</v>
      </c>
      <c r="S1004" s="22">
        <f t="shared" si="108"/>
        <v>42325.684189814812</v>
      </c>
      <c r="T1004" s="22">
        <f t="shared" si="109"/>
        <v>42355.249305555553</v>
      </c>
      <c r="U1004" s="23">
        <v>42325.684189814812</v>
      </c>
      <c r="V1004" s="14">
        <f t="shared" si="110"/>
        <v>9999</v>
      </c>
      <c r="W1004" s="14">
        <f t="shared" si="111"/>
        <v>2960</v>
      </c>
      <c r="X1004" s="7">
        <f>IF($L1004&gt;0,$W1004/$L1004,0)</f>
        <v>134.54545454545453</v>
      </c>
    </row>
    <row r="1005" spans="1:24" ht="43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3">
        <f>(E1005/D1005)*100</f>
        <v>16.055</v>
      </c>
      <c r="P1005" s="7">
        <f t="shared" si="106"/>
        <v>214.06666666666666</v>
      </c>
      <c r="Q1005" s="4" t="str">
        <f t="shared" si="107"/>
        <v>technology</v>
      </c>
      <c r="R1005" s="4" t="str">
        <f t="shared" si="105"/>
        <v>wearables</v>
      </c>
      <c r="S1005" s="22">
        <f t="shared" si="108"/>
        <v>42780.709039351852</v>
      </c>
      <c r="T1005" s="22">
        <f t="shared" si="109"/>
        <v>42810.667372685188</v>
      </c>
      <c r="U1005" s="23">
        <v>42780.709039351852</v>
      </c>
      <c r="V1005" s="14">
        <f t="shared" si="110"/>
        <v>22523.1</v>
      </c>
      <c r="W1005" s="14">
        <f t="shared" si="111"/>
        <v>3616.083705</v>
      </c>
      <c r="X1005" s="7">
        <f>IF($L1005&gt;0,$W1005/$L1005,0)</f>
        <v>241.072247</v>
      </c>
    </row>
    <row r="1006" spans="1:24" ht="28.8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3">
        <f>(E1006/D1006)*100</f>
        <v>82.207999999999998</v>
      </c>
      <c r="P1006" s="7">
        <f t="shared" si="106"/>
        <v>216.33684210526314</v>
      </c>
      <c r="Q1006" s="4" t="str">
        <f t="shared" si="107"/>
        <v>technology</v>
      </c>
      <c r="R1006" s="4" t="str">
        <f t="shared" si="105"/>
        <v>wearables</v>
      </c>
      <c r="S1006" s="22">
        <f t="shared" si="108"/>
        <v>42388.708645833336</v>
      </c>
      <c r="T1006" s="22">
        <f t="shared" si="109"/>
        <v>42418.708645833336</v>
      </c>
      <c r="U1006" s="23">
        <v>42388.708645833336</v>
      </c>
      <c r="V1006" s="14">
        <f t="shared" si="110"/>
        <v>25000</v>
      </c>
      <c r="W1006" s="14">
        <f t="shared" si="111"/>
        <v>20552</v>
      </c>
      <c r="X1006" s="7">
        <f>IF($L1006&gt;0,$W1006/$L1006,0)</f>
        <v>216.33684210526314</v>
      </c>
    </row>
    <row r="1007" spans="1:24" ht="28.8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3">
        <f>(E1007/D1007)*100</f>
        <v>75.051000000000002</v>
      </c>
      <c r="P1007" s="7">
        <f t="shared" si="106"/>
        <v>932.31055900621118</v>
      </c>
      <c r="Q1007" s="4" t="str">
        <f t="shared" si="107"/>
        <v>technology</v>
      </c>
      <c r="R1007" s="4" t="str">
        <f t="shared" si="105"/>
        <v>wearables</v>
      </c>
      <c r="S1007" s="22">
        <f t="shared" si="108"/>
        <v>42276.624803240746</v>
      </c>
      <c r="T1007" s="22">
        <f t="shared" si="109"/>
        <v>42307.624803240746</v>
      </c>
      <c r="U1007" s="23">
        <v>42276.624803240746</v>
      </c>
      <c r="V1007" s="14">
        <f t="shared" si="110"/>
        <v>200000</v>
      </c>
      <c r="W1007" s="14">
        <f t="shared" si="111"/>
        <v>150102</v>
      </c>
      <c r="X1007" s="7">
        <f>IF($L1007&gt;0,$W1007/$L1007,0)</f>
        <v>932.31055900621118</v>
      </c>
    </row>
    <row r="1008" spans="1:24" ht="43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3">
        <f>(E1008/D1008)*100</f>
        <v>5.8500000000000005</v>
      </c>
      <c r="P1008" s="7">
        <f t="shared" si="106"/>
        <v>29.25</v>
      </c>
      <c r="Q1008" s="4" t="str">
        <f t="shared" si="107"/>
        <v>technology</v>
      </c>
      <c r="R1008" s="4" t="str">
        <f t="shared" si="105"/>
        <v>wearables</v>
      </c>
      <c r="S1008" s="22">
        <f t="shared" si="108"/>
        <v>41977.040185185186</v>
      </c>
      <c r="T1008" s="22">
        <f t="shared" si="109"/>
        <v>41985.299305555556</v>
      </c>
      <c r="U1008" s="23">
        <v>41977.040185185186</v>
      </c>
      <c r="V1008" s="14">
        <f t="shared" si="110"/>
        <v>4000</v>
      </c>
      <c r="W1008" s="14">
        <f t="shared" si="111"/>
        <v>234</v>
      </c>
      <c r="X1008" s="7">
        <f>IF($L1008&gt;0,$W1008/$L1008,0)</f>
        <v>29.25</v>
      </c>
    </row>
    <row r="1009" spans="1:24" ht="43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3">
        <f>(E1009/D1009)*100</f>
        <v>44.32</v>
      </c>
      <c r="P1009" s="7">
        <f t="shared" si="106"/>
        <v>174.94736842105263</v>
      </c>
      <c r="Q1009" s="4" t="str">
        <f t="shared" si="107"/>
        <v>technology</v>
      </c>
      <c r="R1009" s="4" t="str">
        <f t="shared" si="105"/>
        <v>wearables</v>
      </c>
      <c r="S1009" s="22">
        <f t="shared" si="108"/>
        <v>42676.583599537036</v>
      </c>
      <c r="T1009" s="22">
        <f t="shared" si="109"/>
        <v>42718.6252662037</v>
      </c>
      <c r="U1009" s="23">
        <v>42676.583599537036</v>
      </c>
      <c r="V1009" s="14">
        <f t="shared" si="110"/>
        <v>30000</v>
      </c>
      <c r="W1009" s="14">
        <f t="shared" si="111"/>
        <v>13296</v>
      </c>
      <c r="X1009" s="7">
        <f>IF($L1009&gt;0,$W1009/$L1009,0)</f>
        <v>174.94736842105263</v>
      </c>
    </row>
    <row r="1010" spans="1:24" ht="43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3">
        <f>(E1010/D1010)*100</f>
        <v>0.26737967914438499</v>
      </c>
      <c r="P1010" s="7">
        <f t="shared" si="106"/>
        <v>250</v>
      </c>
      <c r="Q1010" s="4" t="str">
        <f t="shared" si="107"/>
        <v>technology</v>
      </c>
      <c r="R1010" s="4" t="str">
        <f t="shared" si="105"/>
        <v>wearables</v>
      </c>
      <c r="S1010" s="22">
        <f t="shared" si="108"/>
        <v>42702.809201388889</v>
      </c>
      <c r="T1010" s="22">
        <f t="shared" si="109"/>
        <v>42732.809201388889</v>
      </c>
      <c r="U1010" s="23">
        <v>42702.809201388889</v>
      </c>
      <c r="V1010" s="14">
        <f t="shared" si="110"/>
        <v>4926.3279999999995</v>
      </c>
      <c r="W1010" s="14">
        <f t="shared" si="111"/>
        <v>13.171999999999999</v>
      </c>
      <c r="X1010" s="7">
        <f>IF($L1010&gt;0,$W1010/$L1010,0)</f>
        <v>13.171999999999999</v>
      </c>
    </row>
    <row r="1011" spans="1:24" ht="43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3">
        <f>(E1011/D1011)*100</f>
        <v>13.13</v>
      </c>
      <c r="P1011" s="7">
        <f t="shared" si="106"/>
        <v>65</v>
      </c>
      <c r="Q1011" s="4" t="str">
        <f t="shared" si="107"/>
        <v>technology</v>
      </c>
      <c r="R1011" s="4" t="str">
        <f t="shared" si="105"/>
        <v>wearables</v>
      </c>
      <c r="S1011" s="22">
        <f t="shared" si="108"/>
        <v>42510.604699074072</v>
      </c>
      <c r="T1011" s="22">
        <f t="shared" si="109"/>
        <v>42540.604699074072</v>
      </c>
      <c r="U1011" s="23">
        <v>42510.604699074072</v>
      </c>
      <c r="V1011" s="14">
        <f t="shared" si="110"/>
        <v>50000</v>
      </c>
      <c r="W1011" s="14">
        <f t="shared" si="111"/>
        <v>6565</v>
      </c>
      <c r="X1011" s="7">
        <f>IF($L1011&gt;0,$W1011/$L1011,0)</f>
        <v>65</v>
      </c>
    </row>
    <row r="1012" spans="1:24" ht="43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3">
        <f>(E1012/D1012)*100</f>
        <v>0.19088937093275488</v>
      </c>
      <c r="P1012" s="7">
        <f t="shared" si="106"/>
        <v>55</v>
      </c>
      <c r="Q1012" s="4" t="str">
        <f t="shared" si="107"/>
        <v>technology</v>
      </c>
      <c r="R1012" s="4" t="str">
        <f t="shared" si="105"/>
        <v>wearables</v>
      </c>
      <c r="S1012" s="22">
        <f t="shared" si="108"/>
        <v>42561.829421296294</v>
      </c>
      <c r="T1012" s="22">
        <f t="shared" si="109"/>
        <v>42618.124305555553</v>
      </c>
      <c r="U1012" s="23">
        <v>42561.829421296294</v>
      </c>
      <c r="V1012" s="14">
        <f t="shared" si="110"/>
        <v>115250</v>
      </c>
      <c r="W1012" s="14">
        <f t="shared" si="111"/>
        <v>220</v>
      </c>
      <c r="X1012" s="7">
        <f>IF($L1012&gt;0,$W1012/$L1012,0)</f>
        <v>55</v>
      </c>
    </row>
    <row r="1013" spans="1:24" ht="43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3">
        <f>(E1013/D1013)*100</f>
        <v>0.375</v>
      </c>
      <c r="P1013" s="7">
        <f t="shared" si="106"/>
        <v>75</v>
      </c>
      <c r="Q1013" s="4" t="str">
        <f t="shared" si="107"/>
        <v>technology</v>
      </c>
      <c r="R1013" s="4" t="str">
        <f t="shared" si="105"/>
        <v>wearables</v>
      </c>
      <c r="S1013" s="22">
        <f t="shared" si="108"/>
        <v>41946.898090277777</v>
      </c>
      <c r="T1013" s="22">
        <f t="shared" si="109"/>
        <v>41991.898090277777</v>
      </c>
      <c r="U1013" s="23">
        <v>41946.898090277777</v>
      </c>
      <c r="V1013" s="14">
        <f t="shared" si="110"/>
        <v>20000</v>
      </c>
      <c r="W1013" s="14">
        <f t="shared" si="111"/>
        <v>75</v>
      </c>
      <c r="X1013" s="7">
        <f>IF($L1013&gt;0,$W1013/$L1013,0)</f>
        <v>75</v>
      </c>
    </row>
    <row r="1014" spans="1:24" ht="57.6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3">
        <f>(E1014/D1014)*100</f>
        <v>21535.021000000001</v>
      </c>
      <c r="P1014" s="7">
        <f t="shared" si="106"/>
        <v>1389.3561935483872</v>
      </c>
      <c r="Q1014" s="4" t="str">
        <f t="shared" si="107"/>
        <v>technology</v>
      </c>
      <c r="R1014" s="4" t="str">
        <f t="shared" si="105"/>
        <v>wearables</v>
      </c>
      <c r="S1014" s="22">
        <f t="shared" si="108"/>
        <v>42714.440416666665</v>
      </c>
      <c r="T1014" s="22">
        <f t="shared" si="109"/>
        <v>42759.440416666665</v>
      </c>
      <c r="U1014" s="23">
        <v>42714.440416666665</v>
      </c>
      <c r="V1014" s="14">
        <f t="shared" si="110"/>
        <v>5000</v>
      </c>
      <c r="W1014" s="14">
        <f t="shared" si="111"/>
        <v>1076751.05</v>
      </c>
      <c r="X1014" s="7">
        <f>IF($L1014&gt;0,$W1014/$L1014,0)</f>
        <v>1389.3561935483872</v>
      </c>
    </row>
    <row r="1015" spans="1:24" ht="43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3">
        <f>(E1015/D1015)*100</f>
        <v>34.527999999999999</v>
      </c>
      <c r="P1015" s="7">
        <f t="shared" si="106"/>
        <v>95.911111111111111</v>
      </c>
      <c r="Q1015" s="4" t="str">
        <f t="shared" si="107"/>
        <v>technology</v>
      </c>
      <c r="R1015" s="4" t="str">
        <f t="shared" si="105"/>
        <v>wearables</v>
      </c>
      <c r="S1015" s="22">
        <f t="shared" si="108"/>
        <v>42339.833981481483</v>
      </c>
      <c r="T1015" s="22">
        <f t="shared" si="109"/>
        <v>42367.833333333328</v>
      </c>
      <c r="U1015" s="23">
        <v>42339.833981481483</v>
      </c>
      <c r="V1015" s="14">
        <f t="shared" si="110"/>
        <v>25000</v>
      </c>
      <c r="W1015" s="14">
        <f t="shared" si="111"/>
        <v>8632</v>
      </c>
      <c r="X1015" s="7">
        <f>IF($L1015&gt;0,$W1015/$L1015,0)</f>
        <v>95.911111111111111</v>
      </c>
    </row>
    <row r="1016" spans="1:24" ht="28.8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3">
        <f>(E1016/D1016)*100</f>
        <v>30.599999999999998</v>
      </c>
      <c r="P1016" s="7">
        <f t="shared" si="106"/>
        <v>191.25</v>
      </c>
      <c r="Q1016" s="4" t="str">
        <f t="shared" si="107"/>
        <v>technology</v>
      </c>
      <c r="R1016" s="4" t="str">
        <f t="shared" si="105"/>
        <v>wearables</v>
      </c>
      <c r="S1016" s="22">
        <f t="shared" si="108"/>
        <v>41955.002488425926</v>
      </c>
      <c r="T1016" s="22">
        <f t="shared" si="109"/>
        <v>42005.002488425926</v>
      </c>
      <c r="U1016" s="23">
        <v>41955.002488425926</v>
      </c>
      <c r="V1016" s="14">
        <f t="shared" si="110"/>
        <v>10000</v>
      </c>
      <c r="W1016" s="14">
        <f t="shared" si="111"/>
        <v>3060</v>
      </c>
      <c r="X1016" s="7">
        <f>IF($L1016&gt;0,$W1016/$L1016,0)</f>
        <v>191.25</v>
      </c>
    </row>
    <row r="1017" spans="1:24" ht="28.8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3">
        <f>(E1017/D1017)*100</f>
        <v>2.666666666666667</v>
      </c>
      <c r="P1017" s="7">
        <f t="shared" si="106"/>
        <v>40</v>
      </c>
      <c r="Q1017" s="4" t="str">
        <f t="shared" si="107"/>
        <v>technology</v>
      </c>
      <c r="R1017" s="4" t="str">
        <f t="shared" si="105"/>
        <v>wearables</v>
      </c>
      <c r="S1017" s="22">
        <f t="shared" si="108"/>
        <v>42303.878414351857</v>
      </c>
      <c r="T1017" s="22">
        <f t="shared" si="109"/>
        <v>42333.920081018514</v>
      </c>
      <c r="U1017" s="23">
        <v>42303.878414351857</v>
      </c>
      <c r="V1017" s="14">
        <f t="shared" si="110"/>
        <v>9144.621000000001</v>
      </c>
      <c r="W1017" s="14">
        <f t="shared" si="111"/>
        <v>243.85656000000003</v>
      </c>
      <c r="X1017" s="7">
        <f>IF($L1017&gt;0,$W1017/$L1017,0)</f>
        <v>40.642760000000003</v>
      </c>
    </row>
    <row r="1018" spans="1:24" ht="43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3">
        <f>(E1018/D1018)*100</f>
        <v>2.8420000000000001</v>
      </c>
      <c r="P1018" s="7">
        <f t="shared" si="106"/>
        <v>74.78947368421052</v>
      </c>
      <c r="Q1018" s="4" t="str">
        <f t="shared" si="107"/>
        <v>technology</v>
      </c>
      <c r="R1018" s="4" t="str">
        <f t="shared" si="105"/>
        <v>wearables</v>
      </c>
      <c r="S1018" s="22">
        <f t="shared" si="108"/>
        <v>42422.107129629629</v>
      </c>
      <c r="T1018" s="22">
        <f t="shared" si="109"/>
        <v>42467.065462962964</v>
      </c>
      <c r="U1018" s="23">
        <v>42422.107129629629</v>
      </c>
      <c r="V1018" s="14">
        <f t="shared" si="110"/>
        <v>100000</v>
      </c>
      <c r="W1018" s="14">
        <f t="shared" si="111"/>
        <v>2842</v>
      </c>
      <c r="X1018" s="7">
        <f>IF($L1018&gt;0,$W1018/$L1018,0)</f>
        <v>74.78947368421052</v>
      </c>
    </row>
    <row r="1019" spans="1:24" ht="43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3">
        <f>(E1019/D1019)*100</f>
        <v>22.878799999999998</v>
      </c>
      <c r="P1019" s="7">
        <f t="shared" si="106"/>
        <v>161.11830985915492</v>
      </c>
      <c r="Q1019" s="4" t="str">
        <f t="shared" si="107"/>
        <v>technology</v>
      </c>
      <c r="R1019" s="4" t="str">
        <f t="shared" si="105"/>
        <v>wearables</v>
      </c>
      <c r="S1019" s="22">
        <f t="shared" si="108"/>
        <v>42289.675173611111</v>
      </c>
      <c r="T1019" s="22">
        <f t="shared" si="109"/>
        <v>42329.716840277775</v>
      </c>
      <c r="U1019" s="23">
        <v>42289.675173611111</v>
      </c>
      <c r="V1019" s="14">
        <f t="shared" si="110"/>
        <v>250000</v>
      </c>
      <c r="W1019" s="14">
        <f t="shared" si="111"/>
        <v>57197</v>
      </c>
      <c r="X1019" s="7">
        <f>IF($L1019&gt;0,$W1019/$L1019,0)</f>
        <v>161.11830985915492</v>
      </c>
    </row>
    <row r="1020" spans="1:24" ht="43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3">
        <f>(E1020/D1020)*100</f>
        <v>3.105</v>
      </c>
      <c r="P1020" s="7">
        <f t="shared" si="106"/>
        <v>88.714285714285708</v>
      </c>
      <c r="Q1020" s="4" t="str">
        <f t="shared" si="107"/>
        <v>technology</v>
      </c>
      <c r="R1020" s="4" t="str">
        <f t="shared" si="105"/>
        <v>wearables</v>
      </c>
      <c r="S1020" s="22">
        <f t="shared" si="108"/>
        <v>42535.492280092592</v>
      </c>
      <c r="T1020" s="22">
        <f t="shared" si="109"/>
        <v>42565.492280092592</v>
      </c>
      <c r="U1020" s="23">
        <v>42535.492280092592</v>
      </c>
      <c r="V1020" s="14">
        <f t="shared" si="110"/>
        <v>20000</v>
      </c>
      <c r="W1020" s="14">
        <f t="shared" si="111"/>
        <v>621</v>
      </c>
      <c r="X1020" s="7">
        <f>IF($L1020&gt;0,$W1020/$L1020,0)</f>
        <v>88.714285714285708</v>
      </c>
    </row>
    <row r="1021" spans="1:24" ht="28.8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3">
        <f>(E1021/D1021)*100</f>
        <v>47.333333333333336</v>
      </c>
      <c r="P1021" s="7">
        <f t="shared" si="106"/>
        <v>53.25</v>
      </c>
      <c r="Q1021" s="4" t="str">
        <f t="shared" si="107"/>
        <v>technology</v>
      </c>
      <c r="R1021" s="4" t="str">
        <f t="shared" si="105"/>
        <v>wearables</v>
      </c>
      <c r="S1021" s="22">
        <f t="shared" si="108"/>
        <v>42009.973946759259</v>
      </c>
      <c r="T1021" s="22">
        <f t="shared" si="109"/>
        <v>42039.973946759259</v>
      </c>
      <c r="U1021" s="23">
        <v>42009.973946759259</v>
      </c>
      <c r="V1021" s="14">
        <f t="shared" si="110"/>
        <v>45000</v>
      </c>
      <c r="W1021" s="14">
        <f t="shared" si="111"/>
        <v>21300</v>
      </c>
      <c r="X1021" s="7">
        <f>IF($L1021&gt;0,$W1021/$L1021,0)</f>
        <v>53.25</v>
      </c>
    </row>
    <row r="1022" spans="1:24" ht="43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3">
        <f>(E1022/D1022)*100</f>
        <v>205.54838709677421</v>
      </c>
      <c r="P1022" s="7">
        <f t="shared" si="106"/>
        <v>106.2</v>
      </c>
      <c r="Q1022" s="4" t="str">
        <f t="shared" si="107"/>
        <v>music</v>
      </c>
      <c r="R1022" s="4" t="str">
        <f t="shared" si="105"/>
        <v>electronic music</v>
      </c>
      <c r="S1022" s="22">
        <f t="shared" si="108"/>
        <v>42127.069548611107</v>
      </c>
      <c r="T1022" s="22">
        <f t="shared" si="109"/>
        <v>42157.032638888893</v>
      </c>
      <c r="U1022" s="23">
        <v>42127.069548611107</v>
      </c>
      <c r="V1022" s="14">
        <f t="shared" si="110"/>
        <v>1187.99595</v>
      </c>
      <c r="W1022" s="14">
        <f t="shared" si="111"/>
        <v>2441.9065140000002</v>
      </c>
      <c r="X1022" s="7">
        <f>IF($L1022&gt;0,$W1022/$L1022,0)</f>
        <v>81.396883800000012</v>
      </c>
    </row>
    <row r="1023" spans="1:24" ht="43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3">
        <f>(E1023/D1023)*100</f>
        <v>351.80366666666669</v>
      </c>
      <c r="P1023" s="7">
        <f t="shared" si="106"/>
        <v>22.079728033472804</v>
      </c>
      <c r="Q1023" s="4" t="str">
        <f t="shared" si="107"/>
        <v>music</v>
      </c>
      <c r="R1023" s="4" t="str">
        <f t="shared" si="105"/>
        <v>electronic music</v>
      </c>
      <c r="S1023" s="22">
        <f t="shared" si="108"/>
        <v>42271.251979166671</v>
      </c>
      <c r="T1023" s="22">
        <f t="shared" si="109"/>
        <v>42294.166666666672</v>
      </c>
      <c r="U1023" s="23">
        <v>42271.251979166671</v>
      </c>
      <c r="V1023" s="14">
        <f t="shared" si="110"/>
        <v>3000</v>
      </c>
      <c r="W1023" s="14">
        <f t="shared" si="111"/>
        <v>10554.11</v>
      </c>
      <c r="X1023" s="7">
        <f>IF($L1023&gt;0,$W1023/$L1023,0)</f>
        <v>22.079728033472804</v>
      </c>
    </row>
    <row r="1024" spans="1:24" ht="28.8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3">
        <f>(E1024/D1024)*100</f>
        <v>114.9</v>
      </c>
      <c r="P1024" s="7">
        <f t="shared" si="106"/>
        <v>31.054054054054053</v>
      </c>
      <c r="Q1024" s="4" t="str">
        <f t="shared" si="107"/>
        <v>music</v>
      </c>
      <c r="R1024" s="4" t="str">
        <f t="shared" si="105"/>
        <v>electronic music</v>
      </c>
      <c r="S1024" s="22">
        <f t="shared" si="108"/>
        <v>42111.646724537037</v>
      </c>
      <c r="T1024" s="22">
        <f t="shared" si="109"/>
        <v>42141.646724537037</v>
      </c>
      <c r="U1024" s="23">
        <v>42111.646724537037</v>
      </c>
      <c r="V1024" s="14">
        <f t="shared" si="110"/>
        <v>2000</v>
      </c>
      <c r="W1024" s="14">
        <f t="shared" si="111"/>
        <v>2298</v>
      </c>
      <c r="X1024" s="7">
        <f>IF($L1024&gt;0,$W1024/$L1024,0)</f>
        <v>31.054054054054053</v>
      </c>
    </row>
    <row r="1025" spans="1:24" ht="43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3">
        <f>(E1025/D1025)*100</f>
        <v>237.15</v>
      </c>
      <c r="P1025" s="7">
        <f t="shared" si="106"/>
        <v>36.206106870229007</v>
      </c>
      <c r="Q1025" s="4" t="str">
        <f t="shared" si="107"/>
        <v>music</v>
      </c>
      <c r="R1025" s="4" t="str">
        <f t="shared" si="105"/>
        <v>electronic music</v>
      </c>
      <c r="S1025" s="22">
        <f t="shared" si="108"/>
        <v>42145.919687500005</v>
      </c>
      <c r="T1025" s="22">
        <f t="shared" si="109"/>
        <v>42175.919687500005</v>
      </c>
      <c r="U1025" s="23">
        <v>42145.919687500005</v>
      </c>
      <c r="V1025" s="14">
        <f t="shared" si="110"/>
        <v>2503.7539999999999</v>
      </c>
      <c r="W1025" s="14">
        <f t="shared" si="111"/>
        <v>5937.6526109999995</v>
      </c>
      <c r="X1025" s="7">
        <f>IF($L1025&gt;0,$W1025/$L1025,0)</f>
        <v>45.325592450381677</v>
      </c>
    </row>
    <row r="1026" spans="1:24" ht="43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3">
        <f>(E1026/D1026)*100</f>
        <v>118.63774999999998</v>
      </c>
      <c r="P1026" s="7">
        <f t="shared" si="106"/>
        <v>388.9762295081967</v>
      </c>
      <c r="Q1026" s="4" t="str">
        <f t="shared" si="107"/>
        <v>music</v>
      </c>
      <c r="R1026" s="4" t="str">
        <f t="shared" ref="R1026:R1088" si="112">MID($N1026,FIND("/",$N1026)+1,LEN($N1026))</f>
        <v>electronic music</v>
      </c>
      <c r="S1026" s="22">
        <f t="shared" si="108"/>
        <v>42370.580590277779</v>
      </c>
      <c r="T1026" s="22">
        <f t="shared" si="109"/>
        <v>42400.580590277779</v>
      </c>
      <c r="U1026" s="23">
        <v>42370.580590277779</v>
      </c>
      <c r="V1026" s="14">
        <f t="shared" si="110"/>
        <v>2138.94</v>
      </c>
      <c r="W1026" s="14">
        <f t="shared" si="111"/>
        <v>2537.5902898499999</v>
      </c>
      <c r="X1026" s="7">
        <f>IF($L1026&gt;0,$W1026/$L1026,0)</f>
        <v>41.599840817213114</v>
      </c>
    </row>
    <row r="1027" spans="1:24" ht="28.8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3">
        <f>(E1027/D1027)*100</f>
        <v>109.92831428571431</v>
      </c>
      <c r="P1027" s="7">
        <f t="shared" ref="P1027:P1090" si="113">IF($L1027&gt;0,$E1027/$L1027,0)</f>
        <v>71.848571428571432</v>
      </c>
      <c r="Q1027" s="4" t="str">
        <f t="shared" ref="Q1027:Q1090" si="114">LEFT($N1027,FIND("/",$N1027)-1)</f>
        <v>music</v>
      </c>
      <c r="R1027" s="4" t="str">
        <f t="shared" si="112"/>
        <v>electronic music</v>
      </c>
      <c r="S1027" s="22">
        <f t="shared" ref="S1027:U1090" si="115">($J1027/86400)+DATE(1970,1,1)</f>
        <v>42049.833761574075</v>
      </c>
      <c r="T1027" s="22">
        <f t="shared" ref="T1027:T1090" si="116">($I1027/86400)+DATE(1970,1,1)</f>
        <v>42079.792094907403</v>
      </c>
      <c r="U1027" s="23">
        <v>42049.833761574075</v>
      </c>
      <c r="V1027" s="14">
        <f t="shared" ref="V1027:V1090" si="117">IF($H1027="AUD",$D1027*0.704094,IF($H1027="CAD",$D1027*0.766449,IF($H1027="CHF",$D1027*1.016069,IF($H1027="DKK",$D1027*0.150818,IF($H1027="EUR",$D1027*1.126155,IF($H1027="GBP",$D1027*1.251877,IF($H1027="HKD",$D1027*0.127766,IF($H1027="MXN",$D1027*0.052688,IF($H1027="NOK",$D1027*0.117106,IF($H1027="NZD",$D1027*0.672078,IF($H1027="SEK",$D1027*0.106947,IF($H1027="SGD",$D1027*0.737466,IF($H1027="USD",$D1027*1)))))))))))))</f>
        <v>70000</v>
      </c>
      <c r="W1027" s="14">
        <f t="shared" ref="W1027:W1090" si="118">IF($H1027="AUD",$E1027*0.704094,IF($H1027="CAD",$E1027*0.766449,IF($H1027="CHF",$E1027*1.016069,IF($H1027="DKK",$E1027*0.150818,IF($H1027="EUR",$E1027*1.126155,IF($H1027="GBP",$E1027*1.251877,IF($H1027="HKD",$E1027*0.127766,IF($H1027="MXN",$E1027*0.052688,IF($H1027="NOK",$E1027*0.117106,IF($H1027="NZD",$E1027*0.672078,IF($H1027="SEK",$E1027*0.106947,IF($H1027="SGD",$E1027*0.737466,IF($H1027="USD",$E1027*1)))))))))))))</f>
        <v>76949.820000000007</v>
      </c>
      <c r="X1027" s="7">
        <f>IF($L1027&gt;0,$W1027/$L1027,0)</f>
        <v>71.848571428571432</v>
      </c>
    </row>
    <row r="1028" spans="1:24" ht="43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3">
        <f>(E1028/D1028)*100</f>
        <v>100.00828571428571</v>
      </c>
      <c r="P1028" s="7">
        <f t="shared" si="113"/>
        <v>57.381803278688523</v>
      </c>
      <c r="Q1028" s="4" t="str">
        <f t="shared" si="114"/>
        <v>music</v>
      </c>
      <c r="R1028" s="4" t="str">
        <f t="shared" si="112"/>
        <v>electronic music</v>
      </c>
      <c r="S1028" s="22">
        <f t="shared" si="115"/>
        <v>42426.407592592594</v>
      </c>
      <c r="T1028" s="22">
        <f t="shared" si="116"/>
        <v>42460.365925925929</v>
      </c>
      <c r="U1028" s="23">
        <v>42426.407592592594</v>
      </c>
      <c r="V1028" s="14">
        <f t="shared" si="117"/>
        <v>8763.1389999999992</v>
      </c>
      <c r="W1028" s="14">
        <f t="shared" si="118"/>
        <v>8763.8650886599989</v>
      </c>
      <c r="X1028" s="7">
        <f>IF($L1028&gt;0,$W1028/$L1028,0)</f>
        <v>71.834959743114752</v>
      </c>
    </row>
    <row r="1029" spans="1:24" ht="43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3">
        <f>(E1029/D1029)*100</f>
        <v>103.09292094387415</v>
      </c>
      <c r="P1029" s="7">
        <f t="shared" si="113"/>
        <v>69.666666666666671</v>
      </c>
      <c r="Q1029" s="4" t="str">
        <f t="shared" si="114"/>
        <v>music</v>
      </c>
      <c r="R1029" s="4" t="str">
        <f t="shared" si="112"/>
        <v>electronic music</v>
      </c>
      <c r="S1029" s="22">
        <f t="shared" si="115"/>
        <v>41905.034108796295</v>
      </c>
      <c r="T1029" s="22">
        <f t="shared" si="116"/>
        <v>41935.034108796295</v>
      </c>
      <c r="U1029" s="23">
        <v>41905.034108796295</v>
      </c>
      <c r="V1029" s="14">
        <f t="shared" si="117"/>
        <v>7501</v>
      </c>
      <c r="W1029" s="14">
        <f t="shared" si="118"/>
        <v>7733</v>
      </c>
      <c r="X1029" s="7">
        <f>IF($L1029&gt;0,$W1029/$L1029,0)</f>
        <v>69.666666666666671</v>
      </c>
    </row>
    <row r="1030" spans="1:24" ht="43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3">
        <f>(E1030/D1030)*100</f>
        <v>117.27000000000001</v>
      </c>
      <c r="P1030" s="7">
        <f t="shared" si="113"/>
        <v>45.988235294117644</v>
      </c>
      <c r="Q1030" s="4" t="str">
        <f t="shared" si="114"/>
        <v>music</v>
      </c>
      <c r="R1030" s="4" t="str">
        <f t="shared" si="112"/>
        <v>electronic music</v>
      </c>
      <c r="S1030" s="22">
        <f t="shared" si="115"/>
        <v>42755.627372685187</v>
      </c>
      <c r="T1030" s="22">
        <f t="shared" si="116"/>
        <v>42800.833333333328</v>
      </c>
      <c r="U1030" s="23">
        <v>42755.627372685187</v>
      </c>
      <c r="V1030" s="14">
        <f t="shared" si="117"/>
        <v>12518.769999999999</v>
      </c>
      <c r="W1030" s="14">
        <f t="shared" si="118"/>
        <v>14680.761578999998</v>
      </c>
      <c r="X1030" s="7">
        <f>IF($L1030&gt;0,$W1030/$L1030,0)</f>
        <v>57.571614035294111</v>
      </c>
    </row>
    <row r="1031" spans="1:24" ht="28.8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3">
        <f>(E1031/D1031)*100</f>
        <v>111.75999999999999</v>
      </c>
      <c r="P1031" s="7">
        <f t="shared" si="113"/>
        <v>79.262411347517727</v>
      </c>
      <c r="Q1031" s="4" t="str">
        <f t="shared" si="114"/>
        <v>music</v>
      </c>
      <c r="R1031" s="4" t="str">
        <f t="shared" si="112"/>
        <v>electronic music</v>
      </c>
      <c r="S1031" s="22">
        <f t="shared" si="115"/>
        <v>42044.711886574078</v>
      </c>
      <c r="T1031" s="22">
        <f t="shared" si="116"/>
        <v>42098.915972222225</v>
      </c>
      <c r="U1031" s="23">
        <v>42044.711886574078</v>
      </c>
      <c r="V1031" s="14">
        <f t="shared" si="117"/>
        <v>1069.47</v>
      </c>
      <c r="W1031" s="14">
        <f t="shared" si="118"/>
        <v>1195.2396719999999</v>
      </c>
      <c r="X1031" s="7">
        <f>IF($L1031&gt;0,$W1031/$L1031,0)</f>
        <v>8.4768771063829789</v>
      </c>
    </row>
    <row r="1032" spans="1:24" ht="28.8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3">
        <f>(E1032/D1032)*100</f>
        <v>342.09999999999997</v>
      </c>
      <c r="P1032" s="7">
        <f t="shared" si="113"/>
        <v>43.031446540880502</v>
      </c>
      <c r="Q1032" s="4" t="str">
        <f t="shared" si="114"/>
        <v>music</v>
      </c>
      <c r="R1032" s="4" t="str">
        <f t="shared" si="112"/>
        <v>electronic music</v>
      </c>
      <c r="S1032" s="22">
        <f t="shared" si="115"/>
        <v>42611.483206018514</v>
      </c>
      <c r="T1032" s="22">
        <f t="shared" si="116"/>
        <v>42625.483206018514</v>
      </c>
      <c r="U1032" s="23">
        <v>42611.483206018514</v>
      </c>
      <c r="V1032" s="14">
        <f t="shared" si="117"/>
        <v>2000</v>
      </c>
      <c r="W1032" s="14">
        <f t="shared" si="118"/>
        <v>6842</v>
      </c>
      <c r="X1032" s="7">
        <f>IF($L1032&gt;0,$W1032/$L1032,0)</f>
        <v>43.031446540880502</v>
      </c>
    </row>
    <row r="1033" spans="1:24" ht="43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3">
        <f>(E1033/D1033)*100</f>
        <v>107.4</v>
      </c>
      <c r="P1033" s="7">
        <f t="shared" si="113"/>
        <v>108.48484848484848</v>
      </c>
      <c r="Q1033" s="4" t="str">
        <f t="shared" si="114"/>
        <v>music</v>
      </c>
      <c r="R1033" s="4" t="str">
        <f t="shared" si="112"/>
        <v>electronic music</v>
      </c>
      <c r="S1033" s="22">
        <f t="shared" si="115"/>
        <v>42324.764004629629</v>
      </c>
      <c r="T1033" s="22">
        <f t="shared" si="116"/>
        <v>42354.764004629629</v>
      </c>
      <c r="U1033" s="23">
        <v>42324.764004629629</v>
      </c>
      <c r="V1033" s="14">
        <f t="shared" si="117"/>
        <v>10000</v>
      </c>
      <c r="W1033" s="14">
        <f t="shared" si="118"/>
        <v>10740</v>
      </c>
      <c r="X1033" s="7">
        <f>IF($L1033&gt;0,$W1033/$L1033,0)</f>
        <v>108.48484848484848</v>
      </c>
    </row>
    <row r="1034" spans="1:24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3">
        <f>(E1034/D1034)*100</f>
        <v>108.49703703703703</v>
      </c>
      <c r="P1034" s="7">
        <f t="shared" si="113"/>
        <v>61.029583333333335</v>
      </c>
      <c r="Q1034" s="4" t="str">
        <f t="shared" si="114"/>
        <v>music</v>
      </c>
      <c r="R1034" s="4" t="str">
        <f t="shared" si="112"/>
        <v>electronic music</v>
      </c>
      <c r="S1034" s="22">
        <f t="shared" si="115"/>
        <v>42514.666956018518</v>
      </c>
      <c r="T1034" s="22">
        <f t="shared" si="116"/>
        <v>42544.666956018518</v>
      </c>
      <c r="U1034" s="23">
        <v>42514.666956018518</v>
      </c>
      <c r="V1034" s="14">
        <f t="shared" si="117"/>
        <v>5400</v>
      </c>
      <c r="W1034" s="14">
        <f t="shared" si="118"/>
        <v>5858.84</v>
      </c>
      <c r="X1034" s="7">
        <f>IF($L1034&gt;0,$W1034/$L1034,0)</f>
        <v>61.029583333333335</v>
      </c>
    </row>
    <row r="1035" spans="1:24" ht="43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3">
        <f>(E1035/D1035)*100</f>
        <v>102.86144578313252</v>
      </c>
      <c r="P1035" s="7">
        <f t="shared" si="113"/>
        <v>50.592592592592595</v>
      </c>
      <c r="Q1035" s="4" t="str">
        <f t="shared" si="114"/>
        <v>music</v>
      </c>
      <c r="R1035" s="4" t="str">
        <f t="shared" si="112"/>
        <v>electronic music</v>
      </c>
      <c r="S1035" s="22">
        <f t="shared" si="115"/>
        <v>42688.732407407406</v>
      </c>
      <c r="T1035" s="22">
        <f t="shared" si="116"/>
        <v>42716.732407407406</v>
      </c>
      <c r="U1035" s="23">
        <v>42688.732407407406</v>
      </c>
      <c r="V1035" s="14">
        <f t="shared" si="117"/>
        <v>1662.4926559999999</v>
      </c>
      <c r="W1035" s="14">
        <f t="shared" si="118"/>
        <v>1710.0639819999999</v>
      </c>
      <c r="X1035" s="7">
        <f>IF($L1035&gt;0,$W1035/$L1035,0)</f>
        <v>63.335703037037035</v>
      </c>
    </row>
    <row r="1036" spans="1:24" ht="43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3">
        <f>(E1036/D1036)*100</f>
        <v>130.0018</v>
      </c>
      <c r="P1036" s="7">
        <f t="shared" si="113"/>
        <v>39.157168674698795</v>
      </c>
      <c r="Q1036" s="4" t="str">
        <f t="shared" si="114"/>
        <v>music</v>
      </c>
      <c r="R1036" s="4" t="str">
        <f t="shared" si="112"/>
        <v>electronic music</v>
      </c>
      <c r="S1036" s="22">
        <f t="shared" si="115"/>
        <v>42555.166712962964</v>
      </c>
      <c r="T1036" s="22">
        <f t="shared" si="116"/>
        <v>42587.165972222225</v>
      </c>
      <c r="U1036" s="23">
        <v>42555.166712962964</v>
      </c>
      <c r="V1036" s="14">
        <f t="shared" si="117"/>
        <v>5000</v>
      </c>
      <c r="W1036" s="14">
        <f t="shared" si="118"/>
        <v>6500.09</v>
      </c>
      <c r="X1036" s="7">
        <f>IF($L1036&gt;0,$W1036/$L1036,0)</f>
        <v>39.157168674698795</v>
      </c>
    </row>
    <row r="1037" spans="1:24" ht="43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3">
        <f>(E1037/D1037)*100</f>
        <v>107.65217391304347</v>
      </c>
      <c r="P1037" s="7">
        <f t="shared" si="113"/>
        <v>65.15789473684211</v>
      </c>
      <c r="Q1037" s="4" t="str">
        <f t="shared" si="114"/>
        <v>music</v>
      </c>
      <c r="R1037" s="4" t="str">
        <f t="shared" si="112"/>
        <v>electronic music</v>
      </c>
      <c r="S1037" s="22">
        <f t="shared" si="115"/>
        <v>42016.641435185185</v>
      </c>
      <c r="T1037" s="22">
        <f t="shared" si="116"/>
        <v>42046.641435185185</v>
      </c>
      <c r="U1037" s="23">
        <v>42016.641435185185</v>
      </c>
      <c r="V1037" s="14">
        <f t="shared" si="117"/>
        <v>4600</v>
      </c>
      <c r="W1037" s="14">
        <f t="shared" si="118"/>
        <v>4952</v>
      </c>
      <c r="X1037" s="7">
        <f>IF($L1037&gt;0,$W1037/$L1037,0)</f>
        <v>65.15789473684211</v>
      </c>
    </row>
    <row r="1038" spans="1:24" ht="43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3">
        <f>(E1038/D1038)*100</f>
        <v>112.36044444444444</v>
      </c>
      <c r="P1038" s="7">
        <f t="shared" si="113"/>
        <v>23.963127962085309</v>
      </c>
      <c r="Q1038" s="4" t="str">
        <f t="shared" si="114"/>
        <v>music</v>
      </c>
      <c r="R1038" s="4" t="str">
        <f t="shared" si="112"/>
        <v>electronic music</v>
      </c>
      <c r="S1038" s="22">
        <f t="shared" si="115"/>
        <v>41249.448958333334</v>
      </c>
      <c r="T1038" s="22">
        <f t="shared" si="116"/>
        <v>41281.333333333336</v>
      </c>
      <c r="U1038" s="23">
        <v>41249.448958333334</v>
      </c>
      <c r="V1038" s="14">
        <f t="shared" si="117"/>
        <v>4500</v>
      </c>
      <c r="W1038" s="14">
        <f t="shared" si="118"/>
        <v>5056.22</v>
      </c>
      <c r="X1038" s="7">
        <f>IF($L1038&gt;0,$W1038/$L1038,0)</f>
        <v>23.963127962085309</v>
      </c>
    </row>
    <row r="1039" spans="1:24" ht="43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3">
        <f>(E1039/D1039)*100</f>
        <v>102.1</v>
      </c>
      <c r="P1039" s="7">
        <f t="shared" si="113"/>
        <v>48.61904761904762</v>
      </c>
      <c r="Q1039" s="4" t="str">
        <f t="shared" si="114"/>
        <v>music</v>
      </c>
      <c r="R1039" s="4" t="str">
        <f t="shared" si="112"/>
        <v>electronic music</v>
      </c>
      <c r="S1039" s="22">
        <f t="shared" si="115"/>
        <v>42119.822476851856</v>
      </c>
      <c r="T1039" s="22">
        <f t="shared" si="116"/>
        <v>42142.208333333328</v>
      </c>
      <c r="U1039" s="23">
        <v>42119.822476851856</v>
      </c>
      <c r="V1039" s="14">
        <f t="shared" si="117"/>
        <v>1000</v>
      </c>
      <c r="W1039" s="14">
        <f t="shared" si="118"/>
        <v>1021</v>
      </c>
      <c r="X1039" s="7">
        <f>IF($L1039&gt;0,$W1039/$L1039,0)</f>
        <v>48.61904761904762</v>
      </c>
    </row>
    <row r="1040" spans="1:24" ht="43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3">
        <f>(E1040/D1040)*100</f>
        <v>145.33333333333334</v>
      </c>
      <c r="P1040" s="7">
        <f t="shared" si="113"/>
        <v>35.73770491803279</v>
      </c>
      <c r="Q1040" s="4" t="str">
        <f t="shared" si="114"/>
        <v>music</v>
      </c>
      <c r="R1040" s="4" t="str">
        <f t="shared" si="112"/>
        <v>electronic music</v>
      </c>
      <c r="S1040" s="22">
        <f t="shared" si="115"/>
        <v>42418.231747685189</v>
      </c>
      <c r="T1040" s="22">
        <f t="shared" si="116"/>
        <v>42448.190081018518</v>
      </c>
      <c r="U1040" s="23">
        <v>42418.231747685189</v>
      </c>
      <c r="V1040" s="14">
        <f t="shared" si="117"/>
        <v>1500</v>
      </c>
      <c r="W1040" s="14">
        <f t="shared" si="118"/>
        <v>2180</v>
      </c>
      <c r="X1040" s="7">
        <f>IF($L1040&gt;0,$W1040/$L1040,0)</f>
        <v>35.73770491803279</v>
      </c>
    </row>
    <row r="1041" spans="1:24" ht="43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3">
        <f>(E1041/D1041)*100</f>
        <v>128.19999999999999</v>
      </c>
      <c r="P1041" s="7">
        <f t="shared" si="113"/>
        <v>21.366666666666667</v>
      </c>
      <c r="Q1041" s="4" t="str">
        <f t="shared" si="114"/>
        <v>music</v>
      </c>
      <c r="R1041" s="4" t="str">
        <f t="shared" si="112"/>
        <v>electronic music</v>
      </c>
      <c r="S1041" s="22">
        <f t="shared" si="115"/>
        <v>42692.109328703707</v>
      </c>
      <c r="T1041" s="22">
        <f t="shared" si="116"/>
        <v>42717.332638888889</v>
      </c>
      <c r="U1041" s="23">
        <v>42692.109328703707</v>
      </c>
      <c r="V1041" s="14">
        <f t="shared" si="117"/>
        <v>500</v>
      </c>
      <c r="W1041" s="14">
        <f t="shared" si="118"/>
        <v>641</v>
      </c>
      <c r="X1041" s="7">
        <f>IF($L1041&gt;0,$W1041/$L1041,0)</f>
        <v>21.366666666666667</v>
      </c>
    </row>
    <row r="1042" spans="1:24" ht="43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3">
        <f>(E1042/D1042)*100</f>
        <v>0.29411764705882354</v>
      </c>
      <c r="P1042" s="7">
        <f t="shared" si="113"/>
        <v>250</v>
      </c>
      <c r="Q1042" s="4" t="str">
        <f t="shared" si="114"/>
        <v>journalism</v>
      </c>
      <c r="R1042" s="4" t="str">
        <f t="shared" si="112"/>
        <v>audio</v>
      </c>
      <c r="S1042" s="22">
        <f t="shared" si="115"/>
        <v>42579.708437499998</v>
      </c>
      <c r="T1042" s="22">
        <f t="shared" si="116"/>
        <v>42609.708437499998</v>
      </c>
      <c r="U1042" s="23">
        <v>42579.708437499998</v>
      </c>
      <c r="V1042" s="14">
        <f t="shared" si="117"/>
        <v>85000</v>
      </c>
      <c r="W1042" s="14">
        <f t="shared" si="118"/>
        <v>250</v>
      </c>
      <c r="X1042" s="7">
        <f>IF($L1042&gt;0,$W1042/$L1042,0)</f>
        <v>250</v>
      </c>
    </row>
    <row r="1043" spans="1:24" ht="43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3">
        <f>(E1043/D1043)*100</f>
        <v>0</v>
      </c>
      <c r="P1043" s="7">
        <f t="shared" si="113"/>
        <v>0</v>
      </c>
      <c r="Q1043" s="4" t="str">
        <f t="shared" si="114"/>
        <v>journalism</v>
      </c>
      <c r="R1043" s="4" t="str">
        <f t="shared" si="112"/>
        <v>audio</v>
      </c>
      <c r="S1043" s="22">
        <f t="shared" si="115"/>
        <v>41831.06009259259</v>
      </c>
      <c r="T1043" s="22">
        <f t="shared" si="116"/>
        <v>41851.06009259259</v>
      </c>
      <c r="U1043" s="23">
        <v>41831.06009259259</v>
      </c>
      <c r="V1043" s="14">
        <f t="shared" si="117"/>
        <v>50</v>
      </c>
      <c r="W1043" s="14">
        <f t="shared" si="118"/>
        <v>0</v>
      </c>
      <c r="X1043" s="7">
        <f>IF($L1043&gt;0,$W1043/$L1043,0)</f>
        <v>0</v>
      </c>
    </row>
    <row r="1044" spans="1:24" ht="43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3">
        <f>(E1044/D1044)*100</f>
        <v>1.5384615384615385</v>
      </c>
      <c r="P1044" s="7">
        <f t="shared" si="113"/>
        <v>10</v>
      </c>
      <c r="Q1044" s="4" t="str">
        <f t="shared" si="114"/>
        <v>journalism</v>
      </c>
      <c r="R1044" s="4" t="str">
        <f t="shared" si="112"/>
        <v>audio</v>
      </c>
      <c r="S1044" s="22">
        <f t="shared" si="115"/>
        <v>41851.696157407408</v>
      </c>
      <c r="T1044" s="22">
        <f t="shared" si="116"/>
        <v>41894.416666666664</v>
      </c>
      <c r="U1044" s="23">
        <v>41851.696157407408</v>
      </c>
      <c r="V1044" s="14">
        <f t="shared" si="117"/>
        <v>650</v>
      </c>
      <c r="W1044" s="14">
        <f t="shared" si="118"/>
        <v>10</v>
      </c>
      <c r="X1044" s="7">
        <f>IF($L1044&gt;0,$W1044/$L1044,0)</f>
        <v>10</v>
      </c>
    </row>
    <row r="1045" spans="1:24" ht="43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3">
        <f>(E1045/D1045)*100</f>
        <v>8.5370000000000008</v>
      </c>
      <c r="P1045" s="7">
        <f t="shared" si="113"/>
        <v>29.236301369863014</v>
      </c>
      <c r="Q1045" s="4" t="str">
        <f t="shared" si="114"/>
        <v>journalism</v>
      </c>
      <c r="R1045" s="4" t="str">
        <f t="shared" si="112"/>
        <v>audio</v>
      </c>
      <c r="S1045" s="22">
        <f t="shared" si="115"/>
        <v>42114.252951388888</v>
      </c>
      <c r="T1045" s="22">
        <f t="shared" si="116"/>
        <v>42144.252951388888</v>
      </c>
      <c r="U1045" s="23">
        <v>42114.252951388888</v>
      </c>
      <c r="V1045" s="14">
        <f t="shared" si="117"/>
        <v>100000</v>
      </c>
      <c r="W1045" s="14">
        <f t="shared" si="118"/>
        <v>8537</v>
      </c>
      <c r="X1045" s="7">
        <f>IF($L1045&gt;0,$W1045/$L1045,0)</f>
        <v>29.236301369863014</v>
      </c>
    </row>
    <row r="1046" spans="1:24" ht="43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3">
        <f>(E1046/D1046)*100</f>
        <v>8.5714285714285715E-2</v>
      </c>
      <c r="P1046" s="7">
        <f t="shared" si="113"/>
        <v>3</v>
      </c>
      <c r="Q1046" s="4" t="str">
        <f t="shared" si="114"/>
        <v>journalism</v>
      </c>
      <c r="R1046" s="4" t="str">
        <f t="shared" si="112"/>
        <v>audio</v>
      </c>
      <c r="S1046" s="22">
        <f t="shared" si="115"/>
        <v>42011.925937499997</v>
      </c>
      <c r="T1046" s="22">
        <f t="shared" si="116"/>
        <v>42068.852083333331</v>
      </c>
      <c r="U1046" s="23">
        <v>42011.925937499997</v>
      </c>
      <c r="V1046" s="14">
        <f t="shared" si="117"/>
        <v>7000</v>
      </c>
      <c r="W1046" s="14">
        <f t="shared" si="118"/>
        <v>6</v>
      </c>
      <c r="X1046" s="7">
        <f>IF($L1046&gt;0,$W1046/$L1046,0)</f>
        <v>3</v>
      </c>
    </row>
    <row r="1047" spans="1:24" ht="43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3">
        <f>(E1047/D1047)*100</f>
        <v>2.6599999999999997</v>
      </c>
      <c r="P1047" s="7">
        <f t="shared" si="113"/>
        <v>33.25</v>
      </c>
      <c r="Q1047" s="4" t="str">
        <f t="shared" si="114"/>
        <v>journalism</v>
      </c>
      <c r="R1047" s="4" t="str">
        <f t="shared" si="112"/>
        <v>audio</v>
      </c>
      <c r="S1047" s="22">
        <f t="shared" si="115"/>
        <v>41844.874421296292</v>
      </c>
      <c r="T1047" s="22">
        <f t="shared" si="116"/>
        <v>41874.874421296292</v>
      </c>
      <c r="U1047" s="23">
        <v>41844.874421296292</v>
      </c>
      <c r="V1047" s="14">
        <f t="shared" si="117"/>
        <v>10000</v>
      </c>
      <c r="W1047" s="14">
        <f t="shared" si="118"/>
        <v>266</v>
      </c>
      <c r="X1047" s="7">
        <f>IF($L1047&gt;0,$W1047/$L1047,0)</f>
        <v>33.25</v>
      </c>
    </row>
    <row r="1048" spans="1:24" ht="43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3">
        <f>(E1048/D1048)*100</f>
        <v>0</v>
      </c>
      <c r="P1048" s="7">
        <f t="shared" si="113"/>
        <v>0</v>
      </c>
      <c r="Q1048" s="4" t="str">
        <f t="shared" si="114"/>
        <v>journalism</v>
      </c>
      <c r="R1048" s="4" t="str">
        <f t="shared" si="112"/>
        <v>audio</v>
      </c>
      <c r="S1048" s="22">
        <f t="shared" si="115"/>
        <v>42319.851388888885</v>
      </c>
      <c r="T1048" s="22">
        <f t="shared" si="116"/>
        <v>42364.851388888885</v>
      </c>
      <c r="U1048" s="23">
        <v>42319.851388888885</v>
      </c>
      <c r="V1048" s="14">
        <f t="shared" si="117"/>
        <v>3378.4650000000001</v>
      </c>
      <c r="W1048" s="14">
        <f t="shared" si="118"/>
        <v>0</v>
      </c>
      <c r="X1048" s="7">
        <f>IF($L1048&gt;0,$W1048/$L1048,0)</f>
        <v>0</v>
      </c>
    </row>
    <row r="1049" spans="1:24" ht="43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3">
        <f>(E1049/D1049)*100</f>
        <v>0.05</v>
      </c>
      <c r="P1049" s="7">
        <f t="shared" si="113"/>
        <v>1</v>
      </c>
      <c r="Q1049" s="4" t="str">
        <f t="shared" si="114"/>
        <v>journalism</v>
      </c>
      <c r="R1049" s="4" t="str">
        <f t="shared" si="112"/>
        <v>audio</v>
      </c>
      <c r="S1049" s="22">
        <f t="shared" si="115"/>
        <v>41918.818460648152</v>
      </c>
      <c r="T1049" s="22">
        <f t="shared" si="116"/>
        <v>41948.860127314816</v>
      </c>
      <c r="U1049" s="23">
        <v>41918.818460648152</v>
      </c>
      <c r="V1049" s="14">
        <f t="shared" si="117"/>
        <v>2000</v>
      </c>
      <c r="W1049" s="14">
        <f t="shared" si="118"/>
        <v>1</v>
      </c>
      <c r="X1049" s="7">
        <f>IF($L1049&gt;0,$W1049/$L1049,0)</f>
        <v>1</v>
      </c>
    </row>
    <row r="1050" spans="1:24" ht="43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3">
        <f>(E1050/D1050)*100</f>
        <v>1.4133333333333333</v>
      </c>
      <c r="P1050" s="7">
        <f t="shared" si="113"/>
        <v>53</v>
      </c>
      <c r="Q1050" s="4" t="str">
        <f t="shared" si="114"/>
        <v>journalism</v>
      </c>
      <c r="R1050" s="4" t="str">
        <f t="shared" si="112"/>
        <v>audio</v>
      </c>
      <c r="S1050" s="22">
        <f t="shared" si="115"/>
        <v>42598.053113425922</v>
      </c>
      <c r="T1050" s="22">
        <f t="shared" si="116"/>
        <v>42638.053113425922</v>
      </c>
      <c r="U1050" s="23">
        <v>42598.053113425922</v>
      </c>
      <c r="V1050" s="14">
        <f t="shared" si="117"/>
        <v>15000</v>
      </c>
      <c r="W1050" s="14">
        <f t="shared" si="118"/>
        <v>212</v>
      </c>
      <c r="X1050" s="7">
        <f>IF($L1050&gt;0,$W1050/$L1050,0)</f>
        <v>53</v>
      </c>
    </row>
    <row r="1051" spans="1:24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3">
        <f>(E1051/D1051)*100</f>
        <v>0</v>
      </c>
      <c r="P1051" s="7">
        <f t="shared" si="113"/>
        <v>0</v>
      </c>
      <c r="Q1051" s="4" t="str">
        <f t="shared" si="114"/>
        <v>journalism</v>
      </c>
      <c r="R1051" s="4" t="str">
        <f t="shared" si="112"/>
        <v>audio</v>
      </c>
      <c r="S1051" s="22">
        <f t="shared" si="115"/>
        <v>42382.431076388893</v>
      </c>
      <c r="T1051" s="22">
        <f t="shared" si="116"/>
        <v>42412.431076388893</v>
      </c>
      <c r="U1051" s="23">
        <v>42382.431076388893</v>
      </c>
      <c r="V1051" s="14">
        <f t="shared" si="117"/>
        <v>12000</v>
      </c>
      <c r="W1051" s="14">
        <f t="shared" si="118"/>
        <v>0</v>
      </c>
      <c r="X1051" s="7">
        <f>IF($L1051&gt;0,$W1051/$L1051,0)</f>
        <v>0</v>
      </c>
    </row>
    <row r="1052" spans="1:24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3">
        <f>(E1052/D1052)*100</f>
        <v>0</v>
      </c>
      <c r="P1052" s="7">
        <f t="shared" si="113"/>
        <v>0</v>
      </c>
      <c r="Q1052" s="4" t="str">
        <f t="shared" si="114"/>
        <v>journalism</v>
      </c>
      <c r="R1052" s="4" t="str">
        <f t="shared" si="112"/>
        <v>audio</v>
      </c>
      <c r="S1052" s="22">
        <f t="shared" si="115"/>
        <v>42231.7971875</v>
      </c>
      <c r="T1052" s="22">
        <f t="shared" si="116"/>
        <v>42261.7971875</v>
      </c>
      <c r="U1052" s="23">
        <v>42231.7971875</v>
      </c>
      <c r="V1052" s="14">
        <f t="shared" si="117"/>
        <v>2500</v>
      </c>
      <c r="W1052" s="14">
        <f t="shared" si="118"/>
        <v>0</v>
      </c>
      <c r="X1052" s="7">
        <f>IF($L1052&gt;0,$W1052/$L1052,0)</f>
        <v>0</v>
      </c>
    </row>
    <row r="1053" spans="1:24" ht="43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3">
        <f>(E1053/D1053)*100</f>
        <v>0</v>
      </c>
      <c r="P1053" s="7">
        <f t="shared" si="113"/>
        <v>0</v>
      </c>
      <c r="Q1053" s="4" t="str">
        <f t="shared" si="114"/>
        <v>journalism</v>
      </c>
      <c r="R1053" s="4" t="str">
        <f t="shared" si="112"/>
        <v>audio</v>
      </c>
      <c r="S1053" s="22">
        <f t="shared" si="115"/>
        <v>41850.014178240745</v>
      </c>
      <c r="T1053" s="22">
        <f t="shared" si="116"/>
        <v>41878.014178240745</v>
      </c>
      <c r="U1053" s="23">
        <v>41850.014178240745</v>
      </c>
      <c r="V1053" s="14">
        <f t="shared" si="117"/>
        <v>500</v>
      </c>
      <c r="W1053" s="14">
        <f t="shared" si="118"/>
        <v>0</v>
      </c>
      <c r="X1053" s="7">
        <f>IF($L1053&gt;0,$W1053/$L1053,0)</f>
        <v>0</v>
      </c>
    </row>
    <row r="1054" spans="1:24" ht="57.6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3">
        <f>(E1054/D1054)*100</f>
        <v>0</v>
      </c>
      <c r="P1054" s="7">
        <f t="shared" si="113"/>
        <v>0</v>
      </c>
      <c r="Q1054" s="4" t="str">
        <f t="shared" si="114"/>
        <v>journalism</v>
      </c>
      <c r="R1054" s="4" t="str">
        <f t="shared" si="112"/>
        <v>audio</v>
      </c>
      <c r="S1054" s="22">
        <f t="shared" si="115"/>
        <v>42483.797395833331</v>
      </c>
      <c r="T1054" s="22">
        <f t="shared" si="116"/>
        <v>42527.839583333334</v>
      </c>
      <c r="U1054" s="23">
        <v>42483.797395833331</v>
      </c>
      <c r="V1054" s="14">
        <f t="shared" si="117"/>
        <v>4336</v>
      </c>
      <c r="W1054" s="14">
        <f t="shared" si="118"/>
        <v>0</v>
      </c>
      <c r="X1054" s="7">
        <f>IF($L1054&gt;0,$W1054/$L1054,0)</f>
        <v>0</v>
      </c>
    </row>
    <row r="1055" spans="1:24" ht="43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3">
        <f>(E1055/D1055)*100</f>
        <v>1</v>
      </c>
      <c r="P1055" s="7">
        <f t="shared" si="113"/>
        <v>15</v>
      </c>
      <c r="Q1055" s="4" t="str">
        <f t="shared" si="114"/>
        <v>journalism</v>
      </c>
      <c r="R1055" s="4" t="str">
        <f t="shared" si="112"/>
        <v>audio</v>
      </c>
      <c r="S1055" s="22">
        <f t="shared" si="115"/>
        <v>42775.172824074078</v>
      </c>
      <c r="T1055" s="22">
        <f t="shared" si="116"/>
        <v>42800.172824074078</v>
      </c>
      <c r="U1055" s="23">
        <v>42775.172824074078</v>
      </c>
      <c r="V1055" s="14">
        <f t="shared" si="117"/>
        <v>1500</v>
      </c>
      <c r="W1055" s="14">
        <f t="shared" si="118"/>
        <v>15</v>
      </c>
      <c r="X1055" s="7">
        <f>IF($L1055&gt;0,$W1055/$L1055,0)</f>
        <v>15</v>
      </c>
    </row>
    <row r="1056" spans="1:24" ht="43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3">
        <f>(E1056/D1056)*100</f>
        <v>0</v>
      </c>
      <c r="P1056" s="7">
        <f t="shared" si="113"/>
        <v>0</v>
      </c>
      <c r="Q1056" s="4" t="str">
        <f t="shared" si="114"/>
        <v>journalism</v>
      </c>
      <c r="R1056" s="4" t="str">
        <f t="shared" si="112"/>
        <v>audio</v>
      </c>
      <c r="S1056" s="22">
        <f t="shared" si="115"/>
        <v>41831.851840277777</v>
      </c>
      <c r="T1056" s="22">
        <f t="shared" si="116"/>
        <v>41861.916666666664</v>
      </c>
      <c r="U1056" s="23">
        <v>41831.851840277777</v>
      </c>
      <c r="V1056" s="14">
        <f t="shared" si="117"/>
        <v>2500</v>
      </c>
      <c r="W1056" s="14">
        <f t="shared" si="118"/>
        <v>0</v>
      </c>
      <c r="X1056" s="7">
        <f>IF($L1056&gt;0,$W1056/$L1056,0)</f>
        <v>0</v>
      </c>
    </row>
    <row r="1057" spans="1:24" ht="43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3">
        <f>(E1057/D1057)*100</f>
        <v>0</v>
      </c>
      <c r="P1057" s="7">
        <f t="shared" si="113"/>
        <v>0</v>
      </c>
      <c r="Q1057" s="4" t="str">
        <f t="shared" si="114"/>
        <v>journalism</v>
      </c>
      <c r="R1057" s="4" t="str">
        <f t="shared" si="112"/>
        <v>audio</v>
      </c>
      <c r="S1057" s="22">
        <f t="shared" si="115"/>
        <v>42406.992418981477</v>
      </c>
      <c r="T1057" s="22">
        <f t="shared" si="116"/>
        <v>42436.992418981477</v>
      </c>
      <c r="U1057" s="23">
        <v>42406.992418981477</v>
      </c>
      <c r="V1057" s="14">
        <f t="shared" si="117"/>
        <v>3500</v>
      </c>
      <c r="W1057" s="14">
        <f t="shared" si="118"/>
        <v>0</v>
      </c>
      <c r="X1057" s="7">
        <f>IF($L1057&gt;0,$W1057/$L1057,0)</f>
        <v>0</v>
      </c>
    </row>
    <row r="1058" spans="1:24" ht="43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3">
        <f>(E1058/D1058)*100</f>
        <v>0</v>
      </c>
      <c r="P1058" s="7">
        <f t="shared" si="113"/>
        <v>0</v>
      </c>
      <c r="Q1058" s="4" t="str">
        <f t="shared" si="114"/>
        <v>journalism</v>
      </c>
      <c r="R1058" s="4" t="str">
        <f t="shared" si="112"/>
        <v>audio</v>
      </c>
      <c r="S1058" s="22">
        <f t="shared" si="115"/>
        <v>42058.719641203701</v>
      </c>
      <c r="T1058" s="22">
        <f t="shared" si="116"/>
        <v>42118.677974537037</v>
      </c>
      <c r="U1058" s="23">
        <v>42058.719641203701</v>
      </c>
      <c r="V1058" s="14">
        <f t="shared" si="117"/>
        <v>10000</v>
      </c>
      <c r="W1058" s="14">
        <f t="shared" si="118"/>
        <v>0</v>
      </c>
      <c r="X1058" s="7">
        <f>IF($L1058&gt;0,$W1058/$L1058,0)</f>
        <v>0</v>
      </c>
    </row>
    <row r="1059" spans="1:24" ht="28.8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3">
        <f>(E1059/D1059)*100</f>
        <v>0</v>
      </c>
      <c r="P1059" s="7">
        <f t="shared" si="113"/>
        <v>0</v>
      </c>
      <c r="Q1059" s="4" t="str">
        <f t="shared" si="114"/>
        <v>journalism</v>
      </c>
      <c r="R1059" s="4" t="str">
        <f t="shared" si="112"/>
        <v>audio</v>
      </c>
      <c r="S1059" s="22">
        <f t="shared" si="115"/>
        <v>42678.871331018519</v>
      </c>
      <c r="T1059" s="22">
        <f t="shared" si="116"/>
        <v>42708.912997685184</v>
      </c>
      <c r="U1059" s="23">
        <v>42678.871331018519</v>
      </c>
      <c r="V1059" s="14">
        <f t="shared" si="117"/>
        <v>10000</v>
      </c>
      <c r="W1059" s="14">
        <f t="shared" si="118"/>
        <v>0</v>
      </c>
      <c r="X1059" s="7">
        <f>IF($L1059&gt;0,$W1059/$L1059,0)</f>
        <v>0</v>
      </c>
    </row>
    <row r="1060" spans="1:24" ht="43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3">
        <f>(E1060/D1060)*100</f>
        <v>0</v>
      </c>
      <c r="P1060" s="7">
        <f t="shared" si="113"/>
        <v>0</v>
      </c>
      <c r="Q1060" s="4" t="str">
        <f t="shared" si="114"/>
        <v>journalism</v>
      </c>
      <c r="R1060" s="4" t="str">
        <f t="shared" si="112"/>
        <v>audio</v>
      </c>
      <c r="S1060" s="22">
        <f t="shared" si="115"/>
        <v>42047.900960648149</v>
      </c>
      <c r="T1060" s="22">
        <f t="shared" si="116"/>
        <v>42089</v>
      </c>
      <c r="U1060" s="23">
        <v>42047.900960648149</v>
      </c>
      <c r="V1060" s="14">
        <f t="shared" si="117"/>
        <v>40000</v>
      </c>
      <c r="W1060" s="14">
        <f t="shared" si="118"/>
        <v>0</v>
      </c>
      <c r="X1060" s="7">
        <f>IF($L1060&gt;0,$W1060/$L1060,0)</f>
        <v>0</v>
      </c>
    </row>
    <row r="1061" spans="1:24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3">
        <f>(E1061/D1061)*100</f>
        <v>0</v>
      </c>
      <c r="P1061" s="7">
        <f t="shared" si="113"/>
        <v>0</v>
      </c>
      <c r="Q1061" s="4" t="str">
        <f t="shared" si="114"/>
        <v>journalism</v>
      </c>
      <c r="R1061" s="4" t="str">
        <f t="shared" si="112"/>
        <v>audio</v>
      </c>
      <c r="S1061" s="22">
        <f t="shared" si="115"/>
        <v>42046.79</v>
      </c>
      <c r="T1061" s="22">
        <f t="shared" si="116"/>
        <v>42076.748333333337</v>
      </c>
      <c r="U1061" s="23">
        <v>42046.79</v>
      </c>
      <c r="V1061" s="14">
        <f t="shared" si="117"/>
        <v>1100</v>
      </c>
      <c r="W1061" s="14">
        <f t="shared" si="118"/>
        <v>0</v>
      </c>
      <c r="X1061" s="7">
        <f>IF($L1061&gt;0,$W1061/$L1061,0)</f>
        <v>0</v>
      </c>
    </row>
    <row r="1062" spans="1:24" ht="43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3">
        <f>(E1062/D1062)*100</f>
        <v>1</v>
      </c>
      <c r="P1062" s="7">
        <f t="shared" si="113"/>
        <v>50</v>
      </c>
      <c r="Q1062" s="4" t="str">
        <f t="shared" si="114"/>
        <v>journalism</v>
      </c>
      <c r="R1062" s="4" t="str">
        <f t="shared" si="112"/>
        <v>audio</v>
      </c>
      <c r="S1062" s="22">
        <f t="shared" si="115"/>
        <v>42079.913113425922</v>
      </c>
      <c r="T1062" s="22">
        <f t="shared" si="116"/>
        <v>42109.913113425922</v>
      </c>
      <c r="U1062" s="23">
        <v>42079.913113425922</v>
      </c>
      <c r="V1062" s="14">
        <f t="shared" si="117"/>
        <v>5000</v>
      </c>
      <c r="W1062" s="14">
        <f t="shared" si="118"/>
        <v>50</v>
      </c>
      <c r="X1062" s="7">
        <f>IF($L1062&gt;0,$W1062/$L1062,0)</f>
        <v>50</v>
      </c>
    </row>
    <row r="1063" spans="1:24" ht="28.8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3">
        <f>(E1063/D1063)*100</f>
        <v>0</v>
      </c>
      <c r="P1063" s="7">
        <f t="shared" si="113"/>
        <v>0</v>
      </c>
      <c r="Q1063" s="4" t="str">
        <f t="shared" si="114"/>
        <v>journalism</v>
      </c>
      <c r="R1063" s="4" t="str">
        <f t="shared" si="112"/>
        <v>audio</v>
      </c>
      <c r="S1063" s="22">
        <f t="shared" si="115"/>
        <v>42432.276712962965</v>
      </c>
      <c r="T1063" s="22">
        <f t="shared" si="116"/>
        <v>42492.041666666672</v>
      </c>
      <c r="U1063" s="23">
        <v>42432.276712962965</v>
      </c>
      <c r="V1063" s="14">
        <f t="shared" si="117"/>
        <v>4000</v>
      </c>
      <c r="W1063" s="14">
        <f t="shared" si="118"/>
        <v>0</v>
      </c>
      <c r="X1063" s="7">
        <f>IF($L1063&gt;0,$W1063/$L1063,0)</f>
        <v>0</v>
      </c>
    </row>
    <row r="1064" spans="1:24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3">
        <f>(E1064/D1064)*100</f>
        <v>95.477386934673376</v>
      </c>
      <c r="P1064" s="7">
        <f t="shared" si="113"/>
        <v>47.5</v>
      </c>
      <c r="Q1064" s="4" t="str">
        <f t="shared" si="114"/>
        <v>journalism</v>
      </c>
      <c r="R1064" s="4" t="str">
        <f t="shared" si="112"/>
        <v>audio</v>
      </c>
      <c r="S1064" s="22">
        <f t="shared" si="115"/>
        <v>42556.807187500002</v>
      </c>
      <c r="T1064" s="22">
        <f t="shared" si="116"/>
        <v>42563.807187500002</v>
      </c>
      <c r="U1064" s="23">
        <v>42556.807187500002</v>
      </c>
      <c r="V1064" s="14">
        <f t="shared" si="117"/>
        <v>199</v>
      </c>
      <c r="W1064" s="14">
        <f t="shared" si="118"/>
        <v>190</v>
      </c>
      <c r="X1064" s="7">
        <f>IF($L1064&gt;0,$W1064/$L1064,0)</f>
        <v>47.5</v>
      </c>
    </row>
    <row r="1065" spans="1:24" ht="43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3">
        <f>(E1065/D1065)*100</f>
        <v>0</v>
      </c>
      <c r="P1065" s="7">
        <f t="shared" si="113"/>
        <v>0</v>
      </c>
      <c r="Q1065" s="4" t="str">
        <f t="shared" si="114"/>
        <v>journalism</v>
      </c>
      <c r="R1065" s="4" t="str">
        <f t="shared" si="112"/>
        <v>audio</v>
      </c>
      <c r="S1065" s="22">
        <f t="shared" si="115"/>
        <v>42583.030810185184</v>
      </c>
      <c r="T1065" s="22">
        <f t="shared" si="116"/>
        <v>42613.030810185184</v>
      </c>
      <c r="U1065" s="23">
        <v>42583.030810185184</v>
      </c>
      <c r="V1065" s="14">
        <f t="shared" si="117"/>
        <v>1000</v>
      </c>
      <c r="W1065" s="14">
        <f t="shared" si="118"/>
        <v>0</v>
      </c>
      <c r="X1065" s="7">
        <f>IF($L1065&gt;0,$W1065/$L1065,0)</f>
        <v>0</v>
      </c>
    </row>
    <row r="1066" spans="1:24" ht="43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3">
        <f>(E1066/D1066)*100</f>
        <v>8.974444444444444</v>
      </c>
      <c r="P1066" s="7">
        <f t="shared" si="113"/>
        <v>65.666666666666671</v>
      </c>
      <c r="Q1066" s="4" t="str">
        <f t="shared" si="114"/>
        <v>games</v>
      </c>
      <c r="R1066" s="4" t="str">
        <f t="shared" si="112"/>
        <v>video games</v>
      </c>
      <c r="S1066" s="22">
        <f t="shared" si="115"/>
        <v>41417.228043981479</v>
      </c>
      <c r="T1066" s="22">
        <f t="shared" si="116"/>
        <v>41462.228043981479</v>
      </c>
      <c r="U1066" s="23">
        <v>41417.228043981479</v>
      </c>
      <c r="V1066" s="14">
        <f t="shared" si="117"/>
        <v>90000</v>
      </c>
      <c r="W1066" s="14">
        <f t="shared" si="118"/>
        <v>8077</v>
      </c>
      <c r="X1066" s="7">
        <f>IF($L1066&gt;0,$W1066/$L1066,0)</f>
        <v>65.666666666666671</v>
      </c>
    </row>
    <row r="1067" spans="1:24" ht="43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3">
        <f>(E1067/D1067)*100</f>
        <v>2.7</v>
      </c>
      <c r="P1067" s="7">
        <f t="shared" si="113"/>
        <v>16.2</v>
      </c>
      <c r="Q1067" s="4" t="str">
        <f t="shared" si="114"/>
        <v>games</v>
      </c>
      <c r="R1067" s="4" t="str">
        <f t="shared" si="112"/>
        <v>video games</v>
      </c>
      <c r="S1067" s="22">
        <f t="shared" si="115"/>
        <v>41661.381041666667</v>
      </c>
      <c r="T1067" s="22">
        <f t="shared" si="116"/>
        <v>41689.381041666667</v>
      </c>
      <c r="U1067" s="23">
        <v>41661.381041666667</v>
      </c>
      <c r="V1067" s="14">
        <f t="shared" si="117"/>
        <v>2112.2820000000002</v>
      </c>
      <c r="W1067" s="14">
        <f t="shared" si="118"/>
        <v>57.031613999999998</v>
      </c>
      <c r="X1067" s="7">
        <f>IF($L1067&gt;0,$W1067/$L1067,0)</f>
        <v>11.4063228</v>
      </c>
    </row>
    <row r="1068" spans="1:24" ht="43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3">
        <f>(E1068/D1068)*100</f>
        <v>3.3673333333333333</v>
      </c>
      <c r="P1068" s="7">
        <f t="shared" si="113"/>
        <v>34.128378378378379</v>
      </c>
      <c r="Q1068" s="4" t="str">
        <f t="shared" si="114"/>
        <v>games</v>
      </c>
      <c r="R1068" s="4" t="str">
        <f t="shared" si="112"/>
        <v>video games</v>
      </c>
      <c r="S1068" s="22">
        <f t="shared" si="115"/>
        <v>41445.962754629625</v>
      </c>
      <c r="T1068" s="22">
        <f t="shared" si="116"/>
        <v>41490.962754629625</v>
      </c>
      <c r="U1068" s="23">
        <v>41445.962754629625</v>
      </c>
      <c r="V1068" s="14">
        <f t="shared" si="117"/>
        <v>150000</v>
      </c>
      <c r="W1068" s="14">
        <f t="shared" si="118"/>
        <v>5051</v>
      </c>
      <c r="X1068" s="7">
        <f>IF($L1068&gt;0,$W1068/$L1068,0)</f>
        <v>34.128378378378379</v>
      </c>
    </row>
    <row r="1069" spans="1:24" ht="43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3">
        <f>(E1069/D1069)*100</f>
        <v>26</v>
      </c>
      <c r="P1069" s="7">
        <f t="shared" si="113"/>
        <v>13</v>
      </c>
      <c r="Q1069" s="4" t="str">
        <f t="shared" si="114"/>
        <v>games</v>
      </c>
      <c r="R1069" s="4" t="str">
        <f t="shared" si="112"/>
        <v>video games</v>
      </c>
      <c r="S1069" s="22">
        <f t="shared" si="115"/>
        <v>41599.855682870373</v>
      </c>
      <c r="T1069" s="22">
        <f t="shared" si="116"/>
        <v>41629.855682870373</v>
      </c>
      <c r="U1069" s="23">
        <v>41599.855682870373</v>
      </c>
      <c r="V1069" s="14">
        <f t="shared" si="117"/>
        <v>500</v>
      </c>
      <c r="W1069" s="14">
        <f t="shared" si="118"/>
        <v>130</v>
      </c>
      <c r="X1069" s="7">
        <f>IF($L1069&gt;0,$W1069/$L1069,0)</f>
        <v>13</v>
      </c>
    </row>
    <row r="1070" spans="1:24" ht="43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3">
        <f>(E1070/D1070)*100</f>
        <v>0.15</v>
      </c>
      <c r="P1070" s="7">
        <f t="shared" si="113"/>
        <v>11.25</v>
      </c>
      <c r="Q1070" s="4" t="str">
        <f t="shared" si="114"/>
        <v>games</v>
      </c>
      <c r="R1070" s="4" t="str">
        <f t="shared" si="112"/>
        <v>video games</v>
      </c>
      <c r="S1070" s="22">
        <f t="shared" si="115"/>
        <v>42440.371111111112</v>
      </c>
      <c r="T1070" s="22">
        <f t="shared" si="116"/>
        <v>42470.329444444447</v>
      </c>
      <c r="U1070" s="23">
        <v>42440.371111111112</v>
      </c>
      <c r="V1070" s="14">
        <f t="shared" si="117"/>
        <v>30000</v>
      </c>
      <c r="W1070" s="14">
        <f t="shared" si="118"/>
        <v>45</v>
      </c>
      <c r="X1070" s="7">
        <f>IF($L1070&gt;0,$W1070/$L1070,0)</f>
        <v>11.25</v>
      </c>
    </row>
    <row r="1071" spans="1:24" ht="43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3">
        <f>(E1071/D1071)*100</f>
        <v>38.636363636363633</v>
      </c>
      <c r="P1071" s="7">
        <f t="shared" si="113"/>
        <v>40.476190476190474</v>
      </c>
      <c r="Q1071" s="4" t="str">
        <f t="shared" si="114"/>
        <v>games</v>
      </c>
      <c r="R1071" s="4" t="str">
        <f t="shared" si="112"/>
        <v>video games</v>
      </c>
      <c r="S1071" s="22">
        <f t="shared" si="115"/>
        <v>41572.229849537034</v>
      </c>
      <c r="T1071" s="22">
        <f t="shared" si="116"/>
        <v>41604.271516203706</v>
      </c>
      <c r="U1071" s="23">
        <v>41572.229849537034</v>
      </c>
      <c r="V1071" s="14">
        <f t="shared" si="117"/>
        <v>2200</v>
      </c>
      <c r="W1071" s="14">
        <f t="shared" si="118"/>
        <v>850</v>
      </c>
      <c r="X1071" s="7">
        <f>IF($L1071&gt;0,$W1071/$L1071,0)</f>
        <v>40.476190476190474</v>
      </c>
    </row>
    <row r="1072" spans="1:24" ht="43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3">
        <f>(E1072/D1072)*100</f>
        <v>0.70000000000000007</v>
      </c>
      <c r="P1072" s="7">
        <f t="shared" si="113"/>
        <v>35</v>
      </c>
      <c r="Q1072" s="4" t="str">
        <f t="shared" si="114"/>
        <v>games</v>
      </c>
      <c r="R1072" s="4" t="str">
        <f t="shared" si="112"/>
        <v>video games</v>
      </c>
      <c r="S1072" s="22">
        <f t="shared" si="115"/>
        <v>41163.011828703704</v>
      </c>
      <c r="T1072" s="22">
        <f t="shared" si="116"/>
        <v>41183.011828703704</v>
      </c>
      <c r="U1072" s="23">
        <v>41163.011828703704</v>
      </c>
      <c r="V1072" s="14">
        <f t="shared" si="117"/>
        <v>10000</v>
      </c>
      <c r="W1072" s="14">
        <f t="shared" si="118"/>
        <v>70</v>
      </c>
      <c r="X1072" s="7">
        <f>IF($L1072&gt;0,$W1072/$L1072,0)</f>
        <v>35</v>
      </c>
    </row>
    <row r="1073" spans="1:24" ht="43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3">
        <f>(E1073/D1073)*100</f>
        <v>0</v>
      </c>
      <c r="P1073" s="7">
        <f t="shared" si="113"/>
        <v>0</v>
      </c>
      <c r="Q1073" s="4" t="str">
        <f t="shared" si="114"/>
        <v>games</v>
      </c>
      <c r="R1073" s="4" t="str">
        <f t="shared" si="112"/>
        <v>video games</v>
      </c>
      <c r="S1073" s="22">
        <f t="shared" si="115"/>
        <v>42295.753391203703</v>
      </c>
      <c r="T1073" s="22">
        <f t="shared" si="116"/>
        <v>42325.795057870375</v>
      </c>
      <c r="U1073" s="23">
        <v>42295.753391203703</v>
      </c>
      <c r="V1073" s="14">
        <f t="shared" si="117"/>
        <v>11.710599999999999</v>
      </c>
      <c r="W1073" s="14">
        <f t="shared" si="118"/>
        <v>0</v>
      </c>
      <c r="X1073" s="7">
        <f>IF($L1073&gt;0,$W1073/$L1073,0)</f>
        <v>0</v>
      </c>
    </row>
    <row r="1074" spans="1:24" ht="43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3">
        <f>(E1074/D1074)*100</f>
        <v>6.8000000000000005E-2</v>
      </c>
      <c r="P1074" s="7">
        <f t="shared" si="113"/>
        <v>12.75</v>
      </c>
      <c r="Q1074" s="4" t="str">
        <f t="shared" si="114"/>
        <v>games</v>
      </c>
      <c r="R1074" s="4" t="str">
        <f t="shared" si="112"/>
        <v>video games</v>
      </c>
      <c r="S1074" s="22">
        <f t="shared" si="115"/>
        <v>41645.832141203704</v>
      </c>
      <c r="T1074" s="22">
        <f t="shared" si="116"/>
        <v>41675.832141203704</v>
      </c>
      <c r="U1074" s="23">
        <v>41645.832141203704</v>
      </c>
      <c r="V1074" s="14">
        <f t="shared" si="117"/>
        <v>75000</v>
      </c>
      <c r="W1074" s="14">
        <f t="shared" si="118"/>
        <v>51</v>
      </c>
      <c r="X1074" s="7">
        <f>IF($L1074&gt;0,$W1074/$L1074,0)</f>
        <v>12.75</v>
      </c>
    </row>
    <row r="1075" spans="1:24" ht="28.8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3">
        <f>(E1075/D1075)*100</f>
        <v>1.3333333333333335</v>
      </c>
      <c r="P1075" s="7">
        <f t="shared" si="113"/>
        <v>10</v>
      </c>
      <c r="Q1075" s="4" t="str">
        <f t="shared" si="114"/>
        <v>games</v>
      </c>
      <c r="R1075" s="4" t="str">
        <f t="shared" si="112"/>
        <v>video games</v>
      </c>
      <c r="S1075" s="22">
        <f t="shared" si="115"/>
        <v>40802.964594907404</v>
      </c>
      <c r="T1075" s="22">
        <f t="shared" si="116"/>
        <v>40832.964594907404</v>
      </c>
      <c r="U1075" s="23">
        <v>40802.964594907404</v>
      </c>
      <c r="V1075" s="14">
        <f t="shared" si="117"/>
        <v>750</v>
      </c>
      <c r="W1075" s="14">
        <f t="shared" si="118"/>
        <v>10</v>
      </c>
      <c r="X1075" s="7">
        <f>IF($L1075&gt;0,$W1075/$L1075,0)</f>
        <v>10</v>
      </c>
    </row>
    <row r="1076" spans="1:24" ht="43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3">
        <f>(E1076/D1076)*100</f>
        <v>6.3092592592592585</v>
      </c>
      <c r="P1076" s="7">
        <f t="shared" si="113"/>
        <v>113.56666666666666</v>
      </c>
      <c r="Q1076" s="4" t="str">
        <f t="shared" si="114"/>
        <v>games</v>
      </c>
      <c r="R1076" s="4" t="str">
        <f t="shared" si="112"/>
        <v>video games</v>
      </c>
      <c r="S1076" s="22">
        <f t="shared" si="115"/>
        <v>41613.172974537039</v>
      </c>
      <c r="T1076" s="22">
        <f t="shared" si="116"/>
        <v>41643.172974537039</v>
      </c>
      <c r="U1076" s="23">
        <v>41613.172974537039</v>
      </c>
      <c r="V1076" s="14">
        <f t="shared" si="117"/>
        <v>54000</v>
      </c>
      <c r="W1076" s="14">
        <f t="shared" si="118"/>
        <v>3407</v>
      </c>
      <c r="X1076" s="7">
        <f>IF($L1076&gt;0,$W1076/$L1076,0)</f>
        <v>113.56666666666666</v>
      </c>
    </row>
    <row r="1077" spans="1:24" ht="28.8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3">
        <f>(E1077/D1077)*100</f>
        <v>4.5</v>
      </c>
      <c r="P1077" s="7">
        <f t="shared" si="113"/>
        <v>15</v>
      </c>
      <c r="Q1077" s="4" t="str">
        <f t="shared" si="114"/>
        <v>games</v>
      </c>
      <c r="R1077" s="4" t="str">
        <f t="shared" si="112"/>
        <v>video games</v>
      </c>
      <c r="S1077" s="22">
        <f t="shared" si="115"/>
        <v>41005.904120370367</v>
      </c>
      <c r="T1077" s="22">
        <f t="shared" si="116"/>
        <v>41035.904120370367</v>
      </c>
      <c r="U1077" s="23">
        <v>41005.904120370367</v>
      </c>
      <c r="V1077" s="14">
        <f t="shared" si="117"/>
        <v>1000</v>
      </c>
      <c r="W1077" s="14">
        <f t="shared" si="118"/>
        <v>45</v>
      </c>
      <c r="X1077" s="7">
        <f>IF($L1077&gt;0,$W1077/$L1077,0)</f>
        <v>15</v>
      </c>
    </row>
    <row r="1078" spans="1:24" ht="43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3">
        <f>(E1078/D1078)*100</f>
        <v>62.765333333333331</v>
      </c>
      <c r="P1078" s="7">
        <f t="shared" si="113"/>
        <v>48.281025641025643</v>
      </c>
      <c r="Q1078" s="4" t="str">
        <f t="shared" si="114"/>
        <v>games</v>
      </c>
      <c r="R1078" s="4" t="str">
        <f t="shared" si="112"/>
        <v>video games</v>
      </c>
      <c r="S1078" s="22">
        <f t="shared" si="115"/>
        <v>41838.377893518518</v>
      </c>
      <c r="T1078" s="22">
        <f t="shared" si="116"/>
        <v>41893.377893518518</v>
      </c>
      <c r="U1078" s="23">
        <v>41838.377893518518</v>
      </c>
      <c r="V1078" s="14">
        <f t="shared" si="117"/>
        <v>75000</v>
      </c>
      <c r="W1078" s="14">
        <f t="shared" si="118"/>
        <v>47074</v>
      </c>
      <c r="X1078" s="7">
        <f>IF($L1078&gt;0,$W1078/$L1078,0)</f>
        <v>48.281025641025643</v>
      </c>
    </row>
    <row r="1079" spans="1:24" ht="43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3">
        <f>(E1079/D1079)*100</f>
        <v>29.376000000000001</v>
      </c>
      <c r="P1079" s="7">
        <f t="shared" si="113"/>
        <v>43.976047904191617</v>
      </c>
      <c r="Q1079" s="4" t="str">
        <f t="shared" si="114"/>
        <v>games</v>
      </c>
      <c r="R1079" s="4" t="str">
        <f t="shared" si="112"/>
        <v>video games</v>
      </c>
      <c r="S1079" s="22">
        <f t="shared" si="115"/>
        <v>42353.16679398148</v>
      </c>
      <c r="T1079" s="22">
        <f t="shared" si="116"/>
        <v>42383.16679398148</v>
      </c>
      <c r="U1079" s="23">
        <v>42353.16679398148</v>
      </c>
      <c r="V1079" s="14">
        <f t="shared" si="117"/>
        <v>25000</v>
      </c>
      <c r="W1079" s="14">
        <f t="shared" si="118"/>
        <v>7344</v>
      </c>
      <c r="X1079" s="7">
        <f>IF($L1079&gt;0,$W1079/$L1079,0)</f>
        <v>43.976047904191617</v>
      </c>
    </row>
    <row r="1080" spans="1:24" ht="43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3">
        <f>(E1080/D1080)*100</f>
        <v>7.5</v>
      </c>
      <c r="P1080" s="7">
        <f t="shared" si="113"/>
        <v>9</v>
      </c>
      <c r="Q1080" s="4" t="str">
        <f t="shared" si="114"/>
        <v>games</v>
      </c>
      <c r="R1080" s="4" t="str">
        <f t="shared" si="112"/>
        <v>video games</v>
      </c>
      <c r="S1080" s="22">
        <f t="shared" si="115"/>
        <v>40701.195844907408</v>
      </c>
      <c r="T1080" s="22">
        <f t="shared" si="116"/>
        <v>40746.195844907408</v>
      </c>
      <c r="U1080" s="23">
        <v>40701.195844907408</v>
      </c>
      <c r="V1080" s="14">
        <f t="shared" si="117"/>
        <v>600</v>
      </c>
      <c r="W1080" s="14">
        <f t="shared" si="118"/>
        <v>45</v>
      </c>
      <c r="X1080" s="7">
        <f>IF($L1080&gt;0,$W1080/$L1080,0)</f>
        <v>9</v>
      </c>
    </row>
    <row r="1081" spans="1:24" ht="43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3">
        <f>(E1081/D1081)*100</f>
        <v>2.6076923076923078</v>
      </c>
      <c r="P1081" s="7">
        <f t="shared" si="113"/>
        <v>37.666666666666664</v>
      </c>
      <c r="Q1081" s="4" t="str">
        <f t="shared" si="114"/>
        <v>games</v>
      </c>
      <c r="R1081" s="4" t="str">
        <f t="shared" si="112"/>
        <v>video games</v>
      </c>
      <c r="S1081" s="22">
        <f t="shared" si="115"/>
        <v>42479.566388888888</v>
      </c>
      <c r="T1081" s="22">
        <f t="shared" si="116"/>
        <v>42504.566388888888</v>
      </c>
      <c r="U1081" s="23">
        <v>42479.566388888888</v>
      </c>
      <c r="V1081" s="14">
        <f t="shared" si="117"/>
        <v>29280.03</v>
      </c>
      <c r="W1081" s="14">
        <f t="shared" si="118"/>
        <v>763.53309000000002</v>
      </c>
      <c r="X1081" s="7">
        <f>IF($L1081&gt;0,$W1081/$L1081,0)</f>
        <v>42.418505000000003</v>
      </c>
    </row>
    <row r="1082" spans="1:24" ht="43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3">
        <f>(E1082/D1082)*100</f>
        <v>9.1050000000000004</v>
      </c>
      <c r="P1082" s="7">
        <f t="shared" si="113"/>
        <v>18.581632653061224</v>
      </c>
      <c r="Q1082" s="4" t="str">
        <f t="shared" si="114"/>
        <v>games</v>
      </c>
      <c r="R1082" s="4" t="str">
        <f t="shared" si="112"/>
        <v>video games</v>
      </c>
      <c r="S1082" s="22">
        <f t="shared" si="115"/>
        <v>41740.138113425928</v>
      </c>
      <c r="T1082" s="22">
        <f t="shared" si="116"/>
        <v>41770.138113425928</v>
      </c>
      <c r="U1082" s="23">
        <v>41740.138113425928</v>
      </c>
      <c r="V1082" s="14">
        <f t="shared" si="117"/>
        <v>20000</v>
      </c>
      <c r="W1082" s="14">
        <f t="shared" si="118"/>
        <v>1821</v>
      </c>
      <c r="X1082" s="7">
        <f>IF($L1082&gt;0,$W1082/$L1082,0)</f>
        <v>18.581632653061224</v>
      </c>
    </row>
    <row r="1083" spans="1:24" ht="43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3">
        <f>(E1083/D1083)*100</f>
        <v>1.7647058823529412E-2</v>
      </c>
      <c r="P1083" s="7">
        <f t="shared" si="113"/>
        <v>3</v>
      </c>
      <c r="Q1083" s="4" t="str">
        <f t="shared" si="114"/>
        <v>games</v>
      </c>
      <c r="R1083" s="4" t="str">
        <f t="shared" si="112"/>
        <v>video games</v>
      </c>
      <c r="S1083" s="22">
        <f t="shared" si="115"/>
        <v>42002.926990740743</v>
      </c>
      <c r="T1083" s="22">
        <f t="shared" si="116"/>
        <v>42032.926990740743</v>
      </c>
      <c r="U1083" s="23">
        <v>42002.926990740743</v>
      </c>
      <c r="V1083" s="14">
        <f t="shared" si="117"/>
        <v>68000</v>
      </c>
      <c r="W1083" s="14">
        <f t="shared" si="118"/>
        <v>12</v>
      </c>
      <c r="X1083" s="7">
        <f>IF($L1083&gt;0,$W1083/$L1083,0)</f>
        <v>3</v>
      </c>
    </row>
    <row r="1084" spans="1:24" ht="28.8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3">
        <f>(E1084/D1084)*100</f>
        <v>0.55999999999999994</v>
      </c>
      <c r="P1084" s="7">
        <f t="shared" si="113"/>
        <v>18.666666666666668</v>
      </c>
      <c r="Q1084" s="4" t="str">
        <f t="shared" si="114"/>
        <v>games</v>
      </c>
      <c r="R1084" s="4" t="str">
        <f t="shared" si="112"/>
        <v>video games</v>
      </c>
      <c r="S1084" s="22">
        <f t="shared" si="115"/>
        <v>41101.906111111108</v>
      </c>
      <c r="T1084" s="22">
        <f t="shared" si="116"/>
        <v>41131.906111111108</v>
      </c>
      <c r="U1084" s="23">
        <v>41101.906111111108</v>
      </c>
      <c r="V1084" s="14">
        <f t="shared" si="117"/>
        <v>10000</v>
      </c>
      <c r="W1084" s="14">
        <f t="shared" si="118"/>
        <v>56</v>
      </c>
      <c r="X1084" s="7">
        <f>IF($L1084&gt;0,$W1084/$L1084,0)</f>
        <v>18.666666666666668</v>
      </c>
    </row>
    <row r="1085" spans="1:24" ht="43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3">
        <f>(E1085/D1085)*100</f>
        <v>0.82000000000000006</v>
      </c>
      <c r="P1085" s="7">
        <f t="shared" si="113"/>
        <v>410</v>
      </c>
      <c r="Q1085" s="4" t="str">
        <f t="shared" si="114"/>
        <v>games</v>
      </c>
      <c r="R1085" s="4" t="str">
        <f t="shared" si="112"/>
        <v>video games</v>
      </c>
      <c r="S1085" s="22">
        <f t="shared" si="115"/>
        <v>41793.659525462965</v>
      </c>
      <c r="T1085" s="22">
        <f t="shared" si="116"/>
        <v>41853.659525462965</v>
      </c>
      <c r="U1085" s="23">
        <v>41793.659525462965</v>
      </c>
      <c r="V1085" s="14">
        <f t="shared" si="117"/>
        <v>38322.450000000004</v>
      </c>
      <c r="W1085" s="14">
        <f t="shared" si="118"/>
        <v>314.24409000000003</v>
      </c>
      <c r="X1085" s="7">
        <f>IF($L1085&gt;0,$W1085/$L1085,0)</f>
        <v>314.24409000000003</v>
      </c>
    </row>
    <row r="1086" spans="1:24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3">
        <f>(E1086/D1086)*100</f>
        <v>0</v>
      </c>
      <c r="P1086" s="7">
        <f t="shared" si="113"/>
        <v>0</v>
      </c>
      <c r="Q1086" s="4" t="str">
        <f t="shared" si="114"/>
        <v>games</v>
      </c>
      <c r="R1086" s="4" t="str">
        <f t="shared" si="112"/>
        <v>video games</v>
      </c>
      <c r="S1086" s="22">
        <f t="shared" si="115"/>
        <v>41829.912083333329</v>
      </c>
      <c r="T1086" s="22">
        <f t="shared" si="116"/>
        <v>41859.912083333329</v>
      </c>
      <c r="U1086" s="23">
        <v>41829.912083333329</v>
      </c>
      <c r="V1086" s="14">
        <f t="shared" si="117"/>
        <v>550</v>
      </c>
      <c r="W1086" s="14">
        <f t="shared" si="118"/>
        <v>0</v>
      </c>
      <c r="X1086" s="7">
        <f>IF($L1086&gt;0,$W1086/$L1086,0)</f>
        <v>0</v>
      </c>
    </row>
    <row r="1087" spans="1:24" ht="28.8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3">
        <f>(E1087/D1087)*100</f>
        <v>3.42</v>
      </c>
      <c r="P1087" s="7">
        <f t="shared" si="113"/>
        <v>114</v>
      </c>
      <c r="Q1087" s="4" t="str">
        <f t="shared" si="114"/>
        <v>games</v>
      </c>
      <c r="R1087" s="4" t="str">
        <f t="shared" si="112"/>
        <v>video games</v>
      </c>
      <c r="S1087" s="22">
        <f t="shared" si="115"/>
        <v>42413.671006944445</v>
      </c>
      <c r="T1087" s="22">
        <f t="shared" si="116"/>
        <v>42443.629340277781</v>
      </c>
      <c r="U1087" s="23">
        <v>42413.671006944445</v>
      </c>
      <c r="V1087" s="14">
        <f t="shared" si="117"/>
        <v>22993.47</v>
      </c>
      <c r="W1087" s="14">
        <f t="shared" si="118"/>
        <v>786.37667400000009</v>
      </c>
      <c r="X1087" s="7">
        <f>IF($L1087&gt;0,$W1087/$L1087,0)</f>
        <v>87.375186000000014</v>
      </c>
    </row>
    <row r="1088" spans="1:24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3">
        <f>(E1088/D1088)*100</f>
        <v>8.3333333333333343E-2</v>
      </c>
      <c r="P1088" s="7">
        <f t="shared" si="113"/>
        <v>7.5</v>
      </c>
      <c r="Q1088" s="4" t="str">
        <f t="shared" si="114"/>
        <v>games</v>
      </c>
      <c r="R1088" s="4" t="str">
        <f t="shared" si="112"/>
        <v>video games</v>
      </c>
      <c r="S1088" s="22">
        <f t="shared" si="115"/>
        <v>41845.866793981484</v>
      </c>
      <c r="T1088" s="22">
        <f t="shared" si="116"/>
        <v>41875.866793981484</v>
      </c>
      <c r="U1088" s="23">
        <v>41845.866793981484</v>
      </c>
      <c r="V1088" s="14">
        <f t="shared" si="117"/>
        <v>18000</v>
      </c>
      <c r="W1088" s="14">
        <f t="shared" si="118"/>
        <v>15</v>
      </c>
      <c r="X1088" s="7">
        <f>IF($L1088&gt;0,$W1088/$L1088,0)</f>
        <v>7.5</v>
      </c>
    </row>
    <row r="1089" spans="1:24" ht="43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3">
        <f>(E1089/D1089)*100</f>
        <v>0</v>
      </c>
      <c r="P1089" s="7">
        <f t="shared" si="113"/>
        <v>0</v>
      </c>
      <c r="Q1089" s="4" t="str">
        <f t="shared" si="114"/>
        <v>games</v>
      </c>
      <c r="R1089" s="4" t="str">
        <f>MID($N1089,FIND("/",$N1089)+1,LEN($N1089))</f>
        <v>video games</v>
      </c>
      <c r="S1089" s="22">
        <f t="shared" si="115"/>
        <v>41775.713969907403</v>
      </c>
      <c r="T1089" s="22">
        <f t="shared" si="116"/>
        <v>41805.713969907403</v>
      </c>
      <c r="U1089" s="23">
        <v>41775.713969907403</v>
      </c>
      <c r="V1089" s="14">
        <f t="shared" si="117"/>
        <v>1100</v>
      </c>
      <c r="W1089" s="14">
        <f t="shared" si="118"/>
        <v>0</v>
      </c>
      <c r="X1089" s="7">
        <f>IF($L1089&gt;0,$W1089/$L1089,0)</f>
        <v>0</v>
      </c>
    </row>
    <row r="1090" spans="1:24" ht="28.8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3">
        <f>(E1090/D1090)*100</f>
        <v>14.182977777777777</v>
      </c>
      <c r="P1090" s="7">
        <f t="shared" si="113"/>
        <v>43.41727891156463</v>
      </c>
      <c r="Q1090" s="4" t="str">
        <f t="shared" si="114"/>
        <v>games</v>
      </c>
      <c r="R1090" s="4" t="str">
        <f t="shared" ref="R1090:R1153" si="119">MID($N1090,FIND("/",$N1090)+1,LEN($N1090))</f>
        <v>video games</v>
      </c>
      <c r="S1090" s="22">
        <f t="shared" si="115"/>
        <v>41723.799386574072</v>
      </c>
      <c r="T1090" s="22">
        <f t="shared" si="116"/>
        <v>41753.799386574072</v>
      </c>
      <c r="U1090" s="23">
        <v>41723.799386574072</v>
      </c>
      <c r="V1090" s="14">
        <f t="shared" si="117"/>
        <v>45000</v>
      </c>
      <c r="W1090" s="14">
        <f t="shared" si="118"/>
        <v>6382.34</v>
      </c>
      <c r="X1090" s="7">
        <f>IF($L1090&gt;0,$W1090/$L1090,0)</f>
        <v>43.41727891156463</v>
      </c>
    </row>
    <row r="1091" spans="1:24" ht="28.8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3">
        <f>(E1091/D1091)*100</f>
        <v>7.8266666666666662</v>
      </c>
      <c r="P1091" s="7">
        <f t="shared" ref="P1091:P1154" si="120">IF($L1091&gt;0,$E1091/$L1091,0)</f>
        <v>23.959183673469386</v>
      </c>
      <c r="Q1091" s="4" t="str">
        <f t="shared" ref="Q1091:Q1154" si="121">LEFT($N1091,FIND("/",$N1091)-1)</f>
        <v>games</v>
      </c>
      <c r="R1091" s="4" t="str">
        <f t="shared" si="119"/>
        <v>video games</v>
      </c>
      <c r="S1091" s="22">
        <f t="shared" ref="S1091:U1154" si="122">($J1091/86400)+DATE(1970,1,1)</f>
        <v>42151.189525462964</v>
      </c>
      <c r="T1091" s="22">
        <f t="shared" ref="T1091:T1154" si="123">($I1091/86400)+DATE(1970,1,1)</f>
        <v>42181.189525462964</v>
      </c>
      <c r="U1091" s="23">
        <v>42151.189525462964</v>
      </c>
      <c r="V1091" s="14">
        <f t="shared" ref="V1091:V1154" si="124">IF($H1091="AUD",$D1091*0.704094,IF($H1091="CAD",$D1091*0.766449,IF($H1091="CHF",$D1091*1.016069,IF($H1091="DKK",$D1091*0.150818,IF($H1091="EUR",$D1091*1.126155,IF($H1091="GBP",$D1091*1.251877,IF($H1091="HKD",$D1091*0.127766,IF($H1091="MXN",$D1091*0.052688,IF($H1091="NOK",$D1091*0.117106,IF($H1091="NZD",$D1091*0.672078,IF($H1091="SEK",$D1091*0.106947,IF($H1091="SGD",$D1091*0.737466,IF($H1091="USD",$D1091*1)))))))))))))</f>
        <v>16892.325000000001</v>
      </c>
      <c r="W1091" s="14">
        <f t="shared" ref="W1091:W1154" si="125">IF($H1091="AUD",$E1091*0.704094,IF($H1091="CAD",$E1091*0.766449,IF($H1091="CHF",$E1091*1.016069,IF($H1091="DKK",$E1091*0.150818,IF($H1091="EUR",$E1091*1.126155,IF($H1091="GBP",$E1091*1.251877,IF($H1091="HKD",$E1091*0.127766,IF($H1091="MXN",$E1091*0.052688,IF($H1091="NOK",$E1091*0.117106,IF($H1091="NZD",$E1091*0.672078,IF($H1091="SEK",$E1091*0.106947,IF($H1091="SGD",$E1091*0.737466,IF($H1091="USD",$E1091*1)))))))))))))</f>
        <v>1322.1059700000001</v>
      </c>
      <c r="X1091" s="7">
        <f>IF($L1091&gt;0,$W1091/$L1091,0)</f>
        <v>26.981754489795918</v>
      </c>
    </row>
    <row r="1092" spans="1:24" ht="43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3">
        <f>(E1092/D1092)*100</f>
        <v>3.8464497269020695E-2</v>
      </c>
      <c r="P1092" s="7">
        <f t="shared" si="120"/>
        <v>5</v>
      </c>
      <c r="Q1092" s="4" t="str">
        <f t="shared" si="121"/>
        <v>games</v>
      </c>
      <c r="R1092" s="4" t="str">
        <f t="shared" si="119"/>
        <v>video games</v>
      </c>
      <c r="S1092" s="22">
        <f t="shared" si="122"/>
        <v>42123.185798611114</v>
      </c>
      <c r="T1092" s="22">
        <f t="shared" si="123"/>
        <v>42153.185798611114</v>
      </c>
      <c r="U1092" s="23">
        <v>42123.185798611114</v>
      </c>
      <c r="V1092" s="14">
        <f t="shared" si="124"/>
        <v>9152.5179059999991</v>
      </c>
      <c r="W1092" s="14">
        <f t="shared" si="125"/>
        <v>3.52047</v>
      </c>
      <c r="X1092" s="7">
        <f>IF($L1092&gt;0,$W1092/$L1092,0)</f>
        <v>3.52047</v>
      </c>
    </row>
    <row r="1093" spans="1:24" ht="43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3">
        <f>(E1093/D1093)*100</f>
        <v>12.5</v>
      </c>
      <c r="P1093" s="7">
        <f t="shared" si="120"/>
        <v>12.5</v>
      </c>
      <c r="Q1093" s="4" t="str">
        <f t="shared" si="121"/>
        <v>games</v>
      </c>
      <c r="R1093" s="4" t="str">
        <f t="shared" si="119"/>
        <v>video games</v>
      </c>
      <c r="S1093" s="22">
        <f t="shared" si="122"/>
        <v>42440.820277777777</v>
      </c>
      <c r="T1093" s="22">
        <f t="shared" si="123"/>
        <v>42470.778611111113</v>
      </c>
      <c r="U1093" s="23">
        <v>42440.820277777777</v>
      </c>
      <c r="V1093" s="14">
        <f t="shared" si="124"/>
        <v>250.37539999999998</v>
      </c>
      <c r="W1093" s="14">
        <f t="shared" si="125"/>
        <v>31.296924999999998</v>
      </c>
      <c r="X1093" s="7">
        <f>IF($L1093&gt;0,$W1093/$L1093,0)</f>
        <v>15.648462499999999</v>
      </c>
    </row>
    <row r="1094" spans="1:24" ht="43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3">
        <f>(E1094/D1094)*100</f>
        <v>1.05</v>
      </c>
      <c r="P1094" s="7">
        <f t="shared" si="120"/>
        <v>3</v>
      </c>
      <c r="Q1094" s="4" t="str">
        <f t="shared" si="121"/>
        <v>games</v>
      </c>
      <c r="R1094" s="4" t="str">
        <f t="shared" si="119"/>
        <v>video games</v>
      </c>
      <c r="S1094" s="22">
        <f t="shared" si="122"/>
        <v>41250.025902777779</v>
      </c>
      <c r="T1094" s="22">
        <f t="shared" si="123"/>
        <v>41280.025902777779</v>
      </c>
      <c r="U1094" s="23">
        <v>41250.025902777779</v>
      </c>
      <c r="V1094" s="14">
        <f t="shared" si="124"/>
        <v>2000</v>
      </c>
      <c r="W1094" s="14">
        <f t="shared" si="125"/>
        <v>21</v>
      </c>
      <c r="X1094" s="7">
        <f>IF($L1094&gt;0,$W1094/$L1094,0)</f>
        <v>3</v>
      </c>
    </row>
    <row r="1095" spans="1:24" ht="43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3">
        <f>(E1095/D1095)*100</f>
        <v>14.083333333333334</v>
      </c>
      <c r="P1095" s="7">
        <f t="shared" si="120"/>
        <v>10.5625</v>
      </c>
      <c r="Q1095" s="4" t="str">
        <f t="shared" si="121"/>
        <v>games</v>
      </c>
      <c r="R1095" s="4" t="str">
        <f t="shared" si="119"/>
        <v>video games</v>
      </c>
      <c r="S1095" s="22">
        <f t="shared" si="122"/>
        <v>42396.973807870367</v>
      </c>
      <c r="T1095" s="22">
        <f t="shared" si="123"/>
        <v>42411.973807870367</v>
      </c>
      <c r="U1095" s="23">
        <v>42396.973807870367</v>
      </c>
      <c r="V1095" s="14">
        <f t="shared" si="124"/>
        <v>229.93470000000002</v>
      </c>
      <c r="W1095" s="14">
        <f t="shared" si="125"/>
        <v>32.382470250000004</v>
      </c>
      <c r="X1095" s="7">
        <f>IF($L1095&gt;0,$W1095/$L1095,0)</f>
        <v>8.0956175625000011</v>
      </c>
    </row>
    <row r="1096" spans="1:24" ht="43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3">
        <f>(E1096/D1096)*100</f>
        <v>18.300055555555556</v>
      </c>
      <c r="P1096" s="7">
        <f t="shared" si="120"/>
        <v>122.00037037037038</v>
      </c>
      <c r="Q1096" s="4" t="str">
        <f t="shared" si="121"/>
        <v>games</v>
      </c>
      <c r="R1096" s="4" t="str">
        <f t="shared" si="119"/>
        <v>video games</v>
      </c>
      <c r="S1096" s="22">
        <f t="shared" si="122"/>
        <v>40795.71334490741</v>
      </c>
      <c r="T1096" s="22">
        <f t="shared" si="123"/>
        <v>40825.71334490741</v>
      </c>
      <c r="U1096" s="23">
        <v>40795.71334490741</v>
      </c>
      <c r="V1096" s="14">
        <f t="shared" si="124"/>
        <v>18000</v>
      </c>
      <c r="W1096" s="14">
        <f t="shared" si="125"/>
        <v>3294.01</v>
      </c>
      <c r="X1096" s="7">
        <f>IF($L1096&gt;0,$W1096/$L1096,0)</f>
        <v>122.00037037037038</v>
      </c>
    </row>
    <row r="1097" spans="1:24" ht="43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3">
        <f>(E1097/D1097)*100</f>
        <v>5.0347999999999997</v>
      </c>
      <c r="P1097" s="7">
        <f t="shared" si="120"/>
        <v>267.80851063829789</v>
      </c>
      <c r="Q1097" s="4" t="str">
        <f t="shared" si="121"/>
        <v>games</v>
      </c>
      <c r="R1097" s="4" t="str">
        <f t="shared" si="119"/>
        <v>video games</v>
      </c>
      <c r="S1097" s="22">
        <f t="shared" si="122"/>
        <v>41486.537268518521</v>
      </c>
      <c r="T1097" s="22">
        <f t="shared" si="123"/>
        <v>41516.537268518521</v>
      </c>
      <c r="U1097" s="23">
        <v>41486.537268518521</v>
      </c>
      <c r="V1097" s="14">
        <f t="shared" si="124"/>
        <v>500000</v>
      </c>
      <c r="W1097" s="14">
        <f t="shared" si="125"/>
        <v>25174</v>
      </c>
      <c r="X1097" s="7">
        <f>IF($L1097&gt;0,$W1097/$L1097,0)</f>
        <v>267.80851063829789</v>
      </c>
    </row>
    <row r="1098" spans="1:24" ht="43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3">
        <f>(E1098/D1098)*100</f>
        <v>17.933333333333334</v>
      </c>
      <c r="P1098" s="7">
        <f t="shared" si="120"/>
        <v>74.206896551724142</v>
      </c>
      <c r="Q1098" s="4" t="str">
        <f t="shared" si="121"/>
        <v>games</v>
      </c>
      <c r="R1098" s="4" t="str">
        <f t="shared" si="119"/>
        <v>video games</v>
      </c>
      <c r="S1098" s="22">
        <f t="shared" si="122"/>
        <v>41885.51798611111</v>
      </c>
      <c r="T1098" s="22">
        <f t="shared" si="123"/>
        <v>41916.145833333336</v>
      </c>
      <c r="U1098" s="23">
        <v>41885.51798611111</v>
      </c>
      <c r="V1098" s="14">
        <f t="shared" si="124"/>
        <v>12000</v>
      </c>
      <c r="W1098" s="14">
        <f t="shared" si="125"/>
        <v>2152</v>
      </c>
      <c r="X1098" s="7">
        <f>IF($L1098&gt;0,$W1098/$L1098,0)</f>
        <v>74.206896551724142</v>
      </c>
    </row>
    <row r="1099" spans="1:24" ht="43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3">
        <f>(E1099/D1099)*100</f>
        <v>4.7E-2</v>
      </c>
      <c r="P1099" s="7">
        <f t="shared" si="120"/>
        <v>6.7142857142857144</v>
      </c>
      <c r="Q1099" s="4" t="str">
        <f t="shared" si="121"/>
        <v>games</v>
      </c>
      <c r="R1099" s="4" t="str">
        <f t="shared" si="119"/>
        <v>video games</v>
      </c>
      <c r="S1099" s="22">
        <f t="shared" si="122"/>
        <v>41660.792557870373</v>
      </c>
      <c r="T1099" s="22">
        <f t="shared" si="123"/>
        <v>41700.792557870373</v>
      </c>
      <c r="U1099" s="23">
        <v>41660.792557870373</v>
      </c>
      <c r="V1099" s="14">
        <f t="shared" si="124"/>
        <v>100000</v>
      </c>
      <c r="W1099" s="14">
        <f t="shared" si="125"/>
        <v>47</v>
      </c>
      <c r="X1099" s="7">
        <f>IF($L1099&gt;0,$W1099/$L1099,0)</f>
        <v>6.7142857142857144</v>
      </c>
    </row>
    <row r="1100" spans="1:24" ht="28.8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3">
        <f>(E1100/D1100)*100</f>
        <v>7.2120000000000006</v>
      </c>
      <c r="P1100" s="7">
        <f t="shared" si="120"/>
        <v>81.954545454545453</v>
      </c>
      <c r="Q1100" s="4" t="str">
        <f t="shared" si="121"/>
        <v>games</v>
      </c>
      <c r="R1100" s="4" t="str">
        <f t="shared" si="119"/>
        <v>video games</v>
      </c>
      <c r="S1100" s="22">
        <f t="shared" si="122"/>
        <v>41712.762673611112</v>
      </c>
      <c r="T1100" s="22">
        <f t="shared" si="123"/>
        <v>41742.762673611112</v>
      </c>
      <c r="U1100" s="23">
        <v>41712.762673611112</v>
      </c>
      <c r="V1100" s="14">
        <f t="shared" si="124"/>
        <v>25000</v>
      </c>
      <c r="W1100" s="14">
        <f t="shared" si="125"/>
        <v>1803</v>
      </c>
      <c r="X1100" s="7">
        <f>IF($L1100&gt;0,$W1100/$L1100,0)</f>
        <v>81.954545454545453</v>
      </c>
    </row>
    <row r="1101" spans="1:24" ht="43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3">
        <f>(E1101/D1101)*100</f>
        <v>0.5</v>
      </c>
      <c r="P1101" s="7">
        <f t="shared" si="120"/>
        <v>25</v>
      </c>
      <c r="Q1101" s="4" t="str">
        <f t="shared" si="121"/>
        <v>games</v>
      </c>
      <c r="R1101" s="4" t="str">
        <f t="shared" si="119"/>
        <v>video games</v>
      </c>
      <c r="S1101" s="22">
        <f t="shared" si="122"/>
        <v>42107.836435185185</v>
      </c>
      <c r="T1101" s="22">
        <f t="shared" si="123"/>
        <v>42137.836435185185</v>
      </c>
      <c r="U1101" s="23">
        <v>42107.836435185185</v>
      </c>
      <c r="V1101" s="14">
        <f t="shared" si="124"/>
        <v>6259.3849999999993</v>
      </c>
      <c r="W1101" s="14">
        <f t="shared" si="125"/>
        <v>31.296924999999998</v>
      </c>
      <c r="X1101" s="7">
        <f>IF($L1101&gt;0,$W1101/$L1101,0)</f>
        <v>31.296924999999998</v>
      </c>
    </row>
    <row r="1102" spans="1:24" ht="43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3">
        <f>(E1102/D1102)*100</f>
        <v>2.5</v>
      </c>
      <c r="P1102" s="7">
        <f t="shared" si="120"/>
        <v>10</v>
      </c>
      <c r="Q1102" s="4" t="str">
        <f t="shared" si="121"/>
        <v>games</v>
      </c>
      <c r="R1102" s="4" t="str">
        <f t="shared" si="119"/>
        <v>video games</v>
      </c>
      <c r="S1102" s="22">
        <f t="shared" si="122"/>
        <v>42384.110775462963</v>
      </c>
      <c r="T1102" s="22">
        <f t="shared" si="123"/>
        <v>42414.110775462963</v>
      </c>
      <c r="U1102" s="23">
        <v>42384.110775462963</v>
      </c>
      <c r="V1102" s="14">
        <f t="shared" si="124"/>
        <v>4504.62</v>
      </c>
      <c r="W1102" s="14">
        <f t="shared" si="125"/>
        <v>112.6155</v>
      </c>
      <c r="X1102" s="7">
        <f>IF($L1102&gt;0,$W1102/$L1102,0)</f>
        <v>11.26155</v>
      </c>
    </row>
    <row r="1103" spans="1:24" ht="28.8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3">
        <f>(E1103/D1103)*100</f>
        <v>4.1000000000000002E-2</v>
      </c>
      <c r="P1103" s="7">
        <f t="shared" si="120"/>
        <v>6.833333333333333</v>
      </c>
      <c r="Q1103" s="4" t="str">
        <f t="shared" si="121"/>
        <v>games</v>
      </c>
      <c r="R1103" s="4" t="str">
        <f t="shared" si="119"/>
        <v>video games</v>
      </c>
      <c r="S1103" s="22">
        <f t="shared" si="122"/>
        <v>42538.77243055556</v>
      </c>
      <c r="T1103" s="22">
        <f t="shared" si="123"/>
        <v>42565.758333333331</v>
      </c>
      <c r="U1103" s="23">
        <v>42538.77243055556</v>
      </c>
      <c r="V1103" s="14">
        <f t="shared" si="124"/>
        <v>100000</v>
      </c>
      <c r="W1103" s="14">
        <f t="shared" si="125"/>
        <v>41</v>
      </c>
      <c r="X1103" s="7">
        <f>IF($L1103&gt;0,$W1103/$L1103,0)</f>
        <v>6.833333333333333</v>
      </c>
    </row>
    <row r="1104" spans="1:24" ht="43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3">
        <f>(E1104/D1104)*100</f>
        <v>5.3125</v>
      </c>
      <c r="P1104" s="7">
        <f t="shared" si="120"/>
        <v>17.708333333333332</v>
      </c>
      <c r="Q1104" s="4" t="str">
        <f t="shared" si="121"/>
        <v>games</v>
      </c>
      <c r="R1104" s="4" t="str">
        <f t="shared" si="119"/>
        <v>video games</v>
      </c>
      <c r="S1104" s="22">
        <f t="shared" si="122"/>
        <v>41577.045428240745</v>
      </c>
      <c r="T1104" s="22">
        <f t="shared" si="123"/>
        <v>41617.249305555553</v>
      </c>
      <c r="U1104" s="23">
        <v>41577.045428240745</v>
      </c>
      <c r="V1104" s="14">
        <f t="shared" si="124"/>
        <v>8000</v>
      </c>
      <c r="W1104" s="14">
        <f t="shared" si="125"/>
        <v>425</v>
      </c>
      <c r="X1104" s="7">
        <f>IF($L1104&gt;0,$W1104/$L1104,0)</f>
        <v>17.708333333333332</v>
      </c>
    </row>
    <row r="1105" spans="1:24" ht="43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3">
        <f>(E1105/D1105)*100</f>
        <v>1.6199999999999999</v>
      </c>
      <c r="P1105" s="7">
        <f t="shared" si="120"/>
        <v>16.2</v>
      </c>
      <c r="Q1105" s="4" t="str">
        <f t="shared" si="121"/>
        <v>games</v>
      </c>
      <c r="R1105" s="4" t="str">
        <f t="shared" si="119"/>
        <v>video games</v>
      </c>
      <c r="S1105" s="22">
        <f t="shared" si="122"/>
        <v>42479.22210648148</v>
      </c>
      <c r="T1105" s="22">
        <f t="shared" si="123"/>
        <v>42539.22210648148</v>
      </c>
      <c r="U1105" s="23">
        <v>42479.22210648148</v>
      </c>
      <c r="V1105" s="14">
        <f t="shared" si="124"/>
        <v>15000</v>
      </c>
      <c r="W1105" s="14">
        <f t="shared" si="125"/>
        <v>243</v>
      </c>
      <c r="X1105" s="7">
        <f>IF($L1105&gt;0,$W1105/$L1105,0)</f>
        <v>16.2</v>
      </c>
    </row>
    <row r="1106" spans="1:24" ht="43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3">
        <f>(E1106/D1106)*100</f>
        <v>4.9516666666666671</v>
      </c>
      <c r="P1106" s="7">
        <f t="shared" si="120"/>
        <v>80.297297297297291</v>
      </c>
      <c r="Q1106" s="4" t="str">
        <f t="shared" si="121"/>
        <v>games</v>
      </c>
      <c r="R1106" s="4" t="str">
        <f t="shared" si="119"/>
        <v>video games</v>
      </c>
      <c r="S1106" s="22">
        <f t="shared" si="122"/>
        <v>41771.40996527778</v>
      </c>
      <c r="T1106" s="22">
        <f t="shared" si="123"/>
        <v>41801.40996527778</v>
      </c>
      <c r="U1106" s="23">
        <v>41771.40996527778</v>
      </c>
      <c r="V1106" s="14">
        <f t="shared" si="124"/>
        <v>75112.62</v>
      </c>
      <c r="W1106" s="14">
        <f t="shared" si="125"/>
        <v>3719.3265669999996</v>
      </c>
      <c r="X1106" s="7">
        <f>IF($L1106&gt;0,$W1106/$L1106,0)</f>
        <v>100.52233964864864</v>
      </c>
    </row>
    <row r="1107" spans="1:24" ht="43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3">
        <f>(E1107/D1107)*100</f>
        <v>0.159</v>
      </c>
      <c r="P1107" s="7">
        <f t="shared" si="120"/>
        <v>71.55</v>
      </c>
      <c r="Q1107" s="4" t="str">
        <f t="shared" si="121"/>
        <v>games</v>
      </c>
      <c r="R1107" s="4" t="str">
        <f t="shared" si="119"/>
        <v>video games</v>
      </c>
      <c r="S1107" s="22">
        <f t="shared" si="122"/>
        <v>41692.135729166665</v>
      </c>
      <c r="T1107" s="22">
        <f t="shared" si="123"/>
        <v>41722.0940625</v>
      </c>
      <c r="U1107" s="23">
        <v>41692.135729166665</v>
      </c>
      <c r="V1107" s="14">
        <f t="shared" si="124"/>
        <v>900000</v>
      </c>
      <c r="W1107" s="14">
        <f t="shared" si="125"/>
        <v>1431</v>
      </c>
      <c r="X1107" s="7">
        <f>IF($L1107&gt;0,$W1107/$L1107,0)</f>
        <v>71.55</v>
      </c>
    </row>
    <row r="1108" spans="1:24" ht="43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3">
        <f>(E1108/D1108)*100</f>
        <v>41.25</v>
      </c>
      <c r="P1108" s="7">
        <f t="shared" si="120"/>
        <v>23.571428571428573</v>
      </c>
      <c r="Q1108" s="4" t="str">
        <f t="shared" si="121"/>
        <v>games</v>
      </c>
      <c r="R1108" s="4" t="str">
        <f t="shared" si="119"/>
        <v>video games</v>
      </c>
      <c r="S1108" s="22">
        <f t="shared" si="122"/>
        <v>40973.740451388891</v>
      </c>
      <c r="T1108" s="22">
        <f t="shared" si="123"/>
        <v>41003.698784722219</v>
      </c>
      <c r="U1108" s="23">
        <v>40973.740451388891</v>
      </c>
      <c r="V1108" s="14">
        <f t="shared" si="124"/>
        <v>400</v>
      </c>
      <c r="W1108" s="14">
        <f t="shared" si="125"/>
        <v>165</v>
      </c>
      <c r="X1108" s="7">
        <f>IF($L1108&gt;0,$W1108/$L1108,0)</f>
        <v>23.571428571428573</v>
      </c>
    </row>
    <row r="1109" spans="1:24" ht="57.6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3">
        <f>(E1109/D1109)*100</f>
        <v>0</v>
      </c>
      <c r="P1109" s="7">
        <f t="shared" si="120"/>
        <v>0</v>
      </c>
      <c r="Q1109" s="4" t="str">
        <f t="shared" si="121"/>
        <v>games</v>
      </c>
      <c r="R1109" s="4" t="str">
        <f t="shared" si="119"/>
        <v>video games</v>
      </c>
      <c r="S1109" s="22">
        <f t="shared" si="122"/>
        <v>41813.861388888887</v>
      </c>
      <c r="T1109" s="22">
        <f t="shared" si="123"/>
        <v>41843.861388888887</v>
      </c>
      <c r="U1109" s="23">
        <v>41813.861388888887</v>
      </c>
      <c r="V1109" s="14">
        <f t="shared" si="124"/>
        <v>10000</v>
      </c>
      <c r="W1109" s="14">
        <f t="shared" si="125"/>
        <v>0</v>
      </c>
      <c r="X1109" s="7">
        <f>IF($L1109&gt;0,$W1109/$L1109,0)</f>
        <v>0</v>
      </c>
    </row>
    <row r="1110" spans="1:24" ht="43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3">
        <f>(E1110/D1110)*100</f>
        <v>2.93</v>
      </c>
      <c r="P1110" s="7">
        <f t="shared" si="120"/>
        <v>34.88095238095238</v>
      </c>
      <c r="Q1110" s="4" t="str">
        <f t="shared" si="121"/>
        <v>games</v>
      </c>
      <c r="R1110" s="4" t="str">
        <f t="shared" si="119"/>
        <v>video games</v>
      </c>
      <c r="S1110" s="22">
        <f t="shared" si="122"/>
        <v>40952.636979166666</v>
      </c>
      <c r="T1110" s="22">
        <f t="shared" si="123"/>
        <v>41012.595312500001</v>
      </c>
      <c r="U1110" s="23">
        <v>40952.636979166666</v>
      </c>
      <c r="V1110" s="14">
        <f t="shared" si="124"/>
        <v>25000</v>
      </c>
      <c r="W1110" s="14">
        <f t="shared" si="125"/>
        <v>732.5</v>
      </c>
      <c r="X1110" s="7">
        <f>IF($L1110&gt;0,$W1110/$L1110,0)</f>
        <v>34.88095238095238</v>
      </c>
    </row>
    <row r="1111" spans="1:24" ht="43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3">
        <f>(E1111/D1111)*100</f>
        <v>0.44999999999999996</v>
      </c>
      <c r="P1111" s="7">
        <f t="shared" si="120"/>
        <v>15</v>
      </c>
      <c r="Q1111" s="4" t="str">
        <f t="shared" si="121"/>
        <v>games</v>
      </c>
      <c r="R1111" s="4" t="str">
        <f t="shared" si="119"/>
        <v>video games</v>
      </c>
      <c r="S1111" s="22">
        <f t="shared" si="122"/>
        <v>42662.752199074079</v>
      </c>
      <c r="T1111" s="22">
        <f t="shared" si="123"/>
        <v>42692.793865740736</v>
      </c>
      <c r="U1111" s="23">
        <v>42662.752199074079</v>
      </c>
      <c r="V1111" s="14">
        <f t="shared" si="124"/>
        <v>10000</v>
      </c>
      <c r="W1111" s="14">
        <f t="shared" si="125"/>
        <v>45</v>
      </c>
      <c r="X1111" s="7">
        <f>IF($L1111&gt;0,$W1111/$L1111,0)</f>
        <v>15</v>
      </c>
    </row>
    <row r="1112" spans="1:24" ht="43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3">
        <f>(E1112/D1112)*100</f>
        <v>0.51</v>
      </c>
      <c r="P1112" s="7">
        <f t="shared" si="120"/>
        <v>23.181818181818183</v>
      </c>
      <c r="Q1112" s="4" t="str">
        <f t="shared" si="121"/>
        <v>games</v>
      </c>
      <c r="R1112" s="4" t="str">
        <f t="shared" si="119"/>
        <v>video games</v>
      </c>
      <c r="S1112" s="22">
        <f t="shared" si="122"/>
        <v>41220.933124999996</v>
      </c>
      <c r="T1112" s="22">
        <f t="shared" si="123"/>
        <v>41250.933124999996</v>
      </c>
      <c r="U1112" s="23">
        <v>41220.933124999996</v>
      </c>
      <c r="V1112" s="14">
        <f t="shared" si="124"/>
        <v>50000</v>
      </c>
      <c r="W1112" s="14">
        <f t="shared" si="125"/>
        <v>255</v>
      </c>
      <c r="X1112" s="7">
        <f>IF($L1112&gt;0,$W1112/$L1112,0)</f>
        <v>23.181818181818183</v>
      </c>
    </row>
    <row r="1113" spans="1:24" ht="43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3">
        <f>(E1113/D1113)*100</f>
        <v>0.04</v>
      </c>
      <c r="P1113" s="7">
        <f t="shared" si="120"/>
        <v>1</v>
      </c>
      <c r="Q1113" s="4" t="str">
        <f t="shared" si="121"/>
        <v>games</v>
      </c>
      <c r="R1113" s="4" t="str">
        <f t="shared" si="119"/>
        <v>video games</v>
      </c>
      <c r="S1113" s="22">
        <f t="shared" si="122"/>
        <v>42347.203587962962</v>
      </c>
      <c r="T1113" s="22">
        <f t="shared" si="123"/>
        <v>42377.203587962962</v>
      </c>
      <c r="U1113" s="23">
        <v>42347.203587962962</v>
      </c>
      <c r="V1113" s="14">
        <f t="shared" si="124"/>
        <v>2500</v>
      </c>
      <c r="W1113" s="14">
        <f t="shared" si="125"/>
        <v>1</v>
      </c>
      <c r="X1113" s="7">
        <f>IF($L1113&gt;0,$W1113/$L1113,0)</f>
        <v>1</v>
      </c>
    </row>
    <row r="1114" spans="1:24" ht="43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3">
        <f>(E1114/D1114)*100</f>
        <v>35.537409090909087</v>
      </c>
      <c r="P1114" s="7">
        <f t="shared" si="120"/>
        <v>100.23371794871794</v>
      </c>
      <c r="Q1114" s="4" t="str">
        <f t="shared" si="121"/>
        <v>games</v>
      </c>
      <c r="R1114" s="4" t="str">
        <f t="shared" si="119"/>
        <v>video games</v>
      </c>
      <c r="S1114" s="22">
        <f t="shared" si="122"/>
        <v>41963.759386574078</v>
      </c>
      <c r="T1114" s="22">
        <f t="shared" si="123"/>
        <v>42023.354166666672</v>
      </c>
      <c r="U1114" s="23">
        <v>41963.759386574078</v>
      </c>
      <c r="V1114" s="14">
        <f t="shared" si="124"/>
        <v>88000</v>
      </c>
      <c r="W1114" s="14">
        <f t="shared" si="125"/>
        <v>31272.92</v>
      </c>
      <c r="X1114" s="7">
        <f>IF($L1114&gt;0,$W1114/$L1114,0)</f>
        <v>100.23371794871794</v>
      </c>
    </row>
    <row r="1115" spans="1:24" ht="43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3">
        <f>(E1115/D1115)*100</f>
        <v>0.5</v>
      </c>
      <c r="P1115" s="7">
        <f t="shared" si="120"/>
        <v>5</v>
      </c>
      <c r="Q1115" s="4" t="str">
        <f t="shared" si="121"/>
        <v>games</v>
      </c>
      <c r="R1115" s="4" t="str">
        <f t="shared" si="119"/>
        <v>video games</v>
      </c>
      <c r="S1115" s="22">
        <f t="shared" si="122"/>
        <v>41835.977083333331</v>
      </c>
      <c r="T1115" s="22">
        <f t="shared" si="123"/>
        <v>41865.977083333331</v>
      </c>
      <c r="U1115" s="23">
        <v>41835.977083333331</v>
      </c>
      <c r="V1115" s="14">
        <f t="shared" si="124"/>
        <v>1251.877</v>
      </c>
      <c r="W1115" s="14">
        <f t="shared" si="125"/>
        <v>6.259385</v>
      </c>
      <c r="X1115" s="7">
        <f>IF($L1115&gt;0,$W1115/$L1115,0)</f>
        <v>6.259385</v>
      </c>
    </row>
    <row r="1116" spans="1:24" ht="43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3">
        <f>(E1116/D1116)*100</f>
        <v>0.16666666666666669</v>
      </c>
      <c r="P1116" s="7">
        <f t="shared" si="120"/>
        <v>3.3333333333333335</v>
      </c>
      <c r="Q1116" s="4" t="str">
        <f t="shared" si="121"/>
        <v>games</v>
      </c>
      <c r="R1116" s="4" t="str">
        <f t="shared" si="119"/>
        <v>video games</v>
      </c>
      <c r="S1116" s="22">
        <f t="shared" si="122"/>
        <v>41526.345914351856</v>
      </c>
      <c r="T1116" s="22">
        <f t="shared" si="123"/>
        <v>41556.345914351856</v>
      </c>
      <c r="U1116" s="23">
        <v>41526.345914351856</v>
      </c>
      <c r="V1116" s="14">
        <f t="shared" si="124"/>
        <v>7511.2619999999997</v>
      </c>
      <c r="W1116" s="14">
        <f t="shared" si="125"/>
        <v>12.51877</v>
      </c>
      <c r="X1116" s="7">
        <f>IF($L1116&gt;0,$W1116/$L1116,0)</f>
        <v>4.1729233333333333</v>
      </c>
    </row>
    <row r="1117" spans="1:24" ht="43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3">
        <f>(E1117/D1117)*100</f>
        <v>0.13250000000000001</v>
      </c>
      <c r="P1117" s="7">
        <f t="shared" si="120"/>
        <v>13.25</v>
      </c>
      <c r="Q1117" s="4" t="str">
        <f t="shared" si="121"/>
        <v>games</v>
      </c>
      <c r="R1117" s="4" t="str">
        <f t="shared" si="119"/>
        <v>video games</v>
      </c>
      <c r="S1117" s="22">
        <f t="shared" si="122"/>
        <v>42429.695543981477</v>
      </c>
      <c r="T1117" s="22">
        <f t="shared" si="123"/>
        <v>42459.653877314813</v>
      </c>
      <c r="U1117" s="23">
        <v>42429.695543981477</v>
      </c>
      <c r="V1117" s="14">
        <f t="shared" si="124"/>
        <v>40000</v>
      </c>
      <c r="W1117" s="14">
        <f t="shared" si="125"/>
        <v>53</v>
      </c>
      <c r="X1117" s="7">
        <f>IF($L1117&gt;0,$W1117/$L1117,0)</f>
        <v>13.25</v>
      </c>
    </row>
    <row r="1118" spans="1:24" ht="28.8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3">
        <f>(E1118/D1118)*100</f>
        <v>3.5704000000000007E-2</v>
      </c>
      <c r="P1118" s="7">
        <f t="shared" si="120"/>
        <v>17.852</v>
      </c>
      <c r="Q1118" s="4" t="str">
        <f t="shared" si="121"/>
        <v>games</v>
      </c>
      <c r="R1118" s="4" t="str">
        <f t="shared" si="119"/>
        <v>video games</v>
      </c>
      <c r="S1118" s="22">
        <f t="shared" si="122"/>
        <v>41009.847314814819</v>
      </c>
      <c r="T1118" s="22">
        <f t="shared" si="123"/>
        <v>41069.847314814819</v>
      </c>
      <c r="U1118" s="23">
        <v>41009.847314814819</v>
      </c>
      <c r="V1118" s="14">
        <f t="shared" si="124"/>
        <v>500000</v>
      </c>
      <c r="W1118" s="14">
        <f t="shared" si="125"/>
        <v>178.52</v>
      </c>
      <c r="X1118" s="7">
        <f>IF($L1118&gt;0,$W1118/$L1118,0)</f>
        <v>17.852</v>
      </c>
    </row>
    <row r="1119" spans="1:24" ht="43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3">
        <f>(E1119/D1119)*100</f>
        <v>8.3000000000000007</v>
      </c>
      <c r="P1119" s="7">
        <f t="shared" si="120"/>
        <v>10.375</v>
      </c>
      <c r="Q1119" s="4" t="str">
        <f t="shared" si="121"/>
        <v>games</v>
      </c>
      <c r="R1119" s="4" t="str">
        <f t="shared" si="119"/>
        <v>video games</v>
      </c>
      <c r="S1119" s="22">
        <f t="shared" si="122"/>
        <v>42333.598530092597</v>
      </c>
      <c r="T1119" s="22">
        <f t="shared" si="123"/>
        <v>42363.598530092597</v>
      </c>
      <c r="U1119" s="23">
        <v>42333.598530092597</v>
      </c>
      <c r="V1119" s="14">
        <f t="shared" si="124"/>
        <v>1126.155</v>
      </c>
      <c r="W1119" s="14">
        <f t="shared" si="125"/>
        <v>93.470865000000003</v>
      </c>
      <c r="X1119" s="7">
        <f>IF($L1119&gt;0,$W1119/$L1119,0)</f>
        <v>11.683858125</v>
      </c>
    </row>
    <row r="1120" spans="1:24" ht="43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3">
        <f>(E1120/D1120)*100</f>
        <v>2.4222222222222221</v>
      </c>
      <c r="P1120" s="7">
        <f t="shared" si="120"/>
        <v>36.333333333333336</v>
      </c>
      <c r="Q1120" s="4" t="str">
        <f t="shared" si="121"/>
        <v>games</v>
      </c>
      <c r="R1120" s="4" t="str">
        <f t="shared" si="119"/>
        <v>video games</v>
      </c>
      <c r="S1120" s="22">
        <f t="shared" si="122"/>
        <v>41704.16642361111</v>
      </c>
      <c r="T1120" s="22">
        <f t="shared" si="123"/>
        <v>41734.124756944446</v>
      </c>
      <c r="U1120" s="23">
        <v>41704.16642361111</v>
      </c>
      <c r="V1120" s="14">
        <f t="shared" si="124"/>
        <v>3168.4229999999998</v>
      </c>
      <c r="W1120" s="14">
        <f t="shared" si="125"/>
        <v>76.746245999999999</v>
      </c>
      <c r="X1120" s="7">
        <f>IF($L1120&gt;0,$W1120/$L1120,0)</f>
        <v>25.582082</v>
      </c>
    </row>
    <row r="1121" spans="1:24" ht="43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3">
        <f>(E1121/D1121)*100</f>
        <v>0.23809523809523811</v>
      </c>
      <c r="P1121" s="7">
        <f t="shared" si="120"/>
        <v>5</v>
      </c>
      <c r="Q1121" s="4" t="str">
        <f t="shared" si="121"/>
        <v>games</v>
      </c>
      <c r="R1121" s="4" t="str">
        <f t="shared" si="119"/>
        <v>video games</v>
      </c>
      <c r="S1121" s="22">
        <f t="shared" si="122"/>
        <v>41722.792407407411</v>
      </c>
      <c r="T1121" s="22">
        <f t="shared" si="123"/>
        <v>41735.792407407411</v>
      </c>
      <c r="U1121" s="23">
        <v>41722.792407407411</v>
      </c>
      <c r="V1121" s="14">
        <f t="shared" si="124"/>
        <v>2100</v>
      </c>
      <c r="W1121" s="14">
        <f t="shared" si="125"/>
        <v>5</v>
      </c>
      <c r="X1121" s="7">
        <f>IF($L1121&gt;0,$W1121/$L1121,0)</f>
        <v>5</v>
      </c>
    </row>
    <row r="1122" spans="1:24" ht="28.8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3">
        <f>(E1122/D1122)*100</f>
        <v>0</v>
      </c>
      <c r="P1122" s="7">
        <f t="shared" si="120"/>
        <v>0</v>
      </c>
      <c r="Q1122" s="4" t="str">
        <f t="shared" si="121"/>
        <v>games</v>
      </c>
      <c r="R1122" s="4" t="str">
        <f t="shared" si="119"/>
        <v>video games</v>
      </c>
      <c r="S1122" s="22">
        <f t="shared" si="122"/>
        <v>40799.872685185182</v>
      </c>
      <c r="T1122" s="22">
        <f t="shared" si="123"/>
        <v>40844.872685185182</v>
      </c>
      <c r="U1122" s="23">
        <v>40799.872685185182</v>
      </c>
      <c r="V1122" s="14">
        <f t="shared" si="124"/>
        <v>25000</v>
      </c>
      <c r="W1122" s="14">
        <f t="shared" si="125"/>
        <v>0</v>
      </c>
      <c r="X1122" s="7">
        <f>IF($L1122&gt;0,$W1122/$L1122,0)</f>
        <v>0</v>
      </c>
    </row>
    <row r="1123" spans="1:24" ht="43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3">
        <f>(E1123/D1123)*100</f>
        <v>1.1599999999999999E-2</v>
      </c>
      <c r="P1123" s="7">
        <f t="shared" si="120"/>
        <v>5.8</v>
      </c>
      <c r="Q1123" s="4" t="str">
        <f t="shared" si="121"/>
        <v>games</v>
      </c>
      <c r="R1123" s="4" t="str">
        <f t="shared" si="119"/>
        <v>video games</v>
      </c>
      <c r="S1123" s="22">
        <f t="shared" si="122"/>
        <v>42412.934212962966</v>
      </c>
      <c r="T1123" s="22">
        <f t="shared" si="123"/>
        <v>42442.892546296294</v>
      </c>
      <c r="U1123" s="23">
        <v>42412.934212962966</v>
      </c>
      <c r="V1123" s="14">
        <f t="shared" si="124"/>
        <v>250000</v>
      </c>
      <c r="W1123" s="14">
        <f t="shared" si="125"/>
        <v>29</v>
      </c>
      <c r="X1123" s="7">
        <f>IF($L1123&gt;0,$W1123/$L1123,0)</f>
        <v>5.8</v>
      </c>
    </row>
    <row r="1124" spans="1:24" ht="43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3">
        <f>(E1124/D1124)*100</f>
        <v>0</v>
      </c>
      <c r="P1124" s="7">
        <f t="shared" si="120"/>
        <v>0</v>
      </c>
      <c r="Q1124" s="4" t="str">
        <f t="shared" si="121"/>
        <v>games</v>
      </c>
      <c r="R1124" s="4" t="str">
        <f t="shared" si="119"/>
        <v>video games</v>
      </c>
      <c r="S1124" s="22">
        <f t="shared" si="122"/>
        <v>41410.703993055555</v>
      </c>
      <c r="T1124" s="22">
        <f t="shared" si="123"/>
        <v>41424.703993055555</v>
      </c>
      <c r="U1124" s="23">
        <v>41410.703993055555</v>
      </c>
      <c r="V1124" s="14">
        <f t="shared" si="124"/>
        <v>4006.0063999999998</v>
      </c>
      <c r="W1124" s="14">
        <f t="shared" si="125"/>
        <v>0</v>
      </c>
      <c r="X1124" s="7">
        <f>IF($L1124&gt;0,$W1124/$L1124,0)</f>
        <v>0</v>
      </c>
    </row>
    <row r="1125" spans="1:24" ht="43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3">
        <f>(E1125/D1125)*100</f>
        <v>0.22</v>
      </c>
      <c r="P1125" s="7">
        <f t="shared" si="120"/>
        <v>3.6666666666666665</v>
      </c>
      <c r="Q1125" s="4" t="str">
        <f t="shared" si="121"/>
        <v>games</v>
      </c>
      <c r="R1125" s="4" t="str">
        <f t="shared" si="119"/>
        <v>video games</v>
      </c>
      <c r="S1125" s="22">
        <f t="shared" si="122"/>
        <v>41718.5237037037</v>
      </c>
      <c r="T1125" s="22">
        <f t="shared" si="123"/>
        <v>41748.5237037037</v>
      </c>
      <c r="U1125" s="23">
        <v>41718.5237037037</v>
      </c>
      <c r="V1125" s="14">
        <f t="shared" si="124"/>
        <v>5000</v>
      </c>
      <c r="W1125" s="14">
        <f t="shared" si="125"/>
        <v>11</v>
      </c>
      <c r="X1125" s="7">
        <f>IF($L1125&gt;0,$W1125/$L1125,0)</f>
        <v>3.6666666666666665</v>
      </c>
    </row>
    <row r="1126" spans="1:24" ht="43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3">
        <f>(E1126/D1126)*100</f>
        <v>0.47222222222222221</v>
      </c>
      <c r="P1126" s="7">
        <f t="shared" si="120"/>
        <v>60.714285714285715</v>
      </c>
      <c r="Q1126" s="4" t="str">
        <f t="shared" si="121"/>
        <v>games</v>
      </c>
      <c r="R1126" s="4" t="str">
        <f t="shared" si="119"/>
        <v>mobile games</v>
      </c>
      <c r="S1126" s="22">
        <f t="shared" si="122"/>
        <v>42094.667256944449</v>
      </c>
      <c r="T1126" s="22">
        <f t="shared" si="123"/>
        <v>42124.667256944449</v>
      </c>
      <c r="U1126" s="23">
        <v>42094.667256944449</v>
      </c>
      <c r="V1126" s="14">
        <f t="shared" si="124"/>
        <v>90000</v>
      </c>
      <c r="W1126" s="14">
        <f t="shared" si="125"/>
        <v>425</v>
      </c>
      <c r="X1126" s="7">
        <f>IF($L1126&gt;0,$W1126/$L1126,0)</f>
        <v>60.714285714285715</v>
      </c>
    </row>
    <row r="1127" spans="1:24" ht="43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3">
        <f>(E1127/D1127)*100</f>
        <v>0</v>
      </c>
      <c r="P1127" s="7">
        <f t="shared" si="120"/>
        <v>0</v>
      </c>
      <c r="Q1127" s="4" t="str">
        <f t="shared" si="121"/>
        <v>games</v>
      </c>
      <c r="R1127" s="4" t="str">
        <f t="shared" si="119"/>
        <v>mobile games</v>
      </c>
      <c r="S1127" s="22">
        <f t="shared" si="122"/>
        <v>42212.624189814815</v>
      </c>
      <c r="T1127" s="22">
        <f t="shared" si="123"/>
        <v>42272.624189814815</v>
      </c>
      <c r="U1127" s="23">
        <v>42212.624189814815</v>
      </c>
      <c r="V1127" s="14">
        <f t="shared" si="124"/>
        <v>3755.6309999999999</v>
      </c>
      <c r="W1127" s="14">
        <f t="shared" si="125"/>
        <v>0</v>
      </c>
      <c r="X1127" s="7">
        <f>IF($L1127&gt;0,$W1127/$L1127,0)</f>
        <v>0</v>
      </c>
    </row>
    <row r="1128" spans="1:24" ht="28.8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3">
        <f>(E1128/D1128)*100</f>
        <v>0.5</v>
      </c>
      <c r="P1128" s="7">
        <f t="shared" si="120"/>
        <v>5</v>
      </c>
      <c r="Q1128" s="4" t="str">
        <f t="shared" si="121"/>
        <v>games</v>
      </c>
      <c r="R1128" s="4" t="str">
        <f t="shared" si="119"/>
        <v>mobile games</v>
      </c>
      <c r="S1128" s="22">
        <f t="shared" si="122"/>
        <v>42535.327476851853</v>
      </c>
      <c r="T1128" s="22">
        <f t="shared" si="123"/>
        <v>42565.327476851853</v>
      </c>
      <c r="U1128" s="23">
        <v>42535.327476851853</v>
      </c>
      <c r="V1128" s="14">
        <f t="shared" si="124"/>
        <v>2000</v>
      </c>
      <c r="W1128" s="14">
        <f t="shared" si="125"/>
        <v>10</v>
      </c>
      <c r="X1128" s="7">
        <f>IF($L1128&gt;0,$W1128/$L1128,0)</f>
        <v>5</v>
      </c>
    </row>
    <row r="1129" spans="1:24" ht="57.6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3">
        <f>(E1129/D1129)*100</f>
        <v>1.6714285714285713</v>
      </c>
      <c r="P1129" s="7">
        <f t="shared" si="120"/>
        <v>25.434782608695652</v>
      </c>
      <c r="Q1129" s="4" t="str">
        <f t="shared" si="121"/>
        <v>games</v>
      </c>
      <c r="R1129" s="4" t="str">
        <f t="shared" si="119"/>
        <v>mobile games</v>
      </c>
      <c r="S1129" s="22">
        <f t="shared" si="122"/>
        <v>41926.854166666664</v>
      </c>
      <c r="T1129" s="22">
        <f t="shared" si="123"/>
        <v>41957.895833333328</v>
      </c>
      <c r="U1129" s="23">
        <v>41926.854166666664</v>
      </c>
      <c r="V1129" s="14">
        <f t="shared" si="124"/>
        <v>35000</v>
      </c>
      <c r="W1129" s="14">
        <f t="shared" si="125"/>
        <v>585</v>
      </c>
      <c r="X1129" s="7">
        <f>IF($L1129&gt;0,$W1129/$L1129,0)</f>
        <v>25.434782608695652</v>
      </c>
    </row>
    <row r="1130" spans="1:24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3">
        <f>(E1130/D1130)*100</f>
        <v>0.1</v>
      </c>
      <c r="P1130" s="7">
        <f t="shared" si="120"/>
        <v>1</v>
      </c>
      <c r="Q1130" s="4" t="str">
        <f t="shared" si="121"/>
        <v>games</v>
      </c>
      <c r="R1130" s="4" t="str">
        <f t="shared" si="119"/>
        <v>mobile games</v>
      </c>
      <c r="S1130" s="22">
        <f t="shared" si="122"/>
        <v>41828.649502314816</v>
      </c>
      <c r="T1130" s="22">
        <f t="shared" si="123"/>
        <v>41858.649502314816</v>
      </c>
      <c r="U1130" s="23">
        <v>41828.649502314816</v>
      </c>
      <c r="V1130" s="14">
        <f t="shared" si="124"/>
        <v>1251.877</v>
      </c>
      <c r="W1130" s="14">
        <f t="shared" si="125"/>
        <v>1.2518769999999999</v>
      </c>
      <c r="X1130" s="7">
        <f>IF($L1130&gt;0,$W1130/$L1130,0)</f>
        <v>1.2518769999999999</v>
      </c>
    </row>
    <row r="1131" spans="1:24" ht="43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3">
        <f>(E1131/D1131)*100</f>
        <v>0.105</v>
      </c>
      <c r="P1131" s="7">
        <f t="shared" si="120"/>
        <v>10.5</v>
      </c>
      <c r="Q1131" s="4" t="str">
        <f t="shared" si="121"/>
        <v>games</v>
      </c>
      <c r="R1131" s="4" t="str">
        <f t="shared" si="119"/>
        <v>mobile games</v>
      </c>
      <c r="S1131" s="22">
        <f t="shared" si="122"/>
        <v>42496.264965277776</v>
      </c>
      <c r="T1131" s="22">
        <f t="shared" si="123"/>
        <v>42526.264965277776</v>
      </c>
      <c r="U1131" s="23">
        <v>42496.264965277776</v>
      </c>
      <c r="V1131" s="14">
        <f t="shared" si="124"/>
        <v>20000</v>
      </c>
      <c r="W1131" s="14">
        <f t="shared" si="125"/>
        <v>21</v>
      </c>
      <c r="X1131" s="7">
        <f>IF($L1131&gt;0,$W1131/$L1131,0)</f>
        <v>10.5</v>
      </c>
    </row>
    <row r="1132" spans="1:24" ht="43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3">
        <f>(E1132/D1132)*100</f>
        <v>0.22</v>
      </c>
      <c r="P1132" s="7">
        <f t="shared" si="120"/>
        <v>3.6666666666666665</v>
      </c>
      <c r="Q1132" s="4" t="str">
        <f t="shared" si="121"/>
        <v>games</v>
      </c>
      <c r="R1132" s="4" t="str">
        <f t="shared" si="119"/>
        <v>mobile games</v>
      </c>
      <c r="S1132" s="22">
        <f t="shared" si="122"/>
        <v>41908.996527777781</v>
      </c>
      <c r="T1132" s="22">
        <f t="shared" si="123"/>
        <v>41969.038194444445</v>
      </c>
      <c r="U1132" s="23">
        <v>41908.996527777781</v>
      </c>
      <c r="V1132" s="14">
        <f t="shared" si="124"/>
        <v>5000</v>
      </c>
      <c r="W1132" s="14">
        <f t="shared" si="125"/>
        <v>11</v>
      </c>
      <c r="X1132" s="7">
        <f>IF($L1132&gt;0,$W1132/$L1132,0)</f>
        <v>3.6666666666666665</v>
      </c>
    </row>
    <row r="1133" spans="1:24" ht="43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3">
        <f>(E1133/D1133)*100</f>
        <v>0</v>
      </c>
      <c r="P1133" s="7">
        <f t="shared" si="120"/>
        <v>0</v>
      </c>
      <c r="Q1133" s="4" t="str">
        <f t="shared" si="121"/>
        <v>games</v>
      </c>
      <c r="R1133" s="4" t="str">
        <f t="shared" si="119"/>
        <v>mobile games</v>
      </c>
      <c r="S1133" s="22">
        <f t="shared" si="122"/>
        <v>42332.908194444448</v>
      </c>
      <c r="T1133" s="22">
        <f t="shared" si="123"/>
        <v>42362.908194444448</v>
      </c>
      <c r="U1133" s="23">
        <v>42332.908194444448</v>
      </c>
      <c r="V1133" s="14">
        <f t="shared" si="124"/>
        <v>28163.759999999998</v>
      </c>
      <c r="W1133" s="14">
        <f t="shared" si="125"/>
        <v>0</v>
      </c>
      <c r="X1133" s="7">
        <f>IF($L1133&gt;0,$W1133/$L1133,0)</f>
        <v>0</v>
      </c>
    </row>
    <row r="1134" spans="1:24" ht="43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3">
        <f>(E1134/D1134)*100</f>
        <v>14.38</v>
      </c>
      <c r="P1134" s="7">
        <f t="shared" si="120"/>
        <v>110.61538461538461</v>
      </c>
      <c r="Q1134" s="4" t="str">
        <f t="shared" si="121"/>
        <v>games</v>
      </c>
      <c r="R1134" s="4" t="str">
        <f t="shared" si="119"/>
        <v>mobile games</v>
      </c>
      <c r="S1134" s="22">
        <f t="shared" si="122"/>
        <v>42706.115405092598</v>
      </c>
      <c r="T1134" s="22">
        <f t="shared" si="123"/>
        <v>42736.115405092598</v>
      </c>
      <c r="U1134" s="23">
        <v>42706.115405092598</v>
      </c>
      <c r="V1134" s="14">
        <f t="shared" si="124"/>
        <v>7664.4900000000007</v>
      </c>
      <c r="W1134" s="14">
        <f t="shared" si="125"/>
        <v>1102.1536620000002</v>
      </c>
      <c r="X1134" s="7">
        <f>IF($L1134&gt;0,$W1134/$L1134,0)</f>
        <v>84.781050923076933</v>
      </c>
    </row>
    <row r="1135" spans="1:24" ht="43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3">
        <f>(E1135/D1135)*100</f>
        <v>0.66666666666666674</v>
      </c>
      <c r="P1135" s="7">
        <f t="shared" si="120"/>
        <v>20</v>
      </c>
      <c r="Q1135" s="4" t="str">
        <f t="shared" si="121"/>
        <v>games</v>
      </c>
      <c r="R1135" s="4" t="str">
        <f t="shared" si="119"/>
        <v>mobile games</v>
      </c>
      <c r="S1135" s="22">
        <f t="shared" si="122"/>
        <v>41821.407187500001</v>
      </c>
      <c r="T1135" s="22">
        <f t="shared" si="123"/>
        <v>41851.407187500001</v>
      </c>
      <c r="U1135" s="23">
        <v>41821.407187500001</v>
      </c>
      <c r="V1135" s="14">
        <f t="shared" si="124"/>
        <v>3755.6309999999999</v>
      </c>
      <c r="W1135" s="14">
        <f t="shared" si="125"/>
        <v>25.03754</v>
      </c>
      <c r="X1135" s="7">
        <f>IF($L1135&gt;0,$W1135/$L1135,0)</f>
        <v>25.03754</v>
      </c>
    </row>
    <row r="1136" spans="1:24" ht="43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3">
        <f>(E1136/D1136)*100</f>
        <v>4.0000000000000001E-3</v>
      </c>
      <c r="P1136" s="7">
        <f t="shared" si="120"/>
        <v>1</v>
      </c>
      <c r="Q1136" s="4" t="str">
        <f t="shared" si="121"/>
        <v>games</v>
      </c>
      <c r="R1136" s="4" t="str">
        <f t="shared" si="119"/>
        <v>mobile games</v>
      </c>
      <c r="S1136" s="22">
        <f t="shared" si="122"/>
        <v>41958.285046296296</v>
      </c>
      <c r="T1136" s="22">
        <f t="shared" si="123"/>
        <v>41972.189583333333</v>
      </c>
      <c r="U1136" s="23">
        <v>41958.285046296296</v>
      </c>
      <c r="V1136" s="14">
        <f t="shared" si="124"/>
        <v>17602.349999999999</v>
      </c>
      <c r="W1136" s="14">
        <f t="shared" si="125"/>
        <v>0.704094</v>
      </c>
      <c r="X1136" s="7">
        <f>IF($L1136&gt;0,$W1136/$L1136,0)</f>
        <v>0.704094</v>
      </c>
    </row>
    <row r="1137" spans="1:24" ht="57.6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3">
        <f>(E1137/D1137)*100</f>
        <v>5</v>
      </c>
      <c r="P1137" s="7">
        <f t="shared" si="120"/>
        <v>50</v>
      </c>
      <c r="Q1137" s="4" t="str">
        <f t="shared" si="121"/>
        <v>games</v>
      </c>
      <c r="R1137" s="4" t="str">
        <f t="shared" si="119"/>
        <v>mobile games</v>
      </c>
      <c r="S1137" s="22">
        <f t="shared" si="122"/>
        <v>42558.98951388889</v>
      </c>
      <c r="T1137" s="22">
        <f t="shared" si="123"/>
        <v>42588.98951388889</v>
      </c>
      <c r="U1137" s="23">
        <v>42558.98951388889</v>
      </c>
      <c r="V1137" s="14">
        <f t="shared" si="124"/>
        <v>1126.155</v>
      </c>
      <c r="W1137" s="14">
        <f t="shared" si="125"/>
        <v>56.307749999999999</v>
      </c>
      <c r="X1137" s="7">
        <f>IF($L1137&gt;0,$W1137/$L1137,0)</f>
        <v>56.307749999999999</v>
      </c>
    </row>
    <row r="1138" spans="1:24" ht="43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3">
        <f>(E1138/D1138)*100</f>
        <v>6.4439140811455857</v>
      </c>
      <c r="P1138" s="7">
        <f t="shared" si="120"/>
        <v>45</v>
      </c>
      <c r="Q1138" s="4" t="str">
        <f t="shared" si="121"/>
        <v>games</v>
      </c>
      <c r="R1138" s="4" t="str">
        <f t="shared" si="119"/>
        <v>mobile games</v>
      </c>
      <c r="S1138" s="22">
        <f t="shared" si="122"/>
        <v>42327.671631944446</v>
      </c>
      <c r="T1138" s="22">
        <f t="shared" si="123"/>
        <v>42357.671631944446</v>
      </c>
      <c r="U1138" s="23">
        <v>42327.671631944446</v>
      </c>
      <c r="V1138" s="14">
        <f t="shared" si="124"/>
        <v>4718.5894500000004</v>
      </c>
      <c r="W1138" s="14">
        <f t="shared" si="125"/>
        <v>304.06184999999999</v>
      </c>
      <c r="X1138" s="7">
        <f>IF($L1138&gt;0,$W1138/$L1138,0)</f>
        <v>50.676974999999999</v>
      </c>
    </row>
    <row r="1139" spans="1:24" ht="43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3">
        <f>(E1139/D1139)*100</f>
        <v>39.5</v>
      </c>
      <c r="P1139" s="7">
        <f t="shared" si="120"/>
        <v>253.2051282051282</v>
      </c>
      <c r="Q1139" s="4" t="str">
        <f t="shared" si="121"/>
        <v>games</v>
      </c>
      <c r="R1139" s="4" t="str">
        <f t="shared" si="119"/>
        <v>mobile games</v>
      </c>
      <c r="S1139" s="22">
        <f t="shared" si="122"/>
        <v>42453.819687499999</v>
      </c>
      <c r="T1139" s="22">
        <f t="shared" si="123"/>
        <v>42483.819687499999</v>
      </c>
      <c r="U1139" s="23">
        <v>42453.819687499999</v>
      </c>
      <c r="V1139" s="14">
        <f t="shared" si="124"/>
        <v>25000</v>
      </c>
      <c r="W1139" s="14">
        <f t="shared" si="125"/>
        <v>9875</v>
      </c>
      <c r="X1139" s="7">
        <f>IF($L1139&gt;0,$W1139/$L1139,0)</f>
        <v>253.2051282051282</v>
      </c>
    </row>
    <row r="1140" spans="1:24" ht="43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3">
        <f>(E1140/D1140)*100</f>
        <v>0.35714285714285715</v>
      </c>
      <c r="P1140" s="7">
        <f t="shared" si="120"/>
        <v>31.25</v>
      </c>
      <c r="Q1140" s="4" t="str">
        <f t="shared" si="121"/>
        <v>games</v>
      </c>
      <c r="R1140" s="4" t="str">
        <f t="shared" si="119"/>
        <v>mobile games</v>
      </c>
      <c r="S1140" s="22">
        <f t="shared" si="122"/>
        <v>42736.9066087963</v>
      </c>
      <c r="T1140" s="22">
        <f t="shared" si="123"/>
        <v>42756.9066087963</v>
      </c>
      <c r="U1140" s="23">
        <v>42736.9066087963</v>
      </c>
      <c r="V1140" s="14">
        <f t="shared" si="124"/>
        <v>35000</v>
      </c>
      <c r="W1140" s="14">
        <f t="shared" si="125"/>
        <v>125</v>
      </c>
      <c r="X1140" s="7">
        <f>IF($L1140&gt;0,$W1140/$L1140,0)</f>
        <v>31.25</v>
      </c>
    </row>
    <row r="1141" spans="1:24" ht="43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3">
        <f>(E1141/D1141)*100</f>
        <v>6.25E-2</v>
      </c>
      <c r="P1141" s="7">
        <f t="shared" si="120"/>
        <v>5</v>
      </c>
      <c r="Q1141" s="4" t="str">
        <f t="shared" si="121"/>
        <v>games</v>
      </c>
      <c r="R1141" s="4" t="str">
        <f t="shared" si="119"/>
        <v>mobile games</v>
      </c>
      <c r="S1141" s="22">
        <f t="shared" si="122"/>
        <v>41975.34752314815</v>
      </c>
      <c r="T1141" s="22">
        <f t="shared" si="123"/>
        <v>42005.34752314815</v>
      </c>
      <c r="U1141" s="23">
        <v>41975.34752314815</v>
      </c>
      <c r="V1141" s="14">
        <f t="shared" si="124"/>
        <v>8000</v>
      </c>
      <c r="W1141" s="14">
        <f t="shared" si="125"/>
        <v>5</v>
      </c>
      <c r="X1141" s="7">
        <f>IF($L1141&gt;0,$W1141/$L1141,0)</f>
        <v>5</v>
      </c>
    </row>
    <row r="1142" spans="1:24" ht="43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3">
        <f>(E1142/D1142)*100</f>
        <v>0</v>
      </c>
      <c r="P1142" s="7">
        <f t="shared" si="120"/>
        <v>0</v>
      </c>
      <c r="Q1142" s="4" t="str">
        <f t="shared" si="121"/>
        <v>games</v>
      </c>
      <c r="R1142" s="4" t="str">
        <f t="shared" si="119"/>
        <v>mobile games</v>
      </c>
      <c r="S1142" s="22">
        <f t="shared" si="122"/>
        <v>42192.462048611109</v>
      </c>
      <c r="T1142" s="22">
        <f t="shared" si="123"/>
        <v>42222.462048611109</v>
      </c>
      <c r="U1142" s="23">
        <v>42192.462048611109</v>
      </c>
      <c r="V1142" s="14">
        <f t="shared" si="124"/>
        <v>6259.3849999999993</v>
      </c>
      <c r="W1142" s="14">
        <f t="shared" si="125"/>
        <v>0</v>
      </c>
      <c r="X1142" s="7">
        <f>IF($L1142&gt;0,$W1142/$L1142,0)</f>
        <v>0</v>
      </c>
    </row>
    <row r="1143" spans="1:24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3">
        <f>(E1143/D1143)*100</f>
        <v>0</v>
      </c>
      <c r="P1143" s="7">
        <f t="shared" si="120"/>
        <v>0</v>
      </c>
      <c r="Q1143" s="4" t="str">
        <f t="shared" si="121"/>
        <v>games</v>
      </c>
      <c r="R1143" s="4" t="str">
        <f t="shared" si="119"/>
        <v>mobile games</v>
      </c>
      <c r="S1143" s="22">
        <f t="shared" si="122"/>
        <v>42164.699652777781</v>
      </c>
      <c r="T1143" s="22">
        <f t="shared" si="123"/>
        <v>42194.699652777781</v>
      </c>
      <c r="U1143" s="23">
        <v>42164.699652777781</v>
      </c>
      <c r="V1143" s="14">
        <f t="shared" si="124"/>
        <v>563.07749999999999</v>
      </c>
      <c r="W1143" s="14">
        <f t="shared" si="125"/>
        <v>0</v>
      </c>
      <c r="X1143" s="7">
        <f>IF($L1143&gt;0,$W1143/$L1143,0)</f>
        <v>0</v>
      </c>
    </row>
    <row r="1144" spans="1:24" ht="43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3">
        <f>(E1144/D1144)*100</f>
        <v>0</v>
      </c>
      <c r="P1144" s="7">
        <f t="shared" si="120"/>
        <v>0</v>
      </c>
      <c r="Q1144" s="4" t="str">
        <f t="shared" si="121"/>
        <v>games</v>
      </c>
      <c r="R1144" s="4" t="str">
        <f t="shared" si="119"/>
        <v>mobile games</v>
      </c>
      <c r="S1144" s="22">
        <f t="shared" si="122"/>
        <v>42022.006099537037</v>
      </c>
      <c r="T1144" s="22">
        <f t="shared" si="123"/>
        <v>42052.006099537037</v>
      </c>
      <c r="U1144" s="23">
        <v>42022.006099537037</v>
      </c>
      <c r="V1144" s="14">
        <f t="shared" si="124"/>
        <v>4000</v>
      </c>
      <c r="W1144" s="14">
        <f t="shared" si="125"/>
        <v>0</v>
      </c>
      <c r="X1144" s="7">
        <f>IF($L1144&gt;0,$W1144/$L1144,0)</f>
        <v>0</v>
      </c>
    </row>
    <row r="1145" spans="1:24" ht="43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3">
        <f>(E1145/D1145)*100</f>
        <v>0.41333333333333333</v>
      </c>
      <c r="P1145" s="7">
        <f t="shared" si="120"/>
        <v>23.25</v>
      </c>
      <c r="Q1145" s="4" t="str">
        <f t="shared" si="121"/>
        <v>games</v>
      </c>
      <c r="R1145" s="4" t="str">
        <f t="shared" si="119"/>
        <v>mobile games</v>
      </c>
      <c r="S1145" s="22">
        <f t="shared" si="122"/>
        <v>42325.19358796296</v>
      </c>
      <c r="T1145" s="22">
        <f t="shared" si="123"/>
        <v>42355.19358796296</v>
      </c>
      <c r="U1145" s="23">
        <v>42325.19358796296</v>
      </c>
      <c r="V1145" s="14">
        <f t="shared" si="124"/>
        <v>45000</v>
      </c>
      <c r="W1145" s="14">
        <f t="shared" si="125"/>
        <v>186</v>
      </c>
      <c r="X1145" s="7">
        <f>IF($L1145&gt;0,$W1145/$L1145,0)</f>
        <v>23.25</v>
      </c>
    </row>
    <row r="1146" spans="1:24" ht="43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3">
        <f>(E1146/D1146)*100</f>
        <v>0</v>
      </c>
      <c r="P1146" s="7">
        <f t="shared" si="120"/>
        <v>0</v>
      </c>
      <c r="Q1146" s="4" t="str">
        <f t="shared" si="121"/>
        <v>food</v>
      </c>
      <c r="R1146" s="4" t="str">
        <f t="shared" si="119"/>
        <v>food trucks</v>
      </c>
      <c r="S1146" s="22">
        <f t="shared" si="122"/>
        <v>42093.181944444441</v>
      </c>
      <c r="T1146" s="22">
        <f t="shared" si="123"/>
        <v>42123.181944444441</v>
      </c>
      <c r="U1146" s="23">
        <v>42093.181944444441</v>
      </c>
      <c r="V1146" s="14">
        <f t="shared" si="124"/>
        <v>9300</v>
      </c>
      <c r="W1146" s="14">
        <f t="shared" si="125"/>
        <v>0</v>
      </c>
      <c r="X1146" s="7">
        <f>IF($L1146&gt;0,$W1146/$L1146,0)</f>
        <v>0</v>
      </c>
    </row>
    <row r="1147" spans="1:24" ht="43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3">
        <f>(E1147/D1147)*100</f>
        <v>0.125</v>
      </c>
      <c r="P1147" s="7">
        <f t="shared" si="120"/>
        <v>100</v>
      </c>
      <c r="Q1147" s="4" t="str">
        <f t="shared" si="121"/>
        <v>food</v>
      </c>
      <c r="R1147" s="4" t="str">
        <f t="shared" si="119"/>
        <v>food trucks</v>
      </c>
      <c r="S1147" s="22">
        <f t="shared" si="122"/>
        <v>41854.74759259259</v>
      </c>
      <c r="T1147" s="22">
        <f t="shared" si="123"/>
        <v>41914.74759259259</v>
      </c>
      <c r="U1147" s="23">
        <v>41854.74759259259</v>
      </c>
      <c r="V1147" s="14">
        <f t="shared" si="124"/>
        <v>80000</v>
      </c>
      <c r="W1147" s="14">
        <f t="shared" si="125"/>
        <v>100</v>
      </c>
      <c r="X1147" s="7">
        <f>IF($L1147&gt;0,$W1147/$L1147,0)</f>
        <v>100</v>
      </c>
    </row>
    <row r="1148" spans="1:24" ht="28.8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3">
        <f>(E1148/D1148)*100</f>
        <v>8.8333333333333339</v>
      </c>
      <c r="P1148" s="7">
        <f t="shared" si="120"/>
        <v>44.166666666666664</v>
      </c>
      <c r="Q1148" s="4" t="str">
        <f t="shared" si="121"/>
        <v>food</v>
      </c>
      <c r="R1148" s="4" t="str">
        <f t="shared" si="119"/>
        <v>food trucks</v>
      </c>
      <c r="S1148" s="22">
        <f t="shared" si="122"/>
        <v>41723.9533912037</v>
      </c>
      <c r="T1148" s="22">
        <f t="shared" si="123"/>
        <v>41761.9533912037</v>
      </c>
      <c r="U1148" s="23">
        <v>41723.9533912037</v>
      </c>
      <c r="V1148" s="14">
        <f t="shared" si="124"/>
        <v>6000</v>
      </c>
      <c r="W1148" s="14">
        <f t="shared" si="125"/>
        <v>530</v>
      </c>
      <c r="X1148" s="7">
        <f>IF($L1148&gt;0,$W1148/$L1148,0)</f>
        <v>44.166666666666664</v>
      </c>
    </row>
    <row r="1149" spans="1:24" ht="43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3">
        <f>(E1149/D1149)*100</f>
        <v>0</v>
      </c>
      <c r="P1149" s="7">
        <f t="shared" si="120"/>
        <v>0</v>
      </c>
      <c r="Q1149" s="4" t="str">
        <f t="shared" si="121"/>
        <v>food</v>
      </c>
      <c r="R1149" s="4" t="str">
        <f t="shared" si="119"/>
        <v>food trucks</v>
      </c>
      <c r="S1149" s="22">
        <f t="shared" si="122"/>
        <v>41871.972025462965</v>
      </c>
      <c r="T1149" s="22">
        <f t="shared" si="123"/>
        <v>41931.972025462965</v>
      </c>
      <c r="U1149" s="23">
        <v>41871.972025462965</v>
      </c>
      <c r="V1149" s="14">
        <f t="shared" si="124"/>
        <v>19161.225000000002</v>
      </c>
      <c r="W1149" s="14">
        <f t="shared" si="125"/>
        <v>0</v>
      </c>
      <c r="X1149" s="7">
        <f>IF($L1149&gt;0,$W1149/$L1149,0)</f>
        <v>0</v>
      </c>
    </row>
    <row r="1150" spans="1:24" ht="28.8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3">
        <f>(E1150/D1150)*100</f>
        <v>0.48666666666666669</v>
      </c>
      <c r="P1150" s="7">
        <f t="shared" si="120"/>
        <v>24.333333333333332</v>
      </c>
      <c r="Q1150" s="4" t="str">
        <f t="shared" si="121"/>
        <v>food</v>
      </c>
      <c r="R1150" s="4" t="str">
        <f t="shared" si="119"/>
        <v>food trucks</v>
      </c>
      <c r="S1150" s="22">
        <f t="shared" si="122"/>
        <v>42675.171076388884</v>
      </c>
      <c r="T1150" s="22">
        <f t="shared" si="123"/>
        <v>42705.212743055556</v>
      </c>
      <c r="U1150" s="23">
        <v>42675.171076388884</v>
      </c>
      <c r="V1150" s="14">
        <f t="shared" si="124"/>
        <v>15000</v>
      </c>
      <c r="W1150" s="14">
        <f t="shared" si="125"/>
        <v>73</v>
      </c>
      <c r="X1150" s="7">
        <f>IF($L1150&gt;0,$W1150/$L1150,0)</f>
        <v>24.333333333333332</v>
      </c>
    </row>
    <row r="1151" spans="1:24" ht="28.8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3">
        <f>(E1151/D1151)*100</f>
        <v>0.15</v>
      </c>
      <c r="P1151" s="7">
        <f t="shared" si="120"/>
        <v>37.5</v>
      </c>
      <c r="Q1151" s="4" t="str">
        <f t="shared" si="121"/>
        <v>food</v>
      </c>
      <c r="R1151" s="4" t="str">
        <f t="shared" si="119"/>
        <v>food trucks</v>
      </c>
      <c r="S1151" s="22">
        <f t="shared" si="122"/>
        <v>42507.71025462963</v>
      </c>
      <c r="T1151" s="22">
        <f t="shared" si="123"/>
        <v>42537.71025462963</v>
      </c>
      <c r="U1151" s="23">
        <v>42507.71025462963</v>
      </c>
      <c r="V1151" s="14">
        <f t="shared" si="124"/>
        <v>50000</v>
      </c>
      <c r="W1151" s="14">
        <f t="shared" si="125"/>
        <v>75</v>
      </c>
      <c r="X1151" s="7">
        <f>IF($L1151&gt;0,$W1151/$L1151,0)</f>
        <v>37.5</v>
      </c>
    </row>
    <row r="1152" spans="1:24" ht="28.8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3">
        <f>(E1152/D1152)*100</f>
        <v>10.08</v>
      </c>
      <c r="P1152" s="7">
        <f t="shared" si="120"/>
        <v>42</v>
      </c>
      <c r="Q1152" s="4" t="str">
        <f t="shared" si="121"/>
        <v>food</v>
      </c>
      <c r="R1152" s="4" t="str">
        <f t="shared" si="119"/>
        <v>food trucks</v>
      </c>
      <c r="S1152" s="22">
        <f t="shared" si="122"/>
        <v>42317.954571759255</v>
      </c>
      <c r="T1152" s="22">
        <f t="shared" si="123"/>
        <v>42377.954571759255</v>
      </c>
      <c r="U1152" s="23">
        <v>42317.954571759255</v>
      </c>
      <c r="V1152" s="14">
        <f t="shared" si="124"/>
        <v>2500</v>
      </c>
      <c r="W1152" s="14">
        <f t="shared" si="125"/>
        <v>252</v>
      </c>
      <c r="X1152" s="7">
        <f>IF($L1152&gt;0,$W1152/$L1152,0)</f>
        <v>42</v>
      </c>
    </row>
    <row r="1153" spans="1:24" ht="43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3">
        <f>(E1153/D1153)*100</f>
        <v>0</v>
      </c>
      <c r="P1153" s="7">
        <f t="shared" si="120"/>
        <v>0</v>
      </c>
      <c r="Q1153" s="4" t="str">
        <f t="shared" si="121"/>
        <v>food</v>
      </c>
      <c r="R1153" s="4" t="str">
        <f t="shared" si="119"/>
        <v>food trucks</v>
      </c>
      <c r="S1153" s="22">
        <f t="shared" si="122"/>
        <v>42224.102581018524</v>
      </c>
      <c r="T1153" s="22">
        <f t="shared" si="123"/>
        <v>42254.102581018524</v>
      </c>
      <c r="U1153" s="23">
        <v>42224.102581018524</v>
      </c>
      <c r="V1153" s="14">
        <f t="shared" si="124"/>
        <v>25000</v>
      </c>
      <c r="W1153" s="14">
        <f t="shared" si="125"/>
        <v>0</v>
      </c>
      <c r="X1153" s="7">
        <f>IF($L1153&gt;0,$W1153/$L1153,0)</f>
        <v>0</v>
      </c>
    </row>
    <row r="1154" spans="1:24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3">
        <f>(E1154/D1154)*100</f>
        <v>5.6937500000000005</v>
      </c>
      <c r="P1154" s="7">
        <f t="shared" si="120"/>
        <v>60.733333333333334</v>
      </c>
      <c r="Q1154" s="4" t="str">
        <f t="shared" si="121"/>
        <v>food</v>
      </c>
      <c r="R1154" s="4" t="str">
        <f t="shared" ref="R1154:R1217" si="126">MID($N1154,FIND("/",$N1154)+1,LEN($N1154))</f>
        <v>food trucks</v>
      </c>
      <c r="S1154" s="22">
        <f t="shared" si="122"/>
        <v>42109.709629629629</v>
      </c>
      <c r="T1154" s="22">
        <f t="shared" si="123"/>
        <v>42139.709629629629</v>
      </c>
      <c r="U1154" s="23">
        <v>42109.709629629629</v>
      </c>
      <c r="V1154" s="14">
        <f t="shared" si="124"/>
        <v>16000</v>
      </c>
      <c r="W1154" s="14">
        <f t="shared" si="125"/>
        <v>911</v>
      </c>
      <c r="X1154" s="7">
        <f>IF($L1154&gt;0,$W1154/$L1154,0)</f>
        <v>60.733333333333334</v>
      </c>
    </row>
    <row r="1155" spans="1:24" ht="28.8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3">
        <f>(E1155/D1155)*100</f>
        <v>0.625</v>
      </c>
      <c r="P1155" s="7">
        <f t="shared" ref="P1155:P1218" si="127">IF($L1155&gt;0,$E1155/$L1155,0)</f>
        <v>50</v>
      </c>
      <c r="Q1155" s="4" t="str">
        <f t="shared" ref="Q1155:Q1218" si="128">LEFT($N1155,FIND("/",$N1155)-1)</f>
        <v>food</v>
      </c>
      <c r="R1155" s="4" t="str">
        <f t="shared" si="126"/>
        <v>food trucks</v>
      </c>
      <c r="S1155" s="22">
        <f t="shared" ref="S1155:U1218" si="129">($J1155/86400)+DATE(1970,1,1)</f>
        <v>42143.714178240742</v>
      </c>
      <c r="T1155" s="22">
        <f t="shared" ref="T1155:T1218" si="130">($I1155/86400)+DATE(1970,1,1)</f>
        <v>42173.714178240742</v>
      </c>
      <c r="U1155" s="23">
        <v>42143.714178240742</v>
      </c>
      <c r="V1155" s="14">
        <f t="shared" ref="V1155:V1218" si="131">IF($H1155="AUD",$D1155*0.704094,IF($H1155="CAD",$D1155*0.766449,IF($H1155="CHF",$D1155*1.016069,IF($H1155="DKK",$D1155*0.150818,IF($H1155="EUR",$D1155*1.126155,IF($H1155="GBP",$D1155*1.251877,IF($H1155="HKD",$D1155*0.127766,IF($H1155="MXN",$D1155*0.052688,IF($H1155="NOK",$D1155*0.117106,IF($H1155="NZD",$D1155*0.672078,IF($H1155="SEK",$D1155*0.106947,IF($H1155="SGD",$D1155*0.737466,IF($H1155="USD",$D1155*1)))))))))))))</f>
        <v>8000</v>
      </c>
      <c r="W1155" s="14">
        <f t="shared" ref="W1155:W1218" si="132">IF($H1155="AUD",$E1155*0.704094,IF($H1155="CAD",$E1155*0.766449,IF($H1155="CHF",$E1155*1.016069,IF($H1155="DKK",$E1155*0.150818,IF($H1155="EUR",$E1155*1.126155,IF($H1155="GBP",$E1155*1.251877,IF($H1155="HKD",$E1155*0.127766,IF($H1155="MXN",$E1155*0.052688,IF($H1155="NOK",$E1155*0.117106,IF($H1155="NZD",$E1155*0.672078,IF($H1155="SEK",$E1155*0.106947,IF($H1155="SGD",$E1155*0.737466,IF($H1155="USD",$E1155*1)))))))))))))</f>
        <v>50</v>
      </c>
      <c r="X1155" s="7">
        <f>IF($L1155&gt;0,$W1155/$L1155,0)</f>
        <v>50</v>
      </c>
    </row>
    <row r="1156" spans="1:24" ht="43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3">
        <f>(E1156/D1156)*100</f>
        <v>6.5</v>
      </c>
      <c r="P1156" s="7">
        <f t="shared" si="127"/>
        <v>108.33333333333333</v>
      </c>
      <c r="Q1156" s="4" t="str">
        <f t="shared" si="128"/>
        <v>food</v>
      </c>
      <c r="R1156" s="4" t="str">
        <f t="shared" si="126"/>
        <v>food trucks</v>
      </c>
      <c r="S1156" s="22">
        <f t="shared" si="129"/>
        <v>42223.108865740738</v>
      </c>
      <c r="T1156" s="22">
        <f t="shared" si="130"/>
        <v>42253.108865740738</v>
      </c>
      <c r="U1156" s="23">
        <v>42223.108865740738</v>
      </c>
      <c r="V1156" s="14">
        <f t="shared" si="131"/>
        <v>5000</v>
      </c>
      <c r="W1156" s="14">
        <f t="shared" si="132"/>
        <v>325</v>
      </c>
      <c r="X1156" s="7">
        <f>IF($L1156&gt;0,$W1156/$L1156,0)</f>
        <v>108.33333333333333</v>
      </c>
    </row>
    <row r="1157" spans="1:24" ht="43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3">
        <f>(E1157/D1157)*100</f>
        <v>0.752</v>
      </c>
      <c r="P1157" s="7">
        <f t="shared" si="127"/>
        <v>23.5</v>
      </c>
      <c r="Q1157" s="4" t="str">
        <f t="shared" si="128"/>
        <v>food</v>
      </c>
      <c r="R1157" s="4" t="str">
        <f t="shared" si="126"/>
        <v>food trucks</v>
      </c>
      <c r="S1157" s="22">
        <f t="shared" si="129"/>
        <v>41835.763981481483</v>
      </c>
      <c r="T1157" s="22">
        <f t="shared" si="130"/>
        <v>41865.763981481483</v>
      </c>
      <c r="U1157" s="23">
        <v>41835.763981481483</v>
      </c>
      <c r="V1157" s="14">
        <f t="shared" si="131"/>
        <v>25000</v>
      </c>
      <c r="W1157" s="14">
        <f t="shared" si="132"/>
        <v>188</v>
      </c>
      <c r="X1157" s="7">
        <f>IF($L1157&gt;0,$W1157/$L1157,0)</f>
        <v>23.5</v>
      </c>
    </row>
    <row r="1158" spans="1:24" ht="43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3">
        <f>(E1158/D1158)*100</f>
        <v>0</v>
      </c>
      <c r="P1158" s="7">
        <f t="shared" si="127"/>
        <v>0</v>
      </c>
      <c r="Q1158" s="4" t="str">
        <f t="shared" si="128"/>
        <v>food</v>
      </c>
      <c r="R1158" s="4" t="str">
        <f t="shared" si="126"/>
        <v>food trucks</v>
      </c>
      <c r="S1158" s="22">
        <f t="shared" si="129"/>
        <v>42029.07131944444</v>
      </c>
      <c r="T1158" s="22">
        <f t="shared" si="130"/>
        <v>42059.07131944444</v>
      </c>
      <c r="U1158" s="23">
        <v>42029.07131944444</v>
      </c>
      <c r="V1158" s="14">
        <f t="shared" si="131"/>
        <v>6500</v>
      </c>
      <c r="W1158" s="14">
        <f t="shared" si="132"/>
        <v>0</v>
      </c>
      <c r="X1158" s="7">
        <f>IF($L1158&gt;0,$W1158/$L1158,0)</f>
        <v>0</v>
      </c>
    </row>
    <row r="1159" spans="1:24" ht="43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3">
        <f>(E1159/D1159)*100</f>
        <v>1.51</v>
      </c>
      <c r="P1159" s="7">
        <f t="shared" si="127"/>
        <v>50.333333333333336</v>
      </c>
      <c r="Q1159" s="4" t="str">
        <f t="shared" si="128"/>
        <v>food</v>
      </c>
      <c r="R1159" s="4" t="str">
        <f t="shared" si="126"/>
        <v>food trucks</v>
      </c>
      <c r="S1159" s="22">
        <f t="shared" si="129"/>
        <v>41918.628240740742</v>
      </c>
      <c r="T1159" s="22">
        <f t="shared" si="130"/>
        <v>41978.669907407406</v>
      </c>
      <c r="U1159" s="23">
        <v>41918.628240740742</v>
      </c>
      <c r="V1159" s="14">
        <f t="shared" si="131"/>
        <v>10000</v>
      </c>
      <c r="W1159" s="14">
        <f t="shared" si="132"/>
        <v>151</v>
      </c>
      <c r="X1159" s="7">
        <f>IF($L1159&gt;0,$W1159/$L1159,0)</f>
        <v>50.333333333333336</v>
      </c>
    </row>
    <row r="1160" spans="1:24" ht="43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3">
        <f>(E1160/D1160)*100</f>
        <v>0.46666666666666673</v>
      </c>
      <c r="P1160" s="7">
        <f t="shared" si="127"/>
        <v>11.666666666666666</v>
      </c>
      <c r="Q1160" s="4" t="str">
        <f t="shared" si="128"/>
        <v>food</v>
      </c>
      <c r="R1160" s="4" t="str">
        <f t="shared" si="126"/>
        <v>food trucks</v>
      </c>
      <c r="S1160" s="22">
        <f t="shared" si="129"/>
        <v>41952.09175925926</v>
      </c>
      <c r="T1160" s="22">
        <f t="shared" si="130"/>
        <v>41982.09175925926</v>
      </c>
      <c r="U1160" s="23">
        <v>41952.09175925926</v>
      </c>
      <c r="V1160" s="14">
        <f t="shared" si="131"/>
        <v>7500</v>
      </c>
      <c r="W1160" s="14">
        <f t="shared" si="132"/>
        <v>35</v>
      </c>
      <c r="X1160" s="7">
        <f>IF($L1160&gt;0,$W1160/$L1160,0)</f>
        <v>11.666666666666666</v>
      </c>
    </row>
    <row r="1161" spans="1:24" ht="43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3">
        <f>(E1161/D1161)*100</f>
        <v>0</v>
      </c>
      <c r="P1161" s="7">
        <f t="shared" si="127"/>
        <v>0</v>
      </c>
      <c r="Q1161" s="4" t="str">
        <f t="shared" si="128"/>
        <v>food</v>
      </c>
      <c r="R1161" s="4" t="str">
        <f t="shared" si="126"/>
        <v>food trucks</v>
      </c>
      <c r="S1161" s="22">
        <f t="shared" si="129"/>
        <v>42154.726446759261</v>
      </c>
      <c r="T1161" s="22">
        <f t="shared" si="130"/>
        <v>42185.65625</v>
      </c>
      <c r="U1161" s="23">
        <v>42154.726446759261</v>
      </c>
      <c r="V1161" s="14">
        <f t="shared" si="131"/>
        <v>6750</v>
      </c>
      <c r="W1161" s="14">
        <f t="shared" si="132"/>
        <v>0</v>
      </c>
      <c r="X1161" s="7">
        <f>IF($L1161&gt;0,$W1161/$L1161,0)</f>
        <v>0</v>
      </c>
    </row>
    <row r="1162" spans="1:24" ht="43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3">
        <f>(E1162/D1162)*100</f>
        <v>3.85</v>
      </c>
      <c r="P1162" s="7">
        <f t="shared" si="127"/>
        <v>60.789473684210527</v>
      </c>
      <c r="Q1162" s="4" t="str">
        <f t="shared" si="128"/>
        <v>food</v>
      </c>
      <c r="R1162" s="4" t="str">
        <f t="shared" si="126"/>
        <v>food trucks</v>
      </c>
      <c r="S1162" s="22">
        <f t="shared" si="129"/>
        <v>42061.154930555553</v>
      </c>
      <c r="T1162" s="22">
        <f t="shared" si="130"/>
        <v>42091.113263888888</v>
      </c>
      <c r="U1162" s="23">
        <v>42061.154930555553</v>
      </c>
      <c r="V1162" s="14">
        <f t="shared" si="131"/>
        <v>30000</v>
      </c>
      <c r="W1162" s="14">
        <f t="shared" si="132"/>
        <v>1155</v>
      </c>
      <c r="X1162" s="7">
        <f>IF($L1162&gt;0,$W1162/$L1162,0)</f>
        <v>60.789473684210527</v>
      </c>
    </row>
    <row r="1163" spans="1:24" ht="43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3">
        <f>(E1163/D1163)*100</f>
        <v>0</v>
      </c>
      <c r="P1163" s="7">
        <f t="shared" si="127"/>
        <v>0</v>
      </c>
      <c r="Q1163" s="4" t="str">
        <f t="shared" si="128"/>
        <v>food</v>
      </c>
      <c r="R1163" s="4" t="str">
        <f t="shared" si="126"/>
        <v>food trucks</v>
      </c>
      <c r="S1163" s="22">
        <f t="shared" si="129"/>
        <v>42122.629502314812</v>
      </c>
      <c r="T1163" s="22">
        <f t="shared" si="130"/>
        <v>42143.629502314812</v>
      </c>
      <c r="U1163" s="23">
        <v>42122.629502314812</v>
      </c>
      <c r="V1163" s="14">
        <f t="shared" si="131"/>
        <v>18000</v>
      </c>
      <c r="W1163" s="14">
        <f t="shared" si="132"/>
        <v>0</v>
      </c>
      <c r="X1163" s="7">
        <f>IF($L1163&gt;0,$W1163/$L1163,0)</f>
        <v>0</v>
      </c>
    </row>
    <row r="1164" spans="1:24" ht="43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3">
        <f>(E1164/D1164)*100</f>
        <v>5.8333333333333341E-2</v>
      </c>
      <c r="P1164" s="7">
        <f t="shared" si="127"/>
        <v>17.5</v>
      </c>
      <c r="Q1164" s="4" t="str">
        <f t="shared" si="128"/>
        <v>food</v>
      </c>
      <c r="R1164" s="4" t="str">
        <f t="shared" si="126"/>
        <v>food trucks</v>
      </c>
      <c r="S1164" s="22">
        <f t="shared" si="129"/>
        <v>41876.683611111112</v>
      </c>
      <c r="T1164" s="22">
        <f t="shared" si="130"/>
        <v>41907.683611111112</v>
      </c>
      <c r="U1164" s="23">
        <v>41876.683611111112</v>
      </c>
      <c r="V1164" s="14">
        <f t="shared" si="131"/>
        <v>60000</v>
      </c>
      <c r="W1164" s="14">
        <f t="shared" si="132"/>
        <v>35</v>
      </c>
      <c r="X1164" s="7">
        <f>IF($L1164&gt;0,$W1164/$L1164,0)</f>
        <v>17.5</v>
      </c>
    </row>
    <row r="1165" spans="1:24" ht="43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3">
        <f>(E1165/D1165)*100</f>
        <v>0</v>
      </c>
      <c r="P1165" s="7">
        <f t="shared" si="127"/>
        <v>0</v>
      </c>
      <c r="Q1165" s="4" t="str">
        <f t="shared" si="128"/>
        <v>food</v>
      </c>
      <c r="R1165" s="4" t="str">
        <f t="shared" si="126"/>
        <v>food trucks</v>
      </c>
      <c r="S1165" s="22">
        <f t="shared" si="129"/>
        <v>41830.723611111112</v>
      </c>
      <c r="T1165" s="22">
        <f t="shared" si="130"/>
        <v>41860.723611111112</v>
      </c>
      <c r="U1165" s="23">
        <v>41830.723611111112</v>
      </c>
      <c r="V1165" s="14">
        <f t="shared" si="131"/>
        <v>5200</v>
      </c>
      <c r="W1165" s="14">
        <f t="shared" si="132"/>
        <v>0</v>
      </c>
      <c r="X1165" s="7">
        <f>IF($L1165&gt;0,$W1165/$L1165,0)</f>
        <v>0</v>
      </c>
    </row>
    <row r="1166" spans="1:24" ht="57.6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3">
        <f>(E1166/D1166)*100</f>
        <v>0</v>
      </c>
      <c r="P1166" s="7">
        <f t="shared" si="127"/>
        <v>0</v>
      </c>
      <c r="Q1166" s="4" t="str">
        <f t="shared" si="128"/>
        <v>food</v>
      </c>
      <c r="R1166" s="4" t="str">
        <f t="shared" si="126"/>
        <v>food trucks</v>
      </c>
      <c r="S1166" s="22">
        <f t="shared" si="129"/>
        <v>42509.724328703705</v>
      </c>
      <c r="T1166" s="22">
        <f t="shared" si="130"/>
        <v>42539.724328703705</v>
      </c>
      <c r="U1166" s="23">
        <v>42509.724328703705</v>
      </c>
      <c r="V1166" s="14">
        <f t="shared" si="131"/>
        <v>10000</v>
      </c>
      <c r="W1166" s="14">
        <f t="shared" si="132"/>
        <v>0</v>
      </c>
      <c r="X1166" s="7">
        <f>IF($L1166&gt;0,$W1166/$L1166,0)</f>
        <v>0</v>
      </c>
    </row>
    <row r="1167" spans="1:24" ht="43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3">
        <f>(E1167/D1167)*100</f>
        <v>20.705000000000002</v>
      </c>
      <c r="P1167" s="7">
        <f t="shared" si="127"/>
        <v>82.82</v>
      </c>
      <c r="Q1167" s="4" t="str">
        <f t="shared" si="128"/>
        <v>food</v>
      </c>
      <c r="R1167" s="4" t="str">
        <f t="shared" si="126"/>
        <v>food trucks</v>
      </c>
      <c r="S1167" s="22">
        <f t="shared" si="129"/>
        <v>41792.214467592596</v>
      </c>
      <c r="T1167" s="22">
        <f t="shared" si="130"/>
        <v>41826.214467592596</v>
      </c>
      <c r="U1167" s="23">
        <v>41792.214467592596</v>
      </c>
      <c r="V1167" s="14">
        <f t="shared" si="131"/>
        <v>10000</v>
      </c>
      <c r="W1167" s="14">
        <f t="shared" si="132"/>
        <v>2070.5</v>
      </c>
      <c r="X1167" s="7">
        <f>IF($L1167&gt;0,$W1167/$L1167,0)</f>
        <v>82.82</v>
      </c>
    </row>
    <row r="1168" spans="1:24" ht="43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3">
        <f>(E1168/D1168)*100</f>
        <v>19.139999999999997</v>
      </c>
      <c r="P1168" s="7">
        <f t="shared" si="127"/>
        <v>358.875</v>
      </c>
      <c r="Q1168" s="4" t="str">
        <f t="shared" si="128"/>
        <v>food</v>
      </c>
      <c r="R1168" s="4" t="str">
        <f t="shared" si="126"/>
        <v>food trucks</v>
      </c>
      <c r="S1168" s="22">
        <f t="shared" si="129"/>
        <v>42150.485439814816</v>
      </c>
      <c r="T1168" s="22">
        <f t="shared" si="130"/>
        <v>42181.166666666672</v>
      </c>
      <c r="U1168" s="23">
        <v>42150.485439814816</v>
      </c>
      <c r="V1168" s="14">
        <f t="shared" si="131"/>
        <v>15000</v>
      </c>
      <c r="W1168" s="14">
        <f t="shared" si="132"/>
        <v>2871</v>
      </c>
      <c r="X1168" s="7">
        <f>IF($L1168&gt;0,$W1168/$L1168,0)</f>
        <v>358.875</v>
      </c>
    </row>
    <row r="1169" spans="1:24" ht="43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3">
        <f>(E1169/D1169)*100</f>
        <v>1.6316666666666666</v>
      </c>
      <c r="P1169" s="7">
        <f t="shared" si="127"/>
        <v>61.1875</v>
      </c>
      <c r="Q1169" s="4" t="str">
        <f t="shared" si="128"/>
        <v>food</v>
      </c>
      <c r="R1169" s="4" t="str">
        <f t="shared" si="126"/>
        <v>food trucks</v>
      </c>
      <c r="S1169" s="22">
        <f t="shared" si="129"/>
        <v>41863.734895833331</v>
      </c>
      <c r="T1169" s="22">
        <f t="shared" si="130"/>
        <v>41894.734895833331</v>
      </c>
      <c r="U1169" s="23">
        <v>41863.734895833331</v>
      </c>
      <c r="V1169" s="14">
        <f t="shared" si="131"/>
        <v>60000</v>
      </c>
      <c r="W1169" s="14">
        <f t="shared" si="132"/>
        <v>979</v>
      </c>
      <c r="X1169" s="7">
        <f>IF($L1169&gt;0,$W1169/$L1169,0)</f>
        <v>61.1875</v>
      </c>
    </row>
    <row r="1170" spans="1:24" ht="43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3">
        <f>(E1170/D1170)*100</f>
        <v>5.6666666666666661</v>
      </c>
      <c r="P1170" s="7">
        <f t="shared" si="127"/>
        <v>340</v>
      </c>
      <c r="Q1170" s="4" t="str">
        <f t="shared" si="128"/>
        <v>food</v>
      </c>
      <c r="R1170" s="4" t="str">
        <f t="shared" si="126"/>
        <v>food trucks</v>
      </c>
      <c r="S1170" s="22">
        <f t="shared" si="129"/>
        <v>42605.053993055553</v>
      </c>
      <c r="T1170" s="22">
        <f t="shared" si="130"/>
        <v>42635.053993055553</v>
      </c>
      <c r="U1170" s="23">
        <v>42605.053993055553</v>
      </c>
      <c r="V1170" s="14">
        <f t="shared" si="131"/>
        <v>18000</v>
      </c>
      <c r="W1170" s="14">
        <f t="shared" si="132"/>
        <v>1020</v>
      </c>
      <c r="X1170" s="7">
        <f>IF($L1170&gt;0,$W1170/$L1170,0)</f>
        <v>340</v>
      </c>
    </row>
    <row r="1171" spans="1:24" ht="43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3">
        <f>(E1171/D1171)*100</f>
        <v>0.16999999999999998</v>
      </c>
      <c r="P1171" s="7">
        <f t="shared" si="127"/>
        <v>5.666666666666667</v>
      </c>
      <c r="Q1171" s="4" t="str">
        <f t="shared" si="128"/>
        <v>food</v>
      </c>
      <c r="R1171" s="4" t="str">
        <f t="shared" si="126"/>
        <v>food trucks</v>
      </c>
      <c r="S1171" s="22">
        <f t="shared" si="129"/>
        <v>42027.353738425925</v>
      </c>
      <c r="T1171" s="22">
        <f t="shared" si="130"/>
        <v>42057.353738425925</v>
      </c>
      <c r="U1171" s="23">
        <v>42027.353738425925</v>
      </c>
      <c r="V1171" s="14">
        <f t="shared" si="131"/>
        <v>10000</v>
      </c>
      <c r="W1171" s="14">
        <f t="shared" si="132"/>
        <v>17</v>
      </c>
      <c r="X1171" s="7">
        <f>IF($L1171&gt;0,$W1171/$L1171,0)</f>
        <v>5.666666666666667</v>
      </c>
    </row>
    <row r="1172" spans="1:24" ht="43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3">
        <f>(E1172/D1172)*100</f>
        <v>0.4</v>
      </c>
      <c r="P1172" s="7">
        <f t="shared" si="127"/>
        <v>50</v>
      </c>
      <c r="Q1172" s="4" t="str">
        <f t="shared" si="128"/>
        <v>food</v>
      </c>
      <c r="R1172" s="4" t="str">
        <f t="shared" si="126"/>
        <v>food trucks</v>
      </c>
      <c r="S1172" s="22">
        <f t="shared" si="129"/>
        <v>42124.893182870372</v>
      </c>
      <c r="T1172" s="22">
        <f t="shared" si="130"/>
        <v>42154.893182870372</v>
      </c>
      <c r="U1172" s="23">
        <v>42124.893182870372</v>
      </c>
      <c r="V1172" s="14">
        <f t="shared" si="131"/>
        <v>31296.924999999999</v>
      </c>
      <c r="W1172" s="14">
        <f t="shared" si="132"/>
        <v>125.18769999999999</v>
      </c>
      <c r="X1172" s="7">
        <f>IF($L1172&gt;0,$W1172/$L1172,0)</f>
        <v>62.593849999999996</v>
      </c>
    </row>
    <row r="1173" spans="1:24" ht="28.8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3">
        <f>(E1173/D1173)*100</f>
        <v>0.1</v>
      </c>
      <c r="P1173" s="7">
        <f t="shared" si="127"/>
        <v>25</v>
      </c>
      <c r="Q1173" s="4" t="str">
        <f t="shared" si="128"/>
        <v>food</v>
      </c>
      <c r="R1173" s="4" t="str">
        <f t="shared" si="126"/>
        <v>food trucks</v>
      </c>
      <c r="S1173" s="22">
        <f t="shared" si="129"/>
        <v>41938.804710648146</v>
      </c>
      <c r="T1173" s="22">
        <f t="shared" si="130"/>
        <v>41956.846377314811</v>
      </c>
      <c r="U1173" s="23">
        <v>41938.804710648146</v>
      </c>
      <c r="V1173" s="14">
        <f t="shared" si="131"/>
        <v>25000</v>
      </c>
      <c r="W1173" s="14">
        <f t="shared" si="132"/>
        <v>25</v>
      </c>
      <c r="X1173" s="7">
        <f>IF($L1173&gt;0,$W1173/$L1173,0)</f>
        <v>25</v>
      </c>
    </row>
    <row r="1174" spans="1:24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3">
        <f>(E1174/D1174)*100</f>
        <v>0</v>
      </c>
      <c r="P1174" s="7">
        <f t="shared" si="127"/>
        <v>0</v>
      </c>
      <c r="Q1174" s="4" t="str">
        <f t="shared" si="128"/>
        <v>food</v>
      </c>
      <c r="R1174" s="4" t="str">
        <f t="shared" si="126"/>
        <v>food trucks</v>
      </c>
      <c r="S1174" s="22">
        <f t="shared" si="129"/>
        <v>41841.682314814811</v>
      </c>
      <c r="T1174" s="22">
        <f t="shared" si="130"/>
        <v>41871.682314814811</v>
      </c>
      <c r="U1174" s="23">
        <v>41841.682314814811</v>
      </c>
      <c r="V1174" s="14">
        <f t="shared" si="131"/>
        <v>9000</v>
      </c>
      <c r="W1174" s="14">
        <f t="shared" si="132"/>
        <v>0</v>
      </c>
      <c r="X1174" s="7">
        <f>IF($L1174&gt;0,$W1174/$L1174,0)</f>
        <v>0</v>
      </c>
    </row>
    <row r="1175" spans="1:24" ht="43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3">
        <f>(E1175/D1175)*100</f>
        <v>2.4E-2</v>
      </c>
      <c r="P1175" s="7">
        <f t="shared" si="127"/>
        <v>30</v>
      </c>
      <c r="Q1175" s="4" t="str">
        <f t="shared" si="128"/>
        <v>food</v>
      </c>
      <c r="R1175" s="4" t="str">
        <f t="shared" si="126"/>
        <v>food trucks</v>
      </c>
      <c r="S1175" s="22">
        <f t="shared" si="129"/>
        <v>42184.185844907406</v>
      </c>
      <c r="T1175" s="22">
        <f t="shared" si="130"/>
        <v>42219.185844907406</v>
      </c>
      <c r="U1175" s="23">
        <v>42184.185844907406</v>
      </c>
      <c r="V1175" s="14">
        <f t="shared" si="131"/>
        <v>125000</v>
      </c>
      <c r="W1175" s="14">
        <f t="shared" si="132"/>
        <v>30</v>
      </c>
      <c r="X1175" s="7">
        <f>IF($L1175&gt;0,$W1175/$L1175,0)</f>
        <v>30</v>
      </c>
    </row>
    <row r="1176" spans="1:24" ht="43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3">
        <f>(E1176/D1176)*100</f>
        <v>5.9066666666666672</v>
      </c>
      <c r="P1176" s="7">
        <f t="shared" si="127"/>
        <v>46.631578947368418</v>
      </c>
      <c r="Q1176" s="4" t="str">
        <f t="shared" si="128"/>
        <v>food</v>
      </c>
      <c r="R1176" s="4" t="str">
        <f t="shared" si="126"/>
        <v>food trucks</v>
      </c>
      <c r="S1176" s="22">
        <f t="shared" si="129"/>
        <v>42468.84174768519</v>
      </c>
      <c r="T1176" s="22">
        <f t="shared" si="130"/>
        <v>42498.84174768519</v>
      </c>
      <c r="U1176" s="23">
        <v>42468.84174768519</v>
      </c>
      <c r="V1176" s="14">
        <f t="shared" si="131"/>
        <v>15000</v>
      </c>
      <c r="W1176" s="14">
        <f t="shared" si="132"/>
        <v>886</v>
      </c>
      <c r="X1176" s="7">
        <f>IF($L1176&gt;0,$W1176/$L1176,0)</f>
        <v>46.631578947368418</v>
      </c>
    </row>
    <row r="1177" spans="1:24" ht="43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3">
        <f>(E1177/D1177)*100</f>
        <v>2.9250000000000003</v>
      </c>
      <c r="P1177" s="7">
        <f t="shared" si="127"/>
        <v>65</v>
      </c>
      <c r="Q1177" s="4" t="str">
        <f t="shared" si="128"/>
        <v>food</v>
      </c>
      <c r="R1177" s="4" t="str">
        <f t="shared" si="126"/>
        <v>food trucks</v>
      </c>
      <c r="S1177" s="22">
        <f t="shared" si="129"/>
        <v>42170.728460648148</v>
      </c>
      <c r="T1177" s="22">
        <f t="shared" si="130"/>
        <v>42200.728460648148</v>
      </c>
      <c r="U1177" s="23">
        <v>42170.728460648148</v>
      </c>
      <c r="V1177" s="14">
        <f t="shared" si="131"/>
        <v>20000</v>
      </c>
      <c r="W1177" s="14">
        <f t="shared" si="132"/>
        <v>585</v>
      </c>
      <c r="X1177" s="7">
        <f>IF($L1177&gt;0,$W1177/$L1177,0)</f>
        <v>65</v>
      </c>
    </row>
    <row r="1178" spans="1:24" ht="57.6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3">
        <f>(E1178/D1178)*100</f>
        <v>5.7142857142857143E-3</v>
      </c>
      <c r="P1178" s="7">
        <f t="shared" si="127"/>
        <v>10</v>
      </c>
      <c r="Q1178" s="4" t="str">
        <f t="shared" si="128"/>
        <v>food</v>
      </c>
      <c r="R1178" s="4" t="str">
        <f t="shared" si="126"/>
        <v>food trucks</v>
      </c>
      <c r="S1178" s="22">
        <f t="shared" si="129"/>
        <v>42746.019652777773</v>
      </c>
      <c r="T1178" s="22">
        <f t="shared" si="130"/>
        <v>42800.541666666672</v>
      </c>
      <c r="U1178" s="23">
        <v>42746.019652777773</v>
      </c>
      <c r="V1178" s="14">
        <f t="shared" si="131"/>
        <v>123216.45</v>
      </c>
      <c r="W1178" s="14">
        <f t="shared" si="132"/>
        <v>7.04094</v>
      </c>
      <c r="X1178" s="7">
        <f>IF($L1178&gt;0,$W1178/$L1178,0)</f>
        <v>7.04094</v>
      </c>
    </row>
    <row r="1179" spans="1:24" ht="43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3">
        <f>(E1179/D1179)*100</f>
        <v>0</v>
      </c>
      <c r="P1179" s="7">
        <f t="shared" si="127"/>
        <v>0</v>
      </c>
      <c r="Q1179" s="4" t="str">
        <f t="shared" si="128"/>
        <v>food</v>
      </c>
      <c r="R1179" s="4" t="str">
        <f t="shared" si="126"/>
        <v>food trucks</v>
      </c>
      <c r="S1179" s="22">
        <f t="shared" si="129"/>
        <v>41897.660833333335</v>
      </c>
      <c r="T1179" s="22">
        <f t="shared" si="130"/>
        <v>41927.660833333335</v>
      </c>
      <c r="U1179" s="23">
        <v>41897.660833333335</v>
      </c>
      <c r="V1179" s="14">
        <f t="shared" si="131"/>
        <v>7511.2619999999997</v>
      </c>
      <c r="W1179" s="14">
        <f t="shared" si="132"/>
        <v>0</v>
      </c>
      <c r="X1179" s="7">
        <f>IF($L1179&gt;0,$W1179/$L1179,0)</f>
        <v>0</v>
      </c>
    </row>
    <row r="1180" spans="1:24" ht="43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3">
        <f>(E1180/D1180)*100</f>
        <v>6.6666666666666671E-3</v>
      </c>
      <c r="P1180" s="7">
        <f t="shared" si="127"/>
        <v>5</v>
      </c>
      <c r="Q1180" s="4" t="str">
        <f t="shared" si="128"/>
        <v>food</v>
      </c>
      <c r="R1180" s="4" t="str">
        <f t="shared" si="126"/>
        <v>food trucks</v>
      </c>
      <c r="S1180" s="22">
        <f t="shared" si="129"/>
        <v>41837.905694444446</v>
      </c>
      <c r="T1180" s="22">
        <f t="shared" si="130"/>
        <v>41867.905694444446</v>
      </c>
      <c r="U1180" s="23">
        <v>41837.905694444446</v>
      </c>
      <c r="V1180" s="14">
        <f t="shared" si="131"/>
        <v>75000</v>
      </c>
      <c r="W1180" s="14">
        <f t="shared" si="132"/>
        <v>5</v>
      </c>
      <c r="X1180" s="7">
        <f>IF($L1180&gt;0,$W1180/$L1180,0)</f>
        <v>5</v>
      </c>
    </row>
    <row r="1181" spans="1:24" ht="43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3">
        <f>(E1181/D1181)*100</f>
        <v>5.3333333333333339</v>
      </c>
      <c r="P1181" s="7">
        <f t="shared" si="127"/>
        <v>640</v>
      </c>
      <c r="Q1181" s="4" t="str">
        <f t="shared" si="128"/>
        <v>food</v>
      </c>
      <c r="R1181" s="4" t="str">
        <f t="shared" si="126"/>
        <v>food trucks</v>
      </c>
      <c r="S1181" s="22">
        <f t="shared" si="129"/>
        <v>42275.720219907409</v>
      </c>
      <c r="T1181" s="22">
        <f t="shared" si="130"/>
        <v>42305.720219907409</v>
      </c>
      <c r="U1181" s="23">
        <v>42275.720219907409</v>
      </c>
      <c r="V1181" s="14">
        <f t="shared" si="131"/>
        <v>45986.94</v>
      </c>
      <c r="W1181" s="14">
        <f t="shared" si="132"/>
        <v>2452.6368000000002</v>
      </c>
      <c r="X1181" s="7">
        <f>IF($L1181&gt;0,$W1181/$L1181,0)</f>
        <v>490.52736000000004</v>
      </c>
    </row>
    <row r="1182" spans="1:24" ht="28.8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3">
        <f>(E1182/D1182)*100</f>
        <v>11.75</v>
      </c>
      <c r="P1182" s="7">
        <f t="shared" si="127"/>
        <v>69.117647058823536</v>
      </c>
      <c r="Q1182" s="4" t="str">
        <f t="shared" si="128"/>
        <v>food</v>
      </c>
      <c r="R1182" s="4" t="str">
        <f t="shared" si="126"/>
        <v>food trucks</v>
      </c>
      <c r="S1182" s="22">
        <f t="shared" si="129"/>
        <v>41781.806875000002</v>
      </c>
      <c r="T1182" s="22">
        <f t="shared" si="130"/>
        <v>41818.806875000002</v>
      </c>
      <c r="U1182" s="23">
        <v>41781.806875000002</v>
      </c>
      <c r="V1182" s="14">
        <f t="shared" si="131"/>
        <v>50000</v>
      </c>
      <c r="W1182" s="14">
        <f t="shared" si="132"/>
        <v>5875</v>
      </c>
      <c r="X1182" s="7">
        <f>IF($L1182&gt;0,$W1182/$L1182,0)</f>
        <v>69.117647058823536</v>
      </c>
    </row>
    <row r="1183" spans="1:24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3">
        <f>(E1183/D1183)*100</f>
        <v>8.0000000000000002E-3</v>
      </c>
      <c r="P1183" s="7">
        <f t="shared" si="127"/>
        <v>1.3333333333333333</v>
      </c>
      <c r="Q1183" s="4" t="str">
        <f t="shared" si="128"/>
        <v>food</v>
      </c>
      <c r="R1183" s="4" t="str">
        <f t="shared" si="126"/>
        <v>food trucks</v>
      </c>
      <c r="S1183" s="22">
        <f t="shared" si="129"/>
        <v>42034.339363425926</v>
      </c>
      <c r="T1183" s="22">
        <f t="shared" si="130"/>
        <v>42064.339363425926</v>
      </c>
      <c r="U1183" s="23">
        <v>42034.339363425926</v>
      </c>
      <c r="V1183" s="14">
        <f t="shared" si="131"/>
        <v>50000</v>
      </c>
      <c r="W1183" s="14">
        <f t="shared" si="132"/>
        <v>4</v>
      </c>
      <c r="X1183" s="7">
        <f>IF($L1183&gt;0,$W1183/$L1183,0)</f>
        <v>1.3333333333333333</v>
      </c>
    </row>
    <row r="1184" spans="1:24" ht="43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3">
        <f>(E1184/D1184)*100</f>
        <v>4.2</v>
      </c>
      <c r="P1184" s="7">
        <f t="shared" si="127"/>
        <v>10.5</v>
      </c>
      <c r="Q1184" s="4" t="str">
        <f t="shared" si="128"/>
        <v>food</v>
      </c>
      <c r="R1184" s="4" t="str">
        <f t="shared" si="126"/>
        <v>food trucks</v>
      </c>
      <c r="S1184" s="22">
        <f t="shared" si="129"/>
        <v>42728.827407407407</v>
      </c>
      <c r="T1184" s="22">
        <f t="shared" si="130"/>
        <v>42747.695833333331</v>
      </c>
      <c r="U1184" s="23">
        <v>42728.827407407407</v>
      </c>
      <c r="V1184" s="14">
        <f t="shared" si="131"/>
        <v>1000</v>
      </c>
      <c r="W1184" s="14">
        <f t="shared" si="132"/>
        <v>42</v>
      </c>
      <c r="X1184" s="7">
        <f>IF($L1184&gt;0,$W1184/$L1184,0)</f>
        <v>10.5</v>
      </c>
    </row>
    <row r="1185" spans="1:24" ht="43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3">
        <f>(E1185/D1185)*100</f>
        <v>4</v>
      </c>
      <c r="P1185" s="7">
        <f t="shared" si="127"/>
        <v>33.333333333333336</v>
      </c>
      <c r="Q1185" s="4" t="str">
        <f t="shared" si="128"/>
        <v>food</v>
      </c>
      <c r="R1185" s="4" t="str">
        <f t="shared" si="126"/>
        <v>food trucks</v>
      </c>
      <c r="S1185" s="22">
        <f t="shared" si="129"/>
        <v>42656.86137731481</v>
      </c>
      <c r="T1185" s="22">
        <f t="shared" si="130"/>
        <v>42676.165972222225</v>
      </c>
      <c r="U1185" s="23">
        <v>42656.86137731481</v>
      </c>
      <c r="V1185" s="14">
        <f t="shared" si="131"/>
        <v>2500</v>
      </c>
      <c r="W1185" s="14">
        <f t="shared" si="132"/>
        <v>100</v>
      </c>
      <c r="X1185" s="7">
        <f>IF($L1185&gt;0,$W1185/$L1185,0)</f>
        <v>33.333333333333336</v>
      </c>
    </row>
    <row r="1186" spans="1:24" ht="43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3">
        <f>(E1186/D1186)*100</f>
        <v>104.93636363636362</v>
      </c>
      <c r="P1186" s="7">
        <f t="shared" si="127"/>
        <v>61.562666666666665</v>
      </c>
      <c r="Q1186" s="4" t="str">
        <f t="shared" si="128"/>
        <v>photography</v>
      </c>
      <c r="R1186" s="4" t="str">
        <f t="shared" si="126"/>
        <v>photobooks</v>
      </c>
      <c r="S1186" s="22">
        <f t="shared" si="129"/>
        <v>42741.599664351852</v>
      </c>
      <c r="T1186" s="22">
        <f t="shared" si="130"/>
        <v>42772.599664351852</v>
      </c>
      <c r="U1186" s="23">
        <v>42741.599664351852</v>
      </c>
      <c r="V1186" s="14">
        <f t="shared" si="131"/>
        <v>27541.293999999998</v>
      </c>
      <c r="W1186" s="14">
        <f t="shared" si="132"/>
        <v>28900.832421999999</v>
      </c>
      <c r="X1186" s="7">
        <f>IF($L1186&gt;0,$W1186/$L1186,0)</f>
        <v>77.068886458666668</v>
      </c>
    </row>
    <row r="1187" spans="1:24" ht="43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3">
        <f>(E1187/D1187)*100</f>
        <v>105.44</v>
      </c>
      <c r="P1187" s="7">
        <f t="shared" si="127"/>
        <v>118.73873873873873</v>
      </c>
      <c r="Q1187" s="4" t="str">
        <f t="shared" si="128"/>
        <v>photography</v>
      </c>
      <c r="R1187" s="4" t="str">
        <f t="shared" si="126"/>
        <v>photobooks</v>
      </c>
      <c r="S1187" s="22">
        <f t="shared" si="129"/>
        <v>42130.865150462967</v>
      </c>
      <c r="T1187" s="22">
        <f t="shared" si="130"/>
        <v>42163.166666666672</v>
      </c>
      <c r="U1187" s="23">
        <v>42130.865150462967</v>
      </c>
      <c r="V1187" s="14">
        <f t="shared" si="131"/>
        <v>12500</v>
      </c>
      <c r="W1187" s="14">
        <f t="shared" si="132"/>
        <v>13180</v>
      </c>
      <c r="X1187" s="7">
        <f>IF($L1187&gt;0,$W1187/$L1187,0)</f>
        <v>118.73873873873873</v>
      </c>
    </row>
    <row r="1188" spans="1:24" ht="43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3">
        <f>(E1188/D1188)*100</f>
        <v>106.73333333333332</v>
      </c>
      <c r="P1188" s="7">
        <f t="shared" si="127"/>
        <v>65.081300813008127</v>
      </c>
      <c r="Q1188" s="4" t="str">
        <f t="shared" si="128"/>
        <v>photography</v>
      </c>
      <c r="R1188" s="4" t="str">
        <f t="shared" si="126"/>
        <v>photobooks</v>
      </c>
      <c r="S1188" s="22">
        <f t="shared" si="129"/>
        <v>42123.86336805555</v>
      </c>
      <c r="T1188" s="22">
        <f t="shared" si="130"/>
        <v>42156.945833333331</v>
      </c>
      <c r="U1188" s="23">
        <v>42123.86336805555</v>
      </c>
      <c r="V1188" s="14">
        <f t="shared" si="131"/>
        <v>9389.0774999999994</v>
      </c>
      <c r="W1188" s="14">
        <f t="shared" si="132"/>
        <v>10021.275384999999</v>
      </c>
      <c r="X1188" s="7">
        <f>IF($L1188&gt;0,$W1188/$L1188,0)</f>
        <v>81.47378361788617</v>
      </c>
    </row>
    <row r="1189" spans="1:24" ht="43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3">
        <f>(E1189/D1189)*100</f>
        <v>104.12571428571428</v>
      </c>
      <c r="P1189" s="7">
        <f t="shared" si="127"/>
        <v>130.15714285714284</v>
      </c>
      <c r="Q1189" s="4" t="str">
        <f t="shared" si="128"/>
        <v>photography</v>
      </c>
      <c r="R1189" s="4" t="str">
        <f t="shared" si="126"/>
        <v>photobooks</v>
      </c>
      <c r="S1189" s="22">
        <f t="shared" si="129"/>
        <v>42109.894942129627</v>
      </c>
      <c r="T1189" s="22">
        <f t="shared" si="130"/>
        <v>42141.75</v>
      </c>
      <c r="U1189" s="23">
        <v>42109.894942129627</v>
      </c>
      <c r="V1189" s="14">
        <f t="shared" si="131"/>
        <v>8750</v>
      </c>
      <c r="W1189" s="14">
        <f t="shared" si="132"/>
        <v>9111</v>
      </c>
      <c r="X1189" s="7">
        <f>IF($L1189&gt;0,$W1189/$L1189,0)</f>
        <v>130.15714285714284</v>
      </c>
    </row>
    <row r="1190" spans="1:24" ht="43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3">
        <f>(E1190/D1190)*100</f>
        <v>160.54999999999998</v>
      </c>
      <c r="P1190" s="7">
        <f t="shared" si="127"/>
        <v>37.776470588235291</v>
      </c>
      <c r="Q1190" s="4" t="str">
        <f t="shared" si="128"/>
        <v>photography</v>
      </c>
      <c r="R1190" s="4" t="str">
        <f t="shared" si="126"/>
        <v>photobooks</v>
      </c>
      <c r="S1190" s="22">
        <f t="shared" si="129"/>
        <v>42711.700694444444</v>
      </c>
      <c r="T1190" s="22">
        <f t="shared" si="130"/>
        <v>42732.700694444444</v>
      </c>
      <c r="U1190" s="23">
        <v>42711.700694444444</v>
      </c>
      <c r="V1190" s="14">
        <f t="shared" si="131"/>
        <v>1532.8980000000001</v>
      </c>
      <c r="W1190" s="14">
        <f t="shared" si="132"/>
        <v>2461.0677390000001</v>
      </c>
      <c r="X1190" s="7">
        <f>IF($L1190&gt;0,$W1190/$L1190,0)</f>
        <v>28.953738105882355</v>
      </c>
    </row>
    <row r="1191" spans="1:24" ht="43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3">
        <f>(E1191/D1191)*100</f>
        <v>107.77777777777777</v>
      </c>
      <c r="P1191" s="7">
        <f t="shared" si="127"/>
        <v>112.79069767441861</v>
      </c>
      <c r="Q1191" s="4" t="str">
        <f t="shared" si="128"/>
        <v>photography</v>
      </c>
      <c r="R1191" s="4" t="str">
        <f t="shared" si="126"/>
        <v>photobooks</v>
      </c>
      <c r="S1191" s="22">
        <f t="shared" si="129"/>
        <v>42529.979108796295</v>
      </c>
      <c r="T1191" s="22">
        <f t="shared" si="130"/>
        <v>42550.979108796295</v>
      </c>
      <c r="U1191" s="23">
        <v>42529.979108796295</v>
      </c>
      <c r="V1191" s="14">
        <f t="shared" si="131"/>
        <v>9000</v>
      </c>
      <c r="W1191" s="14">
        <f t="shared" si="132"/>
        <v>9700</v>
      </c>
      <c r="X1191" s="7">
        <f>IF($L1191&gt;0,$W1191/$L1191,0)</f>
        <v>112.79069767441861</v>
      </c>
    </row>
    <row r="1192" spans="1:24" ht="28.8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3">
        <f>(E1192/D1192)*100</f>
        <v>135</v>
      </c>
      <c r="P1192" s="7">
        <f t="shared" si="127"/>
        <v>51.92307692307692</v>
      </c>
      <c r="Q1192" s="4" t="str">
        <f t="shared" si="128"/>
        <v>photography</v>
      </c>
      <c r="R1192" s="4" t="str">
        <f t="shared" si="126"/>
        <v>photobooks</v>
      </c>
      <c r="S1192" s="22">
        <f t="shared" si="129"/>
        <v>41852.665798611109</v>
      </c>
      <c r="T1192" s="22">
        <f t="shared" si="130"/>
        <v>41882.665798611109</v>
      </c>
      <c r="U1192" s="23">
        <v>41852.665798611109</v>
      </c>
      <c r="V1192" s="14">
        <f t="shared" si="131"/>
        <v>500</v>
      </c>
      <c r="W1192" s="14">
        <f t="shared" si="132"/>
        <v>675</v>
      </c>
      <c r="X1192" s="7">
        <f>IF($L1192&gt;0,$W1192/$L1192,0)</f>
        <v>51.92307692307692</v>
      </c>
    </row>
    <row r="1193" spans="1:24" ht="43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3">
        <f>(E1193/D1193)*100</f>
        <v>109.07407407407408</v>
      </c>
      <c r="P1193" s="7">
        <f t="shared" si="127"/>
        <v>89.242424242424249</v>
      </c>
      <c r="Q1193" s="4" t="str">
        <f t="shared" si="128"/>
        <v>photography</v>
      </c>
      <c r="R1193" s="4" t="str">
        <f t="shared" si="126"/>
        <v>photobooks</v>
      </c>
      <c r="S1193" s="22">
        <f t="shared" si="129"/>
        <v>42419.603703703702</v>
      </c>
      <c r="T1193" s="22">
        <f t="shared" si="130"/>
        <v>42449.562037037038</v>
      </c>
      <c r="U1193" s="23">
        <v>42419.603703703702</v>
      </c>
      <c r="V1193" s="14">
        <f t="shared" si="131"/>
        <v>2700</v>
      </c>
      <c r="W1193" s="14">
        <f t="shared" si="132"/>
        <v>2945</v>
      </c>
      <c r="X1193" s="7">
        <f>IF($L1193&gt;0,$W1193/$L1193,0)</f>
        <v>89.242424242424249</v>
      </c>
    </row>
    <row r="1194" spans="1:24" ht="28.8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3">
        <f>(E1194/D1194)*100</f>
        <v>290</v>
      </c>
      <c r="P1194" s="7">
        <f t="shared" si="127"/>
        <v>19.333333333333332</v>
      </c>
      <c r="Q1194" s="4" t="str">
        <f t="shared" si="128"/>
        <v>photography</v>
      </c>
      <c r="R1194" s="4" t="str">
        <f t="shared" si="126"/>
        <v>photobooks</v>
      </c>
      <c r="S1194" s="22">
        <f t="shared" si="129"/>
        <v>42747.506689814814</v>
      </c>
      <c r="T1194" s="22">
        <f t="shared" si="130"/>
        <v>42777.506689814814</v>
      </c>
      <c r="U1194" s="23">
        <v>42747.506689814814</v>
      </c>
      <c r="V1194" s="14">
        <f t="shared" si="131"/>
        <v>125.18769999999999</v>
      </c>
      <c r="W1194" s="14">
        <f t="shared" si="132"/>
        <v>363.04432999999995</v>
      </c>
      <c r="X1194" s="7">
        <f>IF($L1194&gt;0,$W1194/$L1194,0)</f>
        <v>24.202955333333328</v>
      </c>
    </row>
    <row r="1195" spans="1:24" ht="43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3">
        <f>(E1195/D1195)*100</f>
        <v>103.95714285714286</v>
      </c>
      <c r="P1195" s="7">
        <f t="shared" si="127"/>
        <v>79.967032967032964</v>
      </c>
      <c r="Q1195" s="4" t="str">
        <f t="shared" si="128"/>
        <v>photography</v>
      </c>
      <c r="R1195" s="4" t="str">
        <f t="shared" si="126"/>
        <v>photobooks</v>
      </c>
      <c r="S1195" s="22">
        <f t="shared" si="129"/>
        <v>42409.776076388887</v>
      </c>
      <c r="T1195" s="22">
        <f t="shared" si="130"/>
        <v>42469.734409722223</v>
      </c>
      <c r="U1195" s="23">
        <v>42409.776076388887</v>
      </c>
      <c r="V1195" s="14">
        <f t="shared" si="131"/>
        <v>21000</v>
      </c>
      <c r="W1195" s="14">
        <f t="shared" si="132"/>
        <v>21831</v>
      </c>
      <c r="X1195" s="7">
        <f>IF($L1195&gt;0,$W1195/$L1195,0)</f>
        <v>79.967032967032964</v>
      </c>
    </row>
    <row r="1196" spans="1:24" ht="43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3">
        <f>(E1196/D1196)*100</f>
        <v>322.24</v>
      </c>
      <c r="P1196" s="7">
        <f t="shared" si="127"/>
        <v>56.414565826330531</v>
      </c>
      <c r="Q1196" s="4" t="str">
        <f t="shared" si="128"/>
        <v>photography</v>
      </c>
      <c r="R1196" s="4" t="str">
        <f t="shared" si="126"/>
        <v>photobooks</v>
      </c>
      <c r="S1196" s="22">
        <f t="shared" si="129"/>
        <v>42072.488182870366</v>
      </c>
      <c r="T1196" s="22">
        <f t="shared" si="130"/>
        <v>42102.488182870366</v>
      </c>
      <c r="U1196" s="23">
        <v>42072.488182870366</v>
      </c>
      <c r="V1196" s="14">
        <f t="shared" si="131"/>
        <v>14076.9375</v>
      </c>
      <c r="W1196" s="14">
        <f t="shared" si="132"/>
        <v>45361.523399999998</v>
      </c>
      <c r="X1196" s="7">
        <f>IF($L1196&gt;0,$W1196/$L1196,0)</f>
        <v>63.531545378151257</v>
      </c>
    </row>
    <row r="1197" spans="1:24" ht="57.6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3">
        <f>(E1197/D1197)*100</f>
        <v>135</v>
      </c>
      <c r="P1197" s="7">
        <f t="shared" si="127"/>
        <v>79.411764705882348</v>
      </c>
      <c r="Q1197" s="4" t="str">
        <f t="shared" si="128"/>
        <v>photography</v>
      </c>
      <c r="R1197" s="4" t="str">
        <f t="shared" si="126"/>
        <v>photobooks</v>
      </c>
      <c r="S1197" s="22">
        <f t="shared" si="129"/>
        <v>42298.34783564815</v>
      </c>
      <c r="T1197" s="22">
        <f t="shared" si="130"/>
        <v>42358.375</v>
      </c>
      <c r="U1197" s="23">
        <v>42298.34783564815</v>
      </c>
      <c r="V1197" s="14">
        <f t="shared" si="131"/>
        <v>11261.55</v>
      </c>
      <c r="W1197" s="14">
        <f t="shared" si="132"/>
        <v>15203.092500000001</v>
      </c>
      <c r="X1197" s="7">
        <f>IF($L1197&gt;0,$W1197/$L1197,0)</f>
        <v>89.429955882352942</v>
      </c>
    </row>
    <row r="1198" spans="1:24" ht="28.8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3">
        <f>(E1198/D1198)*100</f>
        <v>269.91034482758624</v>
      </c>
      <c r="P1198" s="7">
        <f t="shared" si="127"/>
        <v>76.439453125</v>
      </c>
      <c r="Q1198" s="4" t="str">
        <f t="shared" si="128"/>
        <v>photography</v>
      </c>
      <c r="R1198" s="4" t="str">
        <f t="shared" si="126"/>
        <v>photobooks</v>
      </c>
      <c r="S1198" s="22">
        <f t="shared" si="129"/>
        <v>42326.818738425922</v>
      </c>
      <c r="T1198" s="22">
        <f t="shared" si="130"/>
        <v>42356.818738425922</v>
      </c>
      <c r="U1198" s="23">
        <v>42326.818738425922</v>
      </c>
      <c r="V1198" s="14">
        <f t="shared" si="131"/>
        <v>18152.216499999999</v>
      </c>
      <c r="W1198" s="14">
        <f t="shared" si="132"/>
        <v>48994.710148999999</v>
      </c>
      <c r="X1198" s="7">
        <f>IF($L1198&gt;0,$W1198/$L1198,0)</f>
        <v>95.692793259765622</v>
      </c>
    </row>
    <row r="1199" spans="1:24" ht="43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3">
        <f>(E1199/D1199)*100</f>
        <v>253.29333333333332</v>
      </c>
      <c r="P1199" s="7">
        <f t="shared" si="127"/>
        <v>121</v>
      </c>
      <c r="Q1199" s="4" t="str">
        <f t="shared" si="128"/>
        <v>photography</v>
      </c>
      <c r="R1199" s="4" t="str">
        <f t="shared" si="126"/>
        <v>photobooks</v>
      </c>
      <c r="S1199" s="22">
        <f t="shared" si="129"/>
        <v>42503.66474537037</v>
      </c>
      <c r="T1199" s="22">
        <f t="shared" si="130"/>
        <v>42534.249305555553</v>
      </c>
      <c r="U1199" s="23">
        <v>42503.66474537037</v>
      </c>
      <c r="V1199" s="14">
        <f t="shared" si="131"/>
        <v>15000</v>
      </c>
      <c r="W1199" s="14">
        <f t="shared" si="132"/>
        <v>37994</v>
      </c>
      <c r="X1199" s="7">
        <f>IF($L1199&gt;0,$W1199/$L1199,0)</f>
        <v>121</v>
      </c>
    </row>
    <row r="1200" spans="1:24" ht="43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3">
        <f>(E1200/D1200)*100</f>
        <v>260.59999999999997</v>
      </c>
      <c r="P1200" s="7">
        <f t="shared" si="127"/>
        <v>54.616766467065865</v>
      </c>
      <c r="Q1200" s="4" t="str">
        <f t="shared" si="128"/>
        <v>photography</v>
      </c>
      <c r="R1200" s="4" t="str">
        <f t="shared" si="126"/>
        <v>photobooks</v>
      </c>
      <c r="S1200" s="22">
        <f t="shared" si="129"/>
        <v>42333.619050925925</v>
      </c>
      <c r="T1200" s="22">
        <f t="shared" si="130"/>
        <v>42369.125</v>
      </c>
      <c r="U1200" s="23">
        <v>42333.619050925925</v>
      </c>
      <c r="V1200" s="14">
        <f t="shared" si="131"/>
        <v>3500</v>
      </c>
      <c r="W1200" s="14">
        <f t="shared" si="132"/>
        <v>9121</v>
      </c>
      <c r="X1200" s="7">
        <f>IF($L1200&gt;0,$W1200/$L1200,0)</f>
        <v>54.616766467065865</v>
      </c>
    </row>
    <row r="1201" spans="1:24" ht="43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3">
        <f>(E1201/D1201)*100</f>
        <v>101.31677953348381</v>
      </c>
      <c r="P1201" s="7">
        <f t="shared" si="127"/>
        <v>299.22222222222223</v>
      </c>
      <c r="Q1201" s="4" t="str">
        <f t="shared" si="128"/>
        <v>photography</v>
      </c>
      <c r="R1201" s="4" t="str">
        <f t="shared" si="126"/>
        <v>photobooks</v>
      </c>
      <c r="S1201" s="22">
        <f t="shared" si="129"/>
        <v>42161.770833333328</v>
      </c>
      <c r="T1201" s="22">
        <f t="shared" si="130"/>
        <v>42193.770833333328</v>
      </c>
      <c r="U1201" s="23">
        <v>42161.770833333328</v>
      </c>
      <c r="V1201" s="14">
        <f t="shared" si="131"/>
        <v>3327.4890659999996</v>
      </c>
      <c r="W1201" s="14">
        <f t="shared" si="132"/>
        <v>3371.3047609999999</v>
      </c>
      <c r="X1201" s="7">
        <f>IF($L1201&gt;0,$W1201/$L1201,0)</f>
        <v>374.58941788888887</v>
      </c>
    </row>
    <row r="1202" spans="1:24" ht="43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3">
        <f>(E1202/D1202)*100</f>
        <v>125.60416666666667</v>
      </c>
      <c r="P1202" s="7">
        <f t="shared" si="127"/>
        <v>58.533980582524272</v>
      </c>
      <c r="Q1202" s="4" t="str">
        <f t="shared" si="128"/>
        <v>photography</v>
      </c>
      <c r="R1202" s="4" t="str">
        <f t="shared" si="126"/>
        <v>photobooks</v>
      </c>
      <c r="S1202" s="22">
        <f t="shared" si="129"/>
        <v>42089.477500000001</v>
      </c>
      <c r="T1202" s="22">
        <f t="shared" si="130"/>
        <v>42110.477500000001</v>
      </c>
      <c r="U1202" s="23">
        <v>42089.477500000001</v>
      </c>
      <c r="V1202" s="14">
        <f t="shared" si="131"/>
        <v>4800</v>
      </c>
      <c r="W1202" s="14">
        <f t="shared" si="132"/>
        <v>6029</v>
      </c>
      <c r="X1202" s="7">
        <f>IF($L1202&gt;0,$W1202/$L1202,0)</f>
        <v>58.533980582524272</v>
      </c>
    </row>
    <row r="1203" spans="1:24" ht="43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3">
        <f>(E1203/D1203)*100</f>
        <v>102.43783333333334</v>
      </c>
      <c r="P1203" s="7">
        <f t="shared" si="127"/>
        <v>55.371801801801809</v>
      </c>
      <c r="Q1203" s="4" t="str">
        <f t="shared" si="128"/>
        <v>photography</v>
      </c>
      <c r="R1203" s="4" t="str">
        <f t="shared" si="126"/>
        <v>photobooks</v>
      </c>
      <c r="S1203" s="22">
        <f t="shared" si="129"/>
        <v>42536.60701388889</v>
      </c>
      <c r="T1203" s="22">
        <f t="shared" si="130"/>
        <v>42566.60701388889</v>
      </c>
      <c r="U1203" s="23">
        <v>42536.60701388889</v>
      </c>
      <c r="V1203" s="14">
        <f t="shared" si="131"/>
        <v>7511.2619999999997</v>
      </c>
      <c r="W1203" s="14">
        <f t="shared" si="132"/>
        <v>7694.3740487900004</v>
      </c>
      <c r="X1203" s="7">
        <f>IF($L1203&gt;0,$W1203/$L1203,0)</f>
        <v>69.318685124234236</v>
      </c>
    </row>
    <row r="1204" spans="1:24" ht="43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3">
        <f>(E1204/D1204)*100</f>
        <v>199.244</v>
      </c>
      <c r="P1204" s="7">
        <f t="shared" si="127"/>
        <v>183.80442804428046</v>
      </c>
      <c r="Q1204" s="4" t="str">
        <f t="shared" si="128"/>
        <v>photography</v>
      </c>
      <c r="R1204" s="4" t="str">
        <f t="shared" si="126"/>
        <v>photobooks</v>
      </c>
      <c r="S1204" s="22">
        <f t="shared" si="129"/>
        <v>42152.288819444446</v>
      </c>
      <c r="T1204" s="22">
        <f t="shared" si="130"/>
        <v>42182.288819444446</v>
      </c>
      <c r="U1204" s="23">
        <v>42152.288819444446</v>
      </c>
      <c r="V1204" s="14">
        <f t="shared" si="131"/>
        <v>17602.349999999999</v>
      </c>
      <c r="W1204" s="14">
        <f t="shared" si="132"/>
        <v>35071.626234000003</v>
      </c>
      <c r="X1204" s="7">
        <f>IF($L1204&gt;0,$W1204/$L1204,0)</f>
        <v>129.41559495940962</v>
      </c>
    </row>
    <row r="1205" spans="1:24" ht="43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3">
        <f>(E1205/D1205)*100</f>
        <v>102.45398773006136</v>
      </c>
      <c r="P1205" s="7">
        <f t="shared" si="127"/>
        <v>165.34653465346534</v>
      </c>
      <c r="Q1205" s="4" t="str">
        <f t="shared" si="128"/>
        <v>photography</v>
      </c>
      <c r="R1205" s="4" t="str">
        <f t="shared" si="126"/>
        <v>photobooks</v>
      </c>
      <c r="S1205" s="22">
        <f t="shared" si="129"/>
        <v>42125.614895833336</v>
      </c>
      <c r="T1205" s="22">
        <f t="shared" si="130"/>
        <v>42155.614895833336</v>
      </c>
      <c r="U1205" s="23">
        <v>42125.614895833336</v>
      </c>
      <c r="V1205" s="14">
        <f t="shared" si="131"/>
        <v>16300</v>
      </c>
      <c r="W1205" s="14">
        <f t="shared" si="132"/>
        <v>16700</v>
      </c>
      <c r="X1205" s="7">
        <f>IF($L1205&gt;0,$W1205/$L1205,0)</f>
        <v>165.34653465346534</v>
      </c>
    </row>
    <row r="1206" spans="1:24" ht="43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3">
        <f>(E1206/D1206)*100</f>
        <v>102.94615384615385</v>
      </c>
      <c r="P1206" s="7">
        <f t="shared" si="127"/>
        <v>234.78947368421052</v>
      </c>
      <c r="Q1206" s="4" t="str">
        <f t="shared" si="128"/>
        <v>photography</v>
      </c>
      <c r="R1206" s="4" t="str">
        <f t="shared" si="126"/>
        <v>photobooks</v>
      </c>
      <c r="S1206" s="22">
        <f t="shared" si="129"/>
        <v>42297.748067129629</v>
      </c>
      <c r="T1206" s="22">
        <f t="shared" si="130"/>
        <v>42342.208333333328</v>
      </c>
      <c r="U1206" s="23">
        <v>42297.748067129629</v>
      </c>
      <c r="V1206" s="14">
        <f t="shared" si="131"/>
        <v>13000</v>
      </c>
      <c r="W1206" s="14">
        <f t="shared" si="132"/>
        <v>13383</v>
      </c>
      <c r="X1206" s="7">
        <f>IF($L1206&gt;0,$W1206/$L1206,0)</f>
        <v>234.78947368421052</v>
      </c>
    </row>
    <row r="1207" spans="1:24" ht="43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3">
        <f>(E1207/D1207)*100</f>
        <v>100.86153846153847</v>
      </c>
      <c r="P1207" s="7">
        <f t="shared" si="127"/>
        <v>211.48387096774192</v>
      </c>
      <c r="Q1207" s="4" t="str">
        <f t="shared" si="128"/>
        <v>photography</v>
      </c>
      <c r="R1207" s="4" t="str">
        <f t="shared" si="126"/>
        <v>photobooks</v>
      </c>
      <c r="S1207" s="22">
        <f t="shared" si="129"/>
        <v>42138.506377314814</v>
      </c>
      <c r="T1207" s="22">
        <f t="shared" si="130"/>
        <v>42168.506377314814</v>
      </c>
      <c r="U1207" s="23">
        <v>42138.506377314814</v>
      </c>
      <c r="V1207" s="14">
        <f t="shared" si="131"/>
        <v>14640.014999999999</v>
      </c>
      <c r="W1207" s="14">
        <f t="shared" si="132"/>
        <v>14766.14436</v>
      </c>
      <c r="X1207" s="7">
        <f>IF($L1207&gt;0,$W1207/$L1207,0)</f>
        <v>238.16361870967742</v>
      </c>
    </row>
    <row r="1208" spans="1:24" ht="43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3">
        <f>(E1208/D1208)*100</f>
        <v>114.99999999999999</v>
      </c>
      <c r="P1208" s="7">
        <f t="shared" si="127"/>
        <v>32.34375</v>
      </c>
      <c r="Q1208" s="4" t="str">
        <f t="shared" si="128"/>
        <v>photography</v>
      </c>
      <c r="R1208" s="4" t="str">
        <f t="shared" si="126"/>
        <v>photobooks</v>
      </c>
      <c r="S1208" s="22">
        <f t="shared" si="129"/>
        <v>42772.776076388887</v>
      </c>
      <c r="T1208" s="22">
        <f t="shared" si="130"/>
        <v>42805.561805555553</v>
      </c>
      <c r="U1208" s="23">
        <v>42772.776076388887</v>
      </c>
      <c r="V1208" s="14">
        <f t="shared" si="131"/>
        <v>1013.5395</v>
      </c>
      <c r="W1208" s="14">
        <f t="shared" si="132"/>
        <v>1165.5704250000001</v>
      </c>
      <c r="X1208" s="7">
        <f>IF($L1208&gt;0,$W1208/$L1208,0)</f>
        <v>36.424075781250004</v>
      </c>
    </row>
    <row r="1209" spans="1:24" ht="28.8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3">
        <f>(E1209/D1209)*100</f>
        <v>104.16766467065868</v>
      </c>
      <c r="P1209" s="7">
        <f t="shared" si="127"/>
        <v>123.37588652482269</v>
      </c>
      <c r="Q1209" s="4" t="str">
        <f t="shared" si="128"/>
        <v>photography</v>
      </c>
      <c r="R1209" s="4" t="str">
        <f t="shared" si="126"/>
        <v>photobooks</v>
      </c>
      <c r="S1209" s="22">
        <f t="shared" si="129"/>
        <v>42430.430243055554</v>
      </c>
      <c r="T1209" s="22">
        <f t="shared" si="130"/>
        <v>42460.416666666672</v>
      </c>
      <c r="U1209" s="23">
        <v>42430.430243055554</v>
      </c>
      <c r="V1209" s="14">
        <f t="shared" si="131"/>
        <v>18806.788499999999</v>
      </c>
      <c r="W1209" s="14">
        <f t="shared" si="132"/>
        <v>19590.592380000002</v>
      </c>
      <c r="X1209" s="7">
        <f>IF($L1209&gt;0,$W1209/$L1209,0)</f>
        <v>138.94037148936172</v>
      </c>
    </row>
    <row r="1210" spans="1:24" ht="43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3">
        <f>(E1210/D1210)*100</f>
        <v>155.29999999999998</v>
      </c>
      <c r="P1210" s="7">
        <f t="shared" si="127"/>
        <v>207.06666666666666</v>
      </c>
      <c r="Q1210" s="4" t="str">
        <f t="shared" si="128"/>
        <v>photography</v>
      </c>
      <c r="R1210" s="4" t="str">
        <f t="shared" si="126"/>
        <v>photobooks</v>
      </c>
      <c r="S1210" s="22">
        <f t="shared" si="129"/>
        <v>42423.709074074075</v>
      </c>
      <c r="T1210" s="22">
        <f t="shared" si="130"/>
        <v>42453.667407407411</v>
      </c>
      <c r="U1210" s="23">
        <v>42423.709074074075</v>
      </c>
      <c r="V1210" s="14">
        <f t="shared" si="131"/>
        <v>10000</v>
      </c>
      <c r="W1210" s="14">
        <f t="shared" si="132"/>
        <v>15530</v>
      </c>
      <c r="X1210" s="7">
        <f>IF($L1210&gt;0,$W1210/$L1210,0)</f>
        <v>207.06666666666666</v>
      </c>
    </row>
    <row r="1211" spans="1:24" ht="43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3">
        <f>(E1211/D1211)*100</f>
        <v>106</v>
      </c>
      <c r="P1211" s="7">
        <f t="shared" si="127"/>
        <v>138.2608695652174</v>
      </c>
      <c r="Q1211" s="4" t="str">
        <f t="shared" si="128"/>
        <v>photography</v>
      </c>
      <c r="R1211" s="4" t="str">
        <f t="shared" si="126"/>
        <v>photobooks</v>
      </c>
      <c r="S1211" s="22">
        <f t="shared" si="129"/>
        <v>42761.846122685187</v>
      </c>
      <c r="T1211" s="22">
        <f t="shared" si="130"/>
        <v>42791.846122685187</v>
      </c>
      <c r="U1211" s="23">
        <v>42761.846122685187</v>
      </c>
      <c r="V1211" s="14">
        <f t="shared" si="131"/>
        <v>6000</v>
      </c>
      <c r="W1211" s="14">
        <f t="shared" si="132"/>
        <v>6360</v>
      </c>
      <c r="X1211" s="7">
        <f>IF($L1211&gt;0,$W1211/$L1211,0)</f>
        <v>138.2608695652174</v>
      </c>
    </row>
    <row r="1212" spans="1:24" ht="28.8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3">
        <f>(E1212/D1212)*100</f>
        <v>254.31499999999997</v>
      </c>
      <c r="P1212" s="7">
        <f t="shared" si="127"/>
        <v>493.81553398058253</v>
      </c>
      <c r="Q1212" s="4" t="str">
        <f t="shared" si="128"/>
        <v>photography</v>
      </c>
      <c r="R1212" s="4" t="str">
        <f t="shared" si="126"/>
        <v>photobooks</v>
      </c>
      <c r="S1212" s="22">
        <f t="shared" si="129"/>
        <v>42132.941805555558</v>
      </c>
      <c r="T1212" s="22">
        <f t="shared" si="130"/>
        <v>42155.875</v>
      </c>
      <c r="U1212" s="23">
        <v>42132.941805555558</v>
      </c>
      <c r="V1212" s="14">
        <f t="shared" si="131"/>
        <v>2138.94</v>
      </c>
      <c r="W1212" s="14">
        <f t="shared" si="132"/>
        <v>5439.6452609999997</v>
      </c>
      <c r="X1212" s="7">
        <f>IF($L1212&gt;0,$W1212/$L1212,0)</f>
        <v>52.812089912621353</v>
      </c>
    </row>
    <row r="1213" spans="1:24" ht="43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3">
        <f>(E1213/D1213)*100</f>
        <v>101.1</v>
      </c>
      <c r="P1213" s="7">
        <f t="shared" si="127"/>
        <v>168.5</v>
      </c>
      <c r="Q1213" s="4" t="str">
        <f t="shared" si="128"/>
        <v>photography</v>
      </c>
      <c r="R1213" s="4" t="str">
        <f t="shared" si="126"/>
        <v>photobooks</v>
      </c>
      <c r="S1213" s="22">
        <f t="shared" si="129"/>
        <v>42515.866446759261</v>
      </c>
      <c r="T1213" s="22">
        <f t="shared" si="130"/>
        <v>42530.866446759261</v>
      </c>
      <c r="U1213" s="23">
        <v>42515.866446759261</v>
      </c>
      <c r="V1213" s="14">
        <f t="shared" si="131"/>
        <v>766.44900000000007</v>
      </c>
      <c r="W1213" s="14">
        <f t="shared" si="132"/>
        <v>774.87993900000004</v>
      </c>
      <c r="X1213" s="7">
        <f>IF($L1213&gt;0,$W1213/$L1213,0)</f>
        <v>129.14665650000001</v>
      </c>
    </row>
    <row r="1214" spans="1:24" ht="43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3">
        <f>(E1214/D1214)*100</f>
        <v>129.04</v>
      </c>
      <c r="P1214" s="7">
        <f t="shared" si="127"/>
        <v>38.867469879518069</v>
      </c>
      <c r="Q1214" s="4" t="str">
        <f t="shared" si="128"/>
        <v>photography</v>
      </c>
      <c r="R1214" s="4" t="str">
        <f t="shared" si="126"/>
        <v>photobooks</v>
      </c>
      <c r="S1214" s="22">
        <f t="shared" si="129"/>
        <v>42318.950173611112</v>
      </c>
      <c r="T1214" s="22">
        <f t="shared" si="130"/>
        <v>42335.041666666672</v>
      </c>
      <c r="U1214" s="23">
        <v>42318.950173611112</v>
      </c>
      <c r="V1214" s="14">
        <f t="shared" si="131"/>
        <v>2500</v>
      </c>
      <c r="W1214" s="14">
        <f t="shared" si="132"/>
        <v>3226</v>
      </c>
      <c r="X1214" s="7">
        <f>IF($L1214&gt;0,$W1214/$L1214,0)</f>
        <v>38.867469879518069</v>
      </c>
    </row>
    <row r="1215" spans="1:24" ht="43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3">
        <f>(E1215/D1215)*100</f>
        <v>102.23076923076924</v>
      </c>
      <c r="P1215" s="7">
        <f t="shared" si="127"/>
        <v>61.527777777777779</v>
      </c>
      <c r="Q1215" s="4" t="str">
        <f t="shared" si="128"/>
        <v>photography</v>
      </c>
      <c r="R1215" s="4" t="str">
        <f t="shared" si="126"/>
        <v>photobooks</v>
      </c>
      <c r="S1215" s="22">
        <f t="shared" si="129"/>
        <v>42731.755787037036</v>
      </c>
      <c r="T1215" s="22">
        <f t="shared" si="130"/>
        <v>42766.755787037036</v>
      </c>
      <c r="U1215" s="23">
        <v>42731.755787037036</v>
      </c>
      <c r="V1215" s="14">
        <f t="shared" si="131"/>
        <v>8137.200499999999</v>
      </c>
      <c r="W1215" s="14">
        <f t="shared" si="132"/>
        <v>8318.7226649999993</v>
      </c>
      <c r="X1215" s="7">
        <f>IF($L1215&gt;0,$W1215/$L1215,0)</f>
        <v>77.025209861111108</v>
      </c>
    </row>
    <row r="1216" spans="1:24" ht="43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3">
        <f>(E1216/D1216)*100</f>
        <v>131.80000000000001</v>
      </c>
      <c r="P1216" s="7">
        <f t="shared" si="127"/>
        <v>105.44</v>
      </c>
      <c r="Q1216" s="4" t="str">
        <f t="shared" si="128"/>
        <v>photography</v>
      </c>
      <c r="R1216" s="4" t="str">
        <f t="shared" si="126"/>
        <v>photobooks</v>
      </c>
      <c r="S1216" s="22">
        <f t="shared" si="129"/>
        <v>42104.840335648143</v>
      </c>
      <c r="T1216" s="22">
        <f t="shared" si="130"/>
        <v>42164.840335648143</v>
      </c>
      <c r="U1216" s="23">
        <v>42104.840335648143</v>
      </c>
      <c r="V1216" s="14">
        <f t="shared" si="131"/>
        <v>2000</v>
      </c>
      <c r="W1216" s="14">
        <f t="shared" si="132"/>
        <v>2636</v>
      </c>
      <c r="X1216" s="7">
        <f>IF($L1216&gt;0,$W1216/$L1216,0)</f>
        <v>105.44</v>
      </c>
    </row>
    <row r="1217" spans="1:24" ht="43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3">
        <f>(E1217/D1217)*100</f>
        <v>786.0802000000001</v>
      </c>
      <c r="P1217" s="7">
        <f t="shared" si="127"/>
        <v>71.592003642987251</v>
      </c>
      <c r="Q1217" s="4" t="str">
        <f t="shared" si="128"/>
        <v>photography</v>
      </c>
      <c r="R1217" s="4" t="str">
        <f t="shared" si="126"/>
        <v>photobooks</v>
      </c>
      <c r="S1217" s="22">
        <f t="shared" si="129"/>
        <v>41759.923101851848</v>
      </c>
      <c r="T1217" s="22">
        <f t="shared" si="130"/>
        <v>41789.923101851848</v>
      </c>
      <c r="U1217" s="23">
        <v>41759.923101851848</v>
      </c>
      <c r="V1217" s="14">
        <f t="shared" si="131"/>
        <v>5000</v>
      </c>
      <c r="W1217" s="14">
        <f t="shared" si="132"/>
        <v>39304.01</v>
      </c>
      <c r="X1217" s="7">
        <f>IF($L1217&gt;0,$W1217/$L1217,0)</f>
        <v>71.592003642987251</v>
      </c>
    </row>
    <row r="1218" spans="1:24" ht="28.8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3">
        <f>(E1218/D1218)*100</f>
        <v>145.70000000000002</v>
      </c>
      <c r="P1218" s="7">
        <f t="shared" si="127"/>
        <v>91.882882882882882</v>
      </c>
      <c r="Q1218" s="4" t="str">
        <f t="shared" si="128"/>
        <v>photography</v>
      </c>
      <c r="R1218" s="4" t="str">
        <f t="shared" ref="R1218:R1281" si="133">MID($N1218,FIND("/",$N1218)+1,LEN($N1218))</f>
        <v>photobooks</v>
      </c>
      <c r="S1218" s="22">
        <f t="shared" si="129"/>
        <v>42247.616400462968</v>
      </c>
      <c r="T1218" s="22">
        <f t="shared" si="130"/>
        <v>42279.960416666669</v>
      </c>
      <c r="U1218" s="23">
        <v>42247.616400462968</v>
      </c>
      <c r="V1218" s="14">
        <f t="shared" si="131"/>
        <v>14000</v>
      </c>
      <c r="W1218" s="14">
        <f t="shared" si="132"/>
        <v>20398</v>
      </c>
      <c r="X1218" s="7">
        <f>IF($L1218&gt;0,$W1218/$L1218,0)</f>
        <v>91.882882882882882</v>
      </c>
    </row>
    <row r="1219" spans="1:24" ht="43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3">
        <f>(E1219/D1219)*100</f>
        <v>102.60000000000001</v>
      </c>
      <c r="P1219" s="7">
        <f t="shared" ref="P1219:P1282" si="134">IF($L1219&gt;0,$E1219/$L1219,0)</f>
        <v>148.57377049180329</v>
      </c>
      <c r="Q1219" s="4" t="str">
        <f t="shared" ref="Q1219:Q1282" si="135">LEFT($N1219,FIND("/",$N1219)-1)</f>
        <v>photography</v>
      </c>
      <c r="R1219" s="4" t="str">
        <f t="shared" si="133"/>
        <v>photobooks</v>
      </c>
      <c r="S1219" s="22">
        <f t="shared" ref="S1219:U1282" si="136">($J1219/86400)+DATE(1970,1,1)</f>
        <v>42535.809490740736</v>
      </c>
      <c r="T1219" s="22">
        <f t="shared" ref="T1219:T1282" si="137">($I1219/86400)+DATE(1970,1,1)</f>
        <v>42565.809490740736</v>
      </c>
      <c r="U1219" s="23">
        <v>42535.809490740736</v>
      </c>
      <c r="V1219" s="14">
        <f t="shared" ref="V1219:V1282" si="138">IF($H1219="AUD",$D1219*0.704094,IF($H1219="CAD",$D1219*0.766449,IF($H1219="CHF",$D1219*1.016069,IF($H1219="DKK",$D1219*0.150818,IF($H1219="EUR",$D1219*1.126155,IF($H1219="GBP",$D1219*1.251877,IF($H1219="HKD",$D1219*0.127766,IF($H1219="MXN",$D1219*0.052688,IF($H1219="NOK",$D1219*0.117106,IF($H1219="NZD",$D1219*0.672078,IF($H1219="SEK",$D1219*0.106947,IF($H1219="SGD",$D1219*0.737466,IF($H1219="USD",$D1219*1)))))))))))))</f>
        <v>26500</v>
      </c>
      <c r="W1219" s="14">
        <f t="shared" ref="W1219:W1282" si="139">IF($H1219="AUD",$E1219*0.704094,IF($H1219="CAD",$E1219*0.766449,IF($H1219="CHF",$E1219*1.016069,IF($H1219="DKK",$E1219*0.150818,IF($H1219="EUR",$E1219*1.126155,IF($H1219="GBP",$E1219*1.251877,IF($H1219="HKD",$E1219*0.127766,IF($H1219="MXN",$E1219*0.052688,IF($H1219="NOK",$E1219*0.117106,IF($H1219="NZD",$E1219*0.672078,IF($H1219="SEK",$E1219*0.106947,IF($H1219="SGD",$E1219*0.737466,IF($H1219="USD",$E1219*1)))))))))))))</f>
        <v>27189</v>
      </c>
      <c r="X1219" s="7">
        <f>IF($L1219&gt;0,$W1219/$L1219,0)</f>
        <v>148.57377049180329</v>
      </c>
    </row>
    <row r="1220" spans="1:24" ht="43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3">
        <f>(E1220/D1220)*100</f>
        <v>172.27777777777777</v>
      </c>
      <c r="P1220" s="7">
        <f t="shared" si="134"/>
        <v>174.2134831460674</v>
      </c>
      <c r="Q1220" s="4" t="str">
        <f t="shared" si="135"/>
        <v>photography</v>
      </c>
      <c r="R1220" s="4" t="str">
        <f t="shared" si="133"/>
        <v>photobooks</v>
      </c>
      <c r="S1220" s="22">
        <f t="shared" si="136"/>
        <v>42278.662037037036</v>
      </c>
      <c r="T1220" s="22">
        <f t="shared" si="137"/>
        <v>42309.125</v>
      </c>
      <c r="U1220" s="23">
        <v>42278.662037037036</v>
      </c>
      <c r="V1220" s="14">
        <f t="shared" si="138"/>
        <v>9000</v>
      </c>
      <c r="W1220" s="14">
        <f t="shared" si="139"/>
        <v>15505</v>
      </c>
      <c r="X1220" s="7">
        <f>IF($L1220&gt;0,$W1220/$L1220,0)</f>
        <v>174.2134831460674</v>
      </c>
    </row>
    <row r="1221" spans="1:24" ht="28.8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3">
        <f>(E1221/D1221)*100</f>
        <v>159.16819571865443</v>
      </c>
      <c r="P1221" s="7">
        <f t="shared" si="134"/>
        <v>102.86166007905139</v>
      </c>
      <c r="Q1221" s="4" t="str">
        <f t="shared" si="135"/>
        <v>photography</v>
      </c>
      <c r="R1221" s="4" t="str">
        <f t="shared" si="133"/>
        <v>photobooks</v>
      </c>
      <c r="S1221" s="22">
        <f t="shared" si="136"/>
        <v>42633.461956018524</v>
      </c>
      <c r="T1221" s="22">
        <f t="shared" si="137"/>
        <v>42663.461956018524</v>
      </c>
      <c r="U1221" s="23">
        <v>42633.461956018524</v>
      </c>
      <c r="V1221" s="14">
        <f t="shared" si="138"/>
        <v>16350</v>
      </c>
      <c r="W1221" s="14">
        <f t="shared" si="139"/>
        <v>26024</v>
      </c>
      <c r="X1221" s="7">
        <f>IF($L1221&gt;0,$W1221/$L1221,0)</f>
        <v>102.86166007905139</v>
      </c>
    </row>
    <row r="1222" spans="1:24" ht="43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3">
        <f>(E1222/D1222)*100</f>
        <v>103.76666666666668</v>
      </c>
      <c r="P1222" s="7">
        <f t="shared" si="134"/>
        <v>111.17857142857143</v>
      </c>
      <c r="Q1222" s="4" t="str">
        <f t="shared" si="135"/>
        <v>photography</v>
      </c>
      <c r="R1222" s="4" t="str">
        <f t="shared" si="133"/>
        <v>photobooks</v>
      </c>
      <c r="S1222" s="22">
        <f t="shared" si="136"/>
        <v>42211.628611111111</v>
      </c>
      <c r="T1222" s="22">
        <f t="shared" si="137"/>
        <v>42241.628611111111</v>
      </c>
      <c r="U1222" s="23">
        <v>42211.628611111111</v>
      </c>
      <c r="V1222" s="14">
        <f t="shared" si="138"/>
        <v>16892.325000000001</v>
      </c>
      <c r="W1222" s="14">
        <f t="shared" si="139"/>
        <v>17528.602575000001</v>
      </c>
      <c r="X1222" s="7">
        <f>IF($L1222&gt;0,$W1222/$L1222,0)</f>
        <v>125.20430410714286</v>
      </c>
    </row>
    <row r="1223" spans="1:24" ht="43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3">
        <f>(E1223/D1223)*100</f>
        <v>111.40954545454547</v>
      </c>
      <c r="P1223" s="7">
        <f t="shared" si="134"/>
        <v>23.796213592233013</v>
      </c>
      <c r="Q1223" s="4" t="str">
        <f t="shared" si="135"/>
        <v>photography</v>
      </c>
      <c r="R1223" s="4" t="str">
        <f t="shared" si="133"/>
        <v>photobooks</v>
      </c>
      <c r="S1223" s="22">
        <f t="shared" si="136"/>
        <v>42680.47555555556</v>
      </c>
      <c r="T1223" s="22">
        <f t="shared" si="137"/>
        <v>42708</v>
      </c>
      <c r="U1223" s="23">
        <v>42680.47555555556</v>
      </c>
      <c r="V1223" s="14">
        <f t="shared" si="138"/>
        <v>2754.1293999999998</v>
      </c>
      <c r="W1223" s="14">
        <f t="shared" si="139"/>
        <v>3068.3630457700001</v>
      </c>
      <c r="X1223" s="7">
        <f>IF($L1223&gt;0,$W1223/$L1223,0)</f>
        <v>29.789932483203884</v>
      </c>
    </row>
    <row r="1224" spans="1:24" ht="28.8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3">
        <f>(E1224/D1224)*100</f>
        <v>280.375</v>
      </c>
      <c r="P1224" s="7">
        <f t="shared" si="134"/>
        <v>81.268115942028984</v>
      </c>
      <c r="Q1224" s="4" t="str">
        <f t="shared" si="135"/>
        <v>photography</v>
      </c>
      <c r="R1224" s="4" t="str">
        <f t="shared" si="133"/>
        <v>photobooks</v>
      </c>
      <c r="S1224" s="22">
        <f t="shared" si="136"/>
        <v>42430.720451388886</v>
      </c>
      <c r="T1224" s="22">
        <f t="shared" si="137"/>
        <v>42461.166666666672</v>
      </c>
      <c r="U1224" s="23">
        <v>42430.720451388886</v>
      </c>
      <c r="V1224" s="14">
        <f t="shared" si="138"/>
        <v>3065.7960000000003</v>
      </c>
      <c r="W1224" s="14">
        <f t="shared" si="139"/>
        <v>8595.7255350000014</v>
      </c>
      <c r="X1224" s="7">
        <f>IF($L1224&gt;0,$W1224/$L1224,0)</f>
        <v>62.287866195652185</v>
      </c>
    </row>
    <row r="1225" spans="1:24" ht="28.8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3">
        <f>(E1225/D1225)*100</f>
        <v>112.10606060606061</v>
      </c>
      <c r="P1225" s="7">
        <f t="shared" si="134"/>
        <v>116.21465968586388</v>
      </c>
      <c r="Q1225" s="4" t="str">
        <f t="shared" si="135"/>
        <v>photography</v>
      </c>
      <c r="R1225" s="4" t="str">
        <f t="shared" si="133"/>
        <v>photobooks</v>
      </c>
      <c r="S1225" s="22">
        <f t="shared" si="136"/>
        <v>42654.177187499998</v>
      </c>
      <c r="T1225" s="22">
        <f t="shared" si="137"/>
        <v>42684.218854166669</v>
      </c>
      <c r="U1225" s="23">
        <v>42654.177187499998</v>
      </c>
      <c r="V1225" s="14">
        <f t="shared" si="138"/>
        <v>19800</v>
      </c>
      <c r="W1225" s="14">
        <f t="shared" si="139"/>
        <v>22197</v>
      </c>
      <c r="X1225" s="7">
        <f>IF($L1225&gt;0,$W1225/$L1225,0)</f>
        <v>116.21465968586388</v>
      </c>
    </row>
    <row r="1226" spans="1:24" ht="28.8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3">
        <f>(E1226/D1226)*100</f>
        <v>7.0666666666666673</v>
      </c>
      <c r="P1226" s="7">
        <f t="shared" si="134"/>
        <v>58.888888888888886</v>
      </c>
      <c r="Q1226" s="4" t="str">
        <f t="shared" si="135"/>
        <v>music</v>
      </c>
      <c r="R1226" s="4" t="str">
        <f t="shared" si="133"/>
        <v>world music</v>
      </c>
      <c r="S1226" s="22">
        <f t="shared" si="136"/>
        <v>41736.549791666665</v>
      </c>
      <c r="T1226" s="22">
        <f t="shared" si="137"/>
        <v>41796.549791666665</v>
      </c>
      <c r="U1226" s="23">
        <v>41736.549791666665</v>
      </c>
      <c r="V1226" s="14">
        <f t="shared" si="138"/>
        <v>15000</v>
      </c>
      <c r="W1226" s="14">
        <f t="shared" si="139"/>
        <v>1060</v>
      </c>
      <c r="X1226" s="7">
        <f>IF($L1226&gt;0,$W1226/$L1226,0)</f>
        <v>58.888888888888886</v>
      </c>
    </row>
    <row r="1227" spans="1:24" ht="43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3">
        <f>(E1227/D1227)*100</f>
        <v>4.3999999999999995</v>
      </c>
      <c r="P1227" s="7">
        <f t="shared" si="134"/>
        <v>44</v>
      </c>
      <c r="Q1227" s="4" t="str">
        <f t="shared" si="135"/>
        <v>music</v>
      </c>
      <c r="R1227" s="4" t="str">
        <f t="shared" si="133"/>
        <v>world music</v>
      </c>
      <c r="S1227" s="22">
        <f t="shared" si="136"/>
        <v>41509.905995370369</v>
      </c>
      <c r="T1227" s="22">
        <f t="shared" si="137"/>
        <v>41569.905995370369</v>
      </c>
      <c r="U1227" s="23">
        <v>41509.905995370369</v>
      </c>
      <c r="V1227" s="14">
        <f t="shared" si="138"/>
        <v>3000</v>
      </c>
      <c r="W1227" s="14">
        <f t="shared" si="139"/>
        <v>132</v>
      </c>
      <c r="X1227" s="7">
        <f>IF($L1227&gt;0,$W1227/$L1227,0)</f>
        <v>44</v>
      </c>
    </row>
    <row r="1228" spans="1:24" ht="43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3">
        <f>(E1228/D1228)*100</f>
        <v>3.8739999999999997</v>
      </c>
      <c r="P1228" s="7">
        <f t="shared" si="134"/>
        <v>48.424999999999997</v>
      </c>
      <c r="Q1228" s="4" t="str">
        <f t="shared" si="135"/>
        <v>music</v>
      </c>
      <c r="R1228" s="4" t="str">
        <f t="shared" si="133"/>
        <v>world music</v>
      </c>
      <c r="S1228" s="22">
        <f t="shared" si="136"/>
        <v>41715.874780092592</v>
      </c>
      <c r="T1228" s="22">
        <f t="shared" si="137"/>
        <v>41750.041666666664</v>
      </c>
      <c r="U1228" s="23">
        <v>41715.874780092592</v>
      </c>
      <c r="V1228" s="14">
        <f t="shared" si="138"/>
        <v>50000</v>
      </c>
      <c r="W1228" s="14">
        <f t="shared" si="139"/>
        <v>1937</v>
      </c>
      <c r="X1228" s="7">
        <f>IF($L1228&gt;0,$W1228/$L1228,0)</f>
        <v>48.424999999999997</v>
      </c>
    </row>
    <row r="1229" spans="1:24" ht="43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3">
        <f>(E1229/D1229)*100</f>
        <v>0</v>
      </c>
      <c r="P1229" s="7">
        <f t="shared" si="134"/>
        <v>0</v>
      </c>
      <c r="Q1229" s="4" t="str">
        <f t="shared" si="135"/>
        <v>music</v>
      </c>
      <c r="R1229" s="4" t="str">
        <f t="shared" si="133"/>
        <v>world music</v>
      </c>
      <c r="S1229" s="22">
        <f t="shared" si="136"/>
        <v>41827.919166666667</v>
      </c>
      <c r="T1229" s="22">
        <f t="shared" si="137"/>
        <v>41858.291666666664</v>
      </c>
      <c r="U1229" s="23">
        <v>41827.919166666667</v>
      </c>
      <c r="V1229" s="14">
        <f t="shared" si="138"/>
        <v>2000</v>
      </c>
      <c r="W1229" s="14">
        <f t="shared" si="139"/>
        <v>0</v>
      </c>
      <c r="X1229" s="7">
        <f>IF($L1229&gt;0,$W1229/$L1229,0)</f>
        <v>0</v>
      </c>
    </row>
    <row r="1230" spans="1:24" ht="28.8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3">
        <f>(E1230/D1230)*100</f>
        <v>29.299999999999997</v>
      </c>
      <c r="P1230" s="7">
        <f t="shared" si="134"/>
        <v>61.041666666666664</v>
      </c>
      <c r="Q1230" s="4" t="str">
        <f t="shared" si="135"/>
        <v>music</v>
      </c>
      <c r="R1230" s="4" t="str">
        <f t="shared" si="133"/>
        <v>world music</v>
      </c>
      <c r="S1230" s="22">
        <f t="shared" si="136"/>
        <v>40754.729259259257</v>
      </c>
      <c r="T1230" s="22">
        <f t="shared" si="137"/>
        <v>40814.729259259257</v>
      </c>
      <c r="U1230" s="23">
        <v>40754.729259259257</v>
      </c>
      <c r="V1230" s="14">
        <f t="shared" si="138"/>
        <v>5000</v>
      </c>
      <c r="W1230" s="14">
        <f t="shared" si="139"/>
        <v>1465</v>
      </c>
      <c r="X1230" s="7">
        <f>IF($L1230&gt;0,$W1230/$L1230,0)</f>
        <v>61.041666666666664</v>
      </c>
    </row>
    <row r="1231" spans="1:24" ht="43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3">
        <f>(E1231/D1231)*100</f>
        <v>0.90909090909090906</v>
      </c>
      <c r="P1231" s="7">
        <f t="shared" si="134"/>
        <v>25</v>
      </c>
      <c r="Q1231" s="4" t="str">
        <f t="shared" si="135"/>
        <v>music</v>
      </c>
      <c r="R1231" s="4" t="str">
        <f t="shared" si="133"/>
        <v>world music</v>
      </c>
      <c r="S1231" s="22">
        <f t="shared" si="136"/>
        <v>40985.459803240738</v>
      </c>
      <c r="T1231" s="22">
        <f t="shared" si="137"/>
        <v>41015.666666666664</v>
      </c>
      <c r="U1231" s="23">
        <v>40985.459803240738</v>
      </c>
      <c r="V1231" s="14">
        <f t="shared" si="138"/>
        <v>2750</v>
      </c>
      <c r="W1231" s="14">
        <f t="shared" si="139"/>
        <v>25</v>
      </c>
      <c r="X1231" s="7">
        <f>IF($L1231&gt;0,$W1231/$L1231,0)</f>
        <v>25</v>
      </c>
    </row>
    <row r="1232" spans="1:24" ht="43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3">
        <f>(E1232/D1232)*100</f>
        <v>0</v>
      </c>
      <c r="P1232" s="7">
        <f t="shared" si="134"/>
        <v>0</v>
      </c>
      <c r="Q1232" s="4" t="str">
        <f t="shared" si="135"/>
        <v>music</v>
      </c>
      <c r="R1232" s="4" t="str">
        <f t="shared" si="133"/>
        <v>world music</v>
      </c>
      <c r="S1232" s="22">
        <f t="shared" si="136"/>
        <v>40568.972569444442</v>
      </c>
      <c r="T1232" s="22">
        <f t="shared" si="137"/>
        <v>40598.972569444442</v>
      </c>
      <c r="U1232" s="23">
        <v>40568.972569444442</v>
      </c>
      <c r="V1232" s="14">
        <f t="shared" si="138"/>
        <v>500000</v>
      </c>
      <c r="W1232" s="14">
        <f t="shared" si="139"/>
        <v>0</v>
      </c>
      <c r="X1232" s="7">
        <f>IF($L1232&gt;0,$W1232/$L1232,0)</f>
        <v>0</v>
      </c>
    </row>
    <row r="1233" spans="1:24" ht="43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3">
        <f>(E1233/D1233)*100</f>
        <v>0</v>
      </c>
      <c r="P1233" s="7">
        <f t="shared" si="134"/>
        <v>0</v>
      </c>
      <c r="Q1233" s="4" t="str">
        <f t="shared" si="135"/>
        <v>music</v>
      </c>
      <c r="R1233" s="4" t="str">
        <f t="shared" si="133"/>
        <v>world music</v>
      </c>
      <c r="S1233" s="22">
        <f t="shared" si="136"/>
        <v>42193.941759259258</v>
      </c>
      <c r="T1233" s="22">
        <f t="shared" si="137"/>
        <v>42244.041666666672</v>
      </c>
      <c r="U1233" s="23">
        <v>42193.941759259258</v>
      </c>
      <c r="V1233" s="14">
        <f t="shared" si="138"/>
        <v>5000</v>
      </c>
      <c r="W1233" s="14">
        <f t="shared" si="139"/>
        <v>0</v>
      </c>
      <c r="X1233" s="7">
        <f>IF($L1233&gt;0,$W1233/$L1233,0)</f>
        <v>0</v>
      </c>
    </row>
    <row r="1234" spans="1:24" ht="43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3">
        <f>(E1234/D1234)*100</f>
        <v>0.8</v>
      </c>
      <c r="P1234" s="7">
        <f t="shared" si="134"/>
        <v>40</v>
      </c>
      <c r="Q1234" s="4" t="str">
        <f t="shared" si="135"/>
        <v>music</v>
      </c>
      <c r="R1234" s="4" t="str">
        <f t="shared" si="133"/>
        <v>world music</v>
      </c>
      <c r="S1234" s="22">
        <f t="shared" si="136"/>
        <v>41506.848032407404</v>
      </c>
      <c r="T1234" s="22">
        <f t="shared" si="137"/>
        <v>41553.848032407404</v>
      </c>
      <c r="U1234" s="23">
        <v>41506.848032407404</v>
      </c>
      <c r="V1234" s="14">
        <f t="shared" si="138"/>
        <v>5000</v>
      </c>
      <c r="W1234" s="14">
        <f t="shared" si="139"/>
        <v>40</v>
      </c>
      <c r="X1234" s="7">
        <f>IF($L1234&gt;0,$W1234/$L1234,0)</f>
        <v>40</v>
      </c>
    </row>
    <row r="1235" spans="1:24" ht="43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3">
        <f>(E1235/D1235)*100</f>
        <v>11.600000000000001</v>
      </c>
      <c r="P1235" s="7">
        <f t="shared" si="134"/>
        <v>19.333333333333332</v>
      </c>
      <c r="Q1235" s="4" t="str">
        <f t="shared" si="135"/>
        <v>music</v>
      </c>
      <c r="R1235" s="4" t="str">
        <f t="shared" si="133"/>
        <v>world music</v>
      </c>
      <c r="S1235" s="22">
        <f t="shared" si="136"/>
        <v>40939.948773148149</v>
      </c>
      <c r="T1235" s="22">
        <f t="shared" si="137"/>
        <v>40960.948773148149</v>
      </c>
      <c r="U1235" s="23">
        <v>40939.948773148149</v>
      </c>
      <c r="V1235" s="14">
        <f t="shared" si="138"/>
        <v>1000</v>
      </c>
      <c r="W1235" s="14">
        <f t="shared" si="139"/>
        <v>116</v>
      </c>
      <c r="X1235" s="7">
        <f>IF($L1235&gt;0,$W1235/$L1235,0)</f>
        <v>19.333333333333332</v>
      </c>
    </row>
    <row r="1236" spans="1:24" ht="43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3">
        <f>(E1236/D1236)*100</f>
        <v>0</v>
      </c>
      <c r="P1236" s="7">
        <f t="shared" si="134"/>
        <v>0</v>
      </c>
      <c r="Q1236" s="4" t="str">
        <f t="shared" si="135"/>
        <v>music</v>
      </c>
      <c r="R1236" s="4" t="str">
        <f t="shared" si="133"/>
        <v>world music</v>
      </c>
      <c r="S1236" s="22">
        <f t="shared" si="136"/>
        <v>42007.788680555561</v>
      </c>
      <c r="T1236" s="22">
        <f t="shared" si="137"/>
        <v>42037.788680555561</v>
      </c>
      <c r="U1236" s="23">
        <v>42007.788680555561</v>
      </c>
      <c r="V1236" s="14">
        <f t="shared" si="138"/>
        <v>62593.85</v>
      </c>
      <c r="W1236" s="14">
        <f t="shared" si="139"/>
        <v>0</v>
      </c>
      <c r="X1236" s="7">
        <f>IF($L1236&gt;0,$W1236/$L1236,0)</f>
        <v>0</v>
      </c>
    </row>
    <row r="1237" spans="1:24" ht="43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3">
        <f>(E1237/D1237)*100</f>
        <v>2.7873639500929119</v>
      </c>
      <c r="P1237" s="7">
        <f t="shared" si="134"/>
        <v>35</v>
      </c>
      <c r="Q1237" s="4" t="str">
        <f t="shared" si="135"/>
        <v>music</v>
      </c>
      <c r="R1237" s="4" t="str">
        <f t="shared" si="133"/>
        <v>world music</v>
      </c>
      <c r="S1237" s="22">
        <f t="shared" si="136"/>
        <v>41583.135405092595</v>
      </c>
      <c r="T1237" s="22">
        <f t="shared" si="137"/>
        <v>41623.135405092595</v>
      </c>
      <c r="U1237" s="23">
        <v>41583.135405092595</v>
      </c>
      <c r="V1237" s="14">
        <f t="shared" si="138"/>
        <v>7534</v>
      </c>
      <c r="W1237" s="14">
        <f t="shared" si="139"/>
        <v>210</v>
      </c>
      <c r="X1237" s="7">
        <f>IF($L1237&gt;0,$W1237/$L1237,0)</f>
        <v>35</v>
      </c>
    </row>
    <row r="1238" spans="1:24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3">
        <f>(E1238/D1238)*100</f>
        <v>0</v>
      </c>
      <c r="P1238" s="7">
        <f t="shared" si="134"/>
        <v>0</v>
      </c>
      <c r="Q1238" s="4" t="str">
        <f t="shared" si="135"/>
        <v>music</v>
      </c>
      <c r="R1238" s="4" t="str">
        <f t="shared" si="133"/>
        <v>world music</v>
      </c>
      <c r="S1238" s="22">
        <f t="shared" si="136"/>
        <v>41110.680138888885</v>
      </c>
      <c r="T1238" s="22">
        <f t="shared" si="137"/>
        <v>41118.666666666664</v>
      </c>
      <c r="U1238" s="23">
        <v>41110.680138888885</v>
      </c>
      <c r="V1238" s="14">
        <f t="shared" si="138"/>
        <v>2500</v>
      </c>
      <c r="W1238" s="14">
        <f t="shared" si="139"/>
        <v>0</v>
      </c>
      <c r="X1238" s="7">
        <f>IF($L1238&gt;0,$W1238/$L1238,0)</f>
        <v>0</v>
      </c>
    </row>
    <row r="1239" spans="1:24" ht="43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3">
        <f>(E1239/D1239)*100</f>
        <v>0</v>
      </c>
      <c r="P1239" s="7">
        <f t="shared" si="134"/>
        <v>0</v>
      </c>
      <c r="Q1239" s="4" t="str">
        <f t="shared" si="135"/>
        <v>music</v>
      </c>
      <c r="R1239" s="4" t="str">
        <f t="shared" si="133"/>
        <v>world music</v>
      </c>
      <c r="S1239" s="22">
        <f t="shared" si="136"/>
        <v>41125.283159722225</v>
      </c>
      <c r="T1239" s="22">
        <f t="shared" si="137"/>
        <v>41145.283159722225</v>
      </c>
      <c r="U1239" s="23">
        <v>41125.283159722225</v>
      </c>
      <c r="V1239" s="14">
        <f t="shared" si="138"/>
        <v>25000</v>
      </c>
      <c r="W1239" s="14">
        <f t="shared" si="139"/>
        <v>0</v>
      </c>
      <c r="X1239" s="7">
        <f>IF($L1239&gt;0,$W1239/$L1239,0)</f>
        <v>0</v>
      </c>
    </row>
    <row r="1240" spans="1:24" ht="43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3">
        <f>(E1240/D1240)*100</f>
        <v>17.8</v>
      </c>
      <c r="P1240" s="7">
        <f t="shared" si="134"/>
        <v>59.333333333333336</v>
      </c>
      <c r="Q1240" s="4" t="str">
        <f t="shared" si="135"/>
        <v>music</v>
      </c>
      <c r="R1240" s="4" t="str">
        <f t="shared" si="133"/>
        <v>world music</v>
      </c>
      <c r="S1240" s="22">
        <f t="shared" si="136"/>
        <v>40731.61037037037</v>
      </c>
      <c r="T1240" s="22">
        <f t="shared" si="137"/>
        <v>40761.61037037037</v>
      </c>
      <c r="U1240" s="23">
        <v>40731.61037037037</v>
      </c>
      <c r="V1240" s="14">
        <f t="shared" si="138"/>
        <v>1000</v>
      </c>
      <c r="W1240" s="14">
        <f t="shared" si="139"/>
        <v>178</v>
      </c>
      <c r="X1240" s="7">
        <f>IF($L1240&gt;0,$W1240/$L1240,0)</f>
        <v>59.333333333333336</v>
      </c>
    </row>
    <row r="1241" spans="1:24" ht="28.8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3">
        <f>(E1241/D1241)*100</f>
        <v>0</v>
      </c>
      <c r="P1241" s="7">
        <f t="shared" si="134"/>
        <v>0</v>
      </c>
      <c r="Q1241" s="4" t="str">
        <f t="shared" si="135"/>
        <v>music</v>
      </c>
      <c r="R1241" s="4" t="str">
        <f t="shared" si="133"/>
        <v>world music</v>
      </c>
      <c r="S1241" s="22">
        <f t="shared" si="136"/>
        <v>40883.962581018517</v>
      </c>
      <c r="T1241" s="22">
        <f t="shared" si="137"/>
        <v>40913.962581018517</v>
      </c>
      <c r="U1241" s="23">
        <v>40883.962581018517</v>
      </c>
      <c r="V1241" s="14">
        <f t="shared" si="138"/>
        <v>2500</v>
      </c>
      <c r="W1241" s="14">
        <f t="shared" si="139"/>
        <v>0</v>
      </c>
      <c r="X1241" s="7">
        <f>IF($L1241&gt;0,$W1241/$L1241,0)</f>
        <v>0</v>
      </c>
    </row>
    <row r="1242" spans="1:24" ht="28.8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3">
        <f>(E1242/D1242)*100</f>
        <v>3.0124999999999997</v>
      </c>
      <c r="P1242" s="7">
        <f t="shared" si="134"/>
        <v>30.125</v>
      </c>
      <c r="Q1242" s="4" t="str">
        <f t="shared" si="135"/>
        <v>music</v>
      </c>
      <c r="R1242" s="4" t="str">
        <f t="shared" si="133"/>
        <v>world music</v>
      </c>
      <c r="S1242" s="22">
        <f t="shared" si="136"/>
        <v>41409.040011574078</v>
      </c>
      <c r="T1242" s="22">
        <f t="shared" si="137"/>
        <v>41467.910416666666</v>
      </c>
      <c r="U1242" s="23">
        <v>41409.040011574078</v>
      </c>
      <c r="V1242" s="14">
        <f t="shared" si="138"/>
        <v>8000</v>
      </c>
      <c r="W1242" s="14">
        <f t="shared" si="139"/>
        <v>241</v>
      </c>
      <c r="X1242" s="7">
        <f>IF($L1242&gt;0,$W1242/$L1242,0)</f>
        <v>30.125</v>
      </c>
    </row>
    <row r="1243" spans="1:24" ht="43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3">
        <f>(E1243/D1243)*100</f>
        <v>50.739999999999995</v>
      </c>
      <c r="P1243" s="7">
        <f t="shared" si="134"/>
        <v>74.617647058823536</v>
      </c>
      <c r="Q1243" s="4" t="str">
        <f t="shared" si="135"/>
        <v>music</v>
      </c>
      <c r="R1243" s="4" t="str">
        <f t="shared" si="133"/>
        <v>world music</v>
      </c>
      <c r="S1243" s="22">
        <f t="shared" si="136"/>
        <v>41923.837731481479</v>
      </c>
      <c r="T1243" s="22">
        <f t="shared" si="137"/>
        <v>41946.249305555553</v>
      </c>
      <c r="U1243" s="23">
        <v>41923.837731481479</v>
      </c>
      <c r="V1243" s="14">
        <f t="shared" si="138"/>
        <v>5000</v>
      </c>
      <c r="W1243" s="14">
        <f t="shared" si="139"/>
        <v>2537</v>
      </c>
      <c r="X1243" s="7">
        <f>IF($L1243&gt;0,$W1243/$L1243,0)</f>
        <v>74.617647058823536</v>
      </c>
    </row>
    <row r="1244" spans="1:24" ht="43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3">
        <f>(E1244/D1244)*100</f>
        <v>0.54884742041712409</v>
      </c>
      <c r="P1244" s="7">
        <f t="shared" si="134"/>
        <v>5</v>
      </c>
      <c r="Q1244" s="4" t="str">
        <f t="shared" si="135"/>
        <v>music</v>
      </c>
      <c r="R1244" s="4" t="str">
        <f t="shared" si="133"/>
        <v>world music</v>
      </c>
      <c r="S1244" s="22">
        <f t="shared" si="136"/>
        <v>40782.165532407409</v>
      </c>
      <c r="T1244" s="22">
        <f t="shared" si="137"/>
        <v>40797.554166666669</v>
      </c>
      <c r="U1244" s="23">
        <v>40782.165532407409</v>
      </c>
      <c r="V1244" s="14">
        <f t="shared" si="138"/>
        <v>911</v>
      </c>
      <c r="W1244" s="14">
        <f t="shared" si="139"/>
        <v>5</v>
      </c>
      <c r="X1244" s="7">
        <f>IF($L1244&gt;0,$W1244/$L1244,0)</f>
        <v>5</v>
      </c>
    </row>
    <row r="1245" spans="1:24" ht="43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3">
        <f>(E1245/D1245)*100</f>
        <v>14.091666666666667</v>
      </c>
      <c r="P1245" s="7">
        <f t="shared" si="134"/>
        <v>44.5</v>
      </c>
      <c r="Q1245" s="4" t="str">
        <f t="shared" si="135"/>
        <v>music</v>
      </c>
      <c r="R1245" s="4" t="str">
        <f t="shared" si="133"/>
        <v>world music</v>
      </c>
      <c r="S1245" s="22">
        <f t="shared" si="136"/>
        <v>40671.879293981481</v>
      </c>
      <c r="T1245" s="22">
        <f t="shared" si="137"/>
        <v>40732.875</v>
      </c>
      <c r="U1245" s="23">
        <v>40671.879293981481</v>
      </c>
      <c r="V1245" s="14">
        <f t="shared" si="138"/>
        <v>12000</v>
      </c>
      <c r="W1245" s="14">
        <f t="shared" si="139"/>
        <v>1691</v>
      </c>
      <c r="X1245" s="7">
        <f>IF($L1245&gt;0,$W1245/$L1245,0)</f>
        <v>44.5</v>
      </c>
    </row>
    <row r="1246" spans="1:24" ht="43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3">
        <f>(E1246/D1246)*100</f>
        <v>103.8</v>
      </c>
      <c r="P1246" s="7">
        <f t="shared" si="134"/>
        <v>46.133333333333333</v>
      </c>
      <c r="Q1246" s="4" t="str">
        <f t="shared" si="135"/>
        <v>music</v>
      </c>
      <c r="R1246" s="4" t="str">
        <f t="shared" si="133"/>
        <v>rock</v>
      </c>
      <c r="S1246" s="22">
        <f t="shared" si="136"/>
        <v>41355.825497685189</v>
      </c>
      <c r="T1246" s="22">
        <f t="shared" si="137"/>
        <v>41386.875</v>
      </c>
      <c r="U1246" s="23">
        <v>41355.825497685189</v>
      </c>
      <c r="V1246" s="14">
        <f t="shared" si="138"/>
        <v>2000</v>
      </c>
      <c r="W1246" s="14">
        <f t="shared" si="139"/>
        <v>2076</v>
      </c>
      <c r="X1246" s="7">
        <f>IF($L1246&gt;0,$W1246/$L1246,0)</f>
        <v>46.133333333333333</v>
      </c>
    </row>
    <row r="1247" spans="1:24" ht="43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3">
        <f>(E1247/D1247)*100</f>
        <v>120.24999999999999</v>
      </c>
      <c r="P1247" s="7">
        <f t="shared" si="134"/>
        <v>141.47058823529412</v>
      </c>
      <c r="Q1247" s="4" t="str">
        <f t="shared" si="135"/>
        <v>music</v>
      </c>
      <c r="R1247" s="4" t="str">
        <f t="shared" si="133"/>
        <v>rock</v>
      </c>
      <c r="S1247" s="22">
        <f t="shared" si="136"/>
        <v>41774.59993055556</v>
      </c>
      <c r="T1247" s="22">
        <f t="shared" si="137"/>
        <v>41804.59993055556</v>
      </c>
      <c r="U1247" s="23">
        <v>41774.59993055556</v>
      </c>
      <c r="V1247" s="14">
        <f t="shared" si="138"/>
        <v>2000</v>
      </c>
      <c r="W1247" s="14">
        <f t="shared" si="139"/>
        <v>2405</v>
      </c>
      <c r="X1247" s="7">
        <f>IF($L1247&gt;0,$W1247/$L1247,0)</f>
        <v>141.47058823529412</v>
      </c>
    </row>
    <row r="1248" spans="1:24" ht="43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3">
        <f>(E1248/D1248)*100</f>
        <v>117</v>
      </c>
      <c r="P1248" s="7">
        <f t="shared" si="134"/>
        <v>75.483870967741936</v>
      </c>
      <c r="Q1248" s="4" t="str">
        <f t="shared" si="135"/>
        <v>music</v>
      </c>
      <c r="R1248" s="4" t="str">
        <f t="shared" si="133"/>
        <v>rock</v>
      </c>
      <c r="S1248" s="22">
        <f t="shared" si="136"/>
        <v>40838.043391203704</v>
      </c>
      <c r="T1248" s="22">
        <f t="shared" si="137"/>
        <v>40883.085057870368</v>
      </c>
      <c r="U1248" s="23">
        <v>40838.043391203704</v>
      </c>
      <c r="V1248" s="14">
        <f t="shared" si="138"/>
        <v>2000</v>
      </c>
      <c r="W1248" s="14">
        <f t="shared" si="139"/>
        <v>2340</v>
      </c>
      <c r="X1248" s="7">
        <f>IF($L1248&gt;0,$W1248/$L1248,0)</f>
        <v>75.483870967741936</v>
      </c>
    </row>
    <row r="1249" spans="1:24" ht="28.8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3">
        <f>(E1249/D1249)*100</f>
        <v>122.14285714285715</v>
      </c>
      <c r="P1249" s="7">
        <f t="shared" si="134"/>
        <v>85.5</v>
      </c>
      <c r="Q1249" s="4" t="str">
        <f t="shared" si="135"/>
        <v>music</v>
      </c>
      <c r="R1249" s="4" t="str">
        <f t="shared" si="133"/>
        <v>rock</v>
      </c>
      <c r="S1249" s="22">
        <f t="shared" si="136"/>
        <v>41370.292303240742</v>
      </c>
      <c r="T1249" s="22">
        <f t="shared" si="137"/>
        <v>41400.292303240742</v>
      </c>
      <c r="U1249" s="23">
        <v>41370.292303240742</v>
      </c>
      <c r="V1249" s="14">
        <f t="shared" si="138"/>
        <v>3500</v>
      </c>
      <c r="W1249" s="14">
        <f t="shared" si="139"/>
        <v>4275</v>
      </c>
      <c r="X1249" s="7">
        <f>IF($L1249&gt;0,$W1249/$L1249,0)</f>
        <v>85.5</v>
      </c>
    </row>
    <row r="1250" spans="1:24" ht="28.8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3">
        <f>(E1250/D1250)*100</f>
        <v>151.63999999999999</v>
      </c>
      <c r="P1250" s="7">
        <f t="shared" si="134"/>
        <v>64.254237288135599</v>
      </c>
      <c r="Q1250" s="4" t="str">
        <f t="shared" si="135"/>
        <v>music</v>
      </c>
      <c r="R1250" s="4" t="str">
        <f t="shared" si="133"/>
        <v>rock</v>
      </c>
      <c r="S1250" s="22">
        <f t="shared" si="136"/>
        <v>41767.656863425924</v>
      </c>
      <c r="T1250" s="22">
        <f t="shared" si="137"/>
        <v>41803.290972222225</v>
      </c>
      <c r="U1250" s="23">
        <v>41767.656863425924</v>
      </c>
      <c r="V1250" s="14">
        <f t="shared" si="138"/>
        <v>2500</v>
      </c>
      <c r="W1250" s="14">
        <f t="shared" si="139"/>
        <v>3791</v>
      </c>
      <c r="X1250" s="7">
        <f>IF($L1250&gt;0,$W1250/$L1250,0)</f>
        <v>64.254237288135599</v>
      </c>
    </row>
    <row r="1251" spans="1:24" ht="43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3">
        <f>(E1251/D1251)*100</f>
        <v>104.44</v>
      </c>
      <c r="P1251" s="7">
        <f t="shared" si="134"/>
        <v>64.46913580246914</v>
      </c>
      <c r="Q1251" s="4" t="str">
        <f t="shared" si="135"/>
        <v>music</v>
      </c>
      <c r="R1251" s="4" t="str">
        <f t="shared" si="133"/>
        <v>rock</v>
      </c>
      <c r="S1251" s="22">
        <f t="shared" si="136"/>
        <v>41067.740868055553</v>
      </c>
      <c r="T1251" s="22">
        <f t="shared" si="137"/>
        <v>41097.740868055553</v>
      </c>
      <c r="U1251" s="23">
        <v>41067.740868055553</v>
      </c>
      <c r="V1251" s="14">
        <f t="shared" si="138"/>
        <v>5000</v>
      </c>
      <c r="W1251" s="14">
        <f t="shared" si="139"/>
        <v>5222</v>
      </c>
      <c r="X1251" s="7">
        <f>IF($L1251&gt;0,$W1251/$L1251,0)</f>
        <v>64.46913580246914</v>
      </c>
    </row>
    <row r="1252" spans="1:24" ht="43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3">
        <f>(E1252/D1252)*100</f>
        <v>200.15333333333331</v>
      </c>
      <c r="P1252" s="7">
        <f t="shared" si="134"/>
        <v>118.2007874015748</v>
      </c>
      <c r="Q1252" s="4" t="str">
        <f t="shared" si="135"/>
        <v>music</v>
      </c>
      <c r="R1252" s="4" t="str">
        <f t="shared" si="133"/>
        <v>rock</v>
      </c>
      <c r="S1252" s="22">
        <f t="shared" si="136"/>
        <v>41843.64271990741</v>
      </c>
      <c r="T1252" s="22">
        <f t="shared" si="137"/>
        <v>41888.64271990741</v>
      </c>
      <c r="U1252" s="23">
        <v>41843.64271990741</v>
      </c>
      <c r="V1252" s="14">
        <f t="shared" si="138"/>
        <v>30000</v>
      </c>
      <c r="W1252" s="14">
        <f t="shared" si="139"/>
        <v>60046</v>
      </c>
      <c r="X1252" s="7">
        <f>IF($L1252&gt;0,$W1252/$L1252,0)</f>
        <v>118.2007874015748</v>
      </c>
    </row>
    <row r="1253" spans="1:24" ht="28.8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3">
        <f>(E1253/D1253)*100</f>
        <v>101.8</v>
      </c>
      <c r="P1253" s="7">
        <f t="shared" si="134"/>
        <v>82.540540540540547</v>
      </c>
      <c r="Q1253" s="4" t="str">
        <f t="shared" si="135"/>
        <v>music</v>
      </c>
      <c r="R1253" s="4" t="str">
        <f t="shared" si="133"/>
        <v>rock</v>
      </c>
      <c r="S1253" s="22">
        <f t="shared" si="136"/>
        <v>40751.814432870371</v>
      </c>
      <c r="T1253" s="22">
        <f t="shared" si="137"/>
        <v>40811.814432870371</v>
      </c>
      <c r="U1253" s="23">
        <v>40751.814432870371</v>
      </c>
      <c r="V1253" s="14">
        <f t="shared" si="138"/>
        <v>6000</v>
      </c>
      <c r="W1253" s="14">
        <f t="shared" si="139"/>
        <v>6108</v>
      </c>
      <c r="X1253" s="7">
        <f>IF($L1253&gt;0,$W1253/$L1253,0)</f>
        <v>82.540540540540547</v>
      </c>
    </row>
    <row r="1254" spans="1:24" ht="43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3">
        <f>(E1254/D1254)*100</f>
        <v>137.65714285714284</v>
      </c>
      <c r="P1254" s="7">
        <f t="shared" si="134"/>
        <v>34.170212765957444</v>
      </c>
      <c r="Q1254" s="4" t="str">
        <f t="shared" si="135"/>
        <v>music</v>
      </c>
      <c r="R1254" s="4" t="str">
        <f t="shared" si="133"/>
        <v>rock</v>
      </c>
      <c r="S1254" s="22">
        <f t="shared" si="136"/>
        <v>41543.988067129627</v>
      </c>
      <c r="T1254" s="22">
        <f t="shared" si="137"/>
        <v>41571.988067129627</v>
      </c>
      <c r="U1254" s="23">
        <v>41543.988067129627</v>
      </c>
      <c r="V1254" s="14">
        <f t="shared" si="138"/>
        <v>3500</v>
      </c>
      <c r="W1254" s="14">
        <f t="shared" si="139"/>
        <v>4818</v>
      </c>
      <c r="X1254" s="7">
        <f>IF($L1254&gt;0,$W1254/$L1254,0)</f>
        <v>34.170212765957444</v>
      </c>
    </row>
    <row r="1255" spans="1:24" ht="43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3">
        <f>(E1255/D1255)*100</f>
        <v>303833.2</v>
      </c>
      <c r="P1255" s="7">
        <f t="shared" si="134"/>
        <v>42.73322081575246</v>
      </c>
      <c r="Q1255" s="4" t="str">
        <f t="shared" si="135"/>
        <v>music</v>
      </c>
      <c r="R1255" s="4" t="str">
        <f t="shared" si="133"/>
        <v>rock</v>
      </c>
      <c r="S1255" s="22">
        <f t="shared" si="136"/>
        <v>41855.783645833333</v>
      </c>
      <c r="T1255" s="22">
        <f t="shared" si="137"/>
        <v>41885.783645833333</v>
      </c>
      <c r="U1255" s="23">
        <v>41855.783645833333</v>
      </c>
      <c r="V1255" s="14">
        <f t="shared" si="138"/>
        <v>10</v>
      </c>
      <c r="W1255" s="14">
        <f t="shared" si="139"/>
        <v>30383.32</v>
      </c>
      <c r="X1255" s="7">
        <f>IF($L1255&gt;0,$W1255/$L1255,0)</f>
        <v>42.73322081575246</v>
      </c>
    </row>
    <row r="1256" spans="1:24" ht="43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3">
        <f>(E1256/D1256)*100</f>
        <v>198.85074626865671</v>
      </c>
      <c r="P1256" s="7">
        <f t="shared" si="134"/>
        <v>94.489361702127653</v>
      </c>
      <c r="Q1256" s="4" t="str">
        <f t="shared" si="135"/>
        <v>music</v>
      </c>
      <c r="R1256" s="4" t="str">
        <f t="shared" si="133"/>
        <v>rock</v>
      </c>
      <c r="S1256" s="22">
        <f t="shared" si="136"/>
        <v>40487.621365740742</v>
      </c>
      <c r="T1256" s="22">
        <f t="shared" si="137"/>
        <v>40544.207638888889</v>
      </c>
      <c r="U1256" s="23">
        <v>40487.621365740742</v>
      </c>
      <c r="V1256" s="14">
        <f t="shared" si="138"/>
        <v>6700</v>
      </c>
      <c r="W1256" s="14">
        <f t="shared" si="139"/>
        <v>13323</v>
      </c>
      <c r="X1256" s="7">
        <f>IF($L1256&gt;0,$W1256/$L1256,0)</f>
        <v>94.489361702127653</v>
      </c>
    </row>
    <row r="1257" spans="1:24" ht="43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3">
        <f>(E1257/D1257)*100</f>
        <v>202.36666666666667</v>
      </c>
      <c r="P1257" s="7">
        <f t="shared" si="134"/>
        <v>55.697247706422019</v>
      </c>
      <c r="Q1257" s="4" t="str">
        <f t="shared" si="135"/>
        <v>music</v>
      </c>
      <c r="R1257" s="4" t="str">
        <f t="shared" si="133"/>
        <v>rock</v>
      </c>
      <c r="S1257" s="22">
        <f t="shared" si="136"/>
        <v>41579.845509259263</v>
      </c>
      <c r="T1257" s="22">
        <f t="shared" si="137"/>
        <v>41609.887175925927</v>
      </c>
      <c r="U1257" s="23">
        <v>41579.845509259263</v>
      </c>
      <c r="V1257" s="14">
        <f t="shared" si="138"/>
        <v>3000</v>
      </c>
      <c r="W1257" s="14">
        <f t="shared" si="139"/>
        <v>6071</v>
      </c>
      <c r="X1257" s="7">
        <f>IF($L1257&gt;0,$W1257/$L1257,0)</f>
        <v>55.697247706422019</v>
      </c>
    </row>
    <row r="1258" spans="1:24" ht="43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3">
        <f>(E1258/D1258)*100</f>
        <v>117.96376666666666</v>
      </c>
      <c r="P1258" s="7">
        <f t="shared" si="134"/>
        <v>98.030831024930734</v>
      </c>
      <c r="Q1258" s="4" t="str">
        <f t="shared" si="135"/>
        <v>music</v>
      </c>
      <c r="R1258" s="4" t="str">
        <f t="shared" si="133"/>
        <v>rock</v>
      </c>
      <c r="S1258" s="22">
        <f t="shared" si="136"/>
        <v>40921.919340277775</v>
      </c>
      <c r="T1258" s="22">
        <f t="shared" si="137"/>
        <v>40951.919340277775</v>
      </c>
      <c r="U1258" s="23">
        <v>40921.919340277775</v>
      </c>
      <c r="V1258" s="14">
        <f t="shared" si="138"/>
        <v>30000</v>
      </c>
      <c r="W1258" s="14">
        <f t="shared" si="139"/>
        <v>35389.129999999997</v>
      </c>
      <c r="X1258" s="7">
        <f>IF($L1258&gt;0,$W1258/$L1258,0)</f>
        <v>98.030831024930734</v>
      </c>
    </row>
    <row r="1259" spans="1:24" ht="43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3">
        <f>(E1259/D1259)*100</f>
        <v>294.72727272727275</v>
      </c>
      <c r="P1259" s="7">
        <f t="shared" si="134"/>
        <v>92.102272727272734</v>
      </c>
      <c r="Q1259" s="4" t="str">
        <f t="shared" si="135"/>
        <v>music</v>
      </c>
      <c r="R1259" s="4" t="str">
        <f t="shared" si="133"/>
        <v>rock</v>
      </c>
      <c r="S1259" s="22">
        <f t="shared" si="136"/>
        <v>40587.085532407407</v>
      </c>
      <c r="T1259" s="22">
        <f t="shared" si="137"/>
        <v>40636.043865740743</v>
      </c>
      <c r="U1259" s="23">
        <v>40587.085532407407</v>
      </c>
      <c r="V1259" s="14">
        <f t="shared" si="138"/>
        <v>5500</v>
      </c>
      <c r="W1259" s="14">
        <f t="shared" si="139"/>
        <v>16210</v>
      </c>
      <c r="X1259" s="7">
        <f>IF($L1259&gt;0,$W1259/$L1259,0)</f>
        <v>92.102272727272734</v>
      </c>
    </row>
    <row r="1260" spans="1:24" ht="43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3">
        <f>(E1260/D1260)*100</f>
        <v>213.14633333333336</v>
      </c>
      <c r="P1260" s="7">
        <f t="shared" si="134"/>
        <v>38.175462686567165</v>
      </c>
      <c r="Q1260" s="4" t="str">
        <f t="shared" si="135"/>
        <v>music</v>
      </c>
      <c r="R1260" s="4" t="str">
        <f t="shared" si="133"/>
        <v>rock</v>
      </c>
      <c r="S1260" s="22">
        <f t="shared" si="136"/>
        <v>41487.611250000002</v>
      </c>
      <c r="T1260" s="22">
        <f t="shared" si="137"/>
        <v>41517.611250000002</v>
      </c>
      <c r="U1260" s="23">
        <v>41487.611250000002</v>
      </c>
      <c r="V1260" s="14">
        <f t="shared" si="138"/>
        <v>12000</v>
      </c>
      <c r="W1260" s="14">
        <f t="shared" si="139"/>
        <v>25577.56</v>
      </c>
      <c r="X1260" s="7">
        <f>IF($L1260&gt;0,$W1260/$L1260,0)</f>
        <v>38.175462686567165</v>
      </c>
    </row>
    <row r="1261" spans="1:24" ht="28.8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3">
        <f>(E1261/D1261)*100</f>
        <v>104.24</v>
      </c>
      <c r="P1261" s="7">
        <f t="shared" si="134"/>
        <v>27.145833333333332</v>
      </c>
      <c r="Q1261" s="4" t="str">
        <f t="shared" si="135"/>
        <v>music</v>
      </c>
      <c r="R1261" s="4" t="str">
        <f t="shared" si="133"/>
        <v>rock</v>
      </c>
      <c r="S1261" s="22">
        <f t="shared" si="136"/>
        <v>41766.970648148148</v>
      </c>
      <c r="T1261" s="22">
        <f t="shared" si="137"/>
        <v>41799.165972222225</v>
      </c>
      <c r="U1261" s="23">
        <v>41766.970648148148</v>
      </c>
      <c r="V1261" s="14">
        <f t="shared" si="138"/>
        <v>2500</v>
      </c>
      <c r="W1261" s="14">
        <f t="shared" si="139"/>
        <v>2606</v>
      </c>
      <c r="X1261" s="7">
        <f>IF($L1261&gt;0,$W1261/$L1261,0)</f>
        <v>27.145833333333332</v>
      </c>
    </row>
    <row r="1262" spans="1:24" ht="43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3">
        <f>(E1262/D1262)*100</f>
        <v>113.66666666666667</v>
      </c>
      <c r="P1262" s="7">
        <f t="shared" si="134"/>
        <v>50.689189189189186</v>
      </c>
      <c r="Q1262" s="4" t="str">
        <f t="shared" si="135"/>
        <v>music</v>
      </c>
      <c r="R1262" s="4" t="str">
        <f t="shared" si="133"/>
        <v>rock</v>
      </c>
      <c r="S1262" s="22">
        <f t="shared" si="136"/>
        <v>41666.842824074076</v>
      </c>
      <c r="T1262" s="22">
        <f t="shared" si="137"/>
        <v>41696.842824074076</v>
      </c>
      <c r="U1262" s="23">
        <v>41666.842824074076</v>
      </c>
      <c r="V1262" s="14">
        <f t="shared" si="138"/>
        <v>3300</v>
      </c>
      <c r="W1262" s="14">
        <f t="shared" si="139"/>
        <v>3751</v>
      </c>
      <c r="X1262" s="7">
        <f>IF($L1262&gt;0,$W1262/$L1262,0)</f>
        <v>50.689189189189186</v>
      </c>
    </row>
    <row r="1263" spans="1:24" ht="28.8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3">
        <f>(E1263/D1263)*100</f>
        <v>101.25</v>
      </c>
      <c r="P1263" s="7">
        <f t="shared" si="134"/>
        <v>38.942307692307693</v>
      </c>
      <c r="Q1263" s="4" t="str">
        <f t="shared" si="135"/>
        <v>music</v>
      </c>
      <c r="R1263" s="4" t="str">
        <f t="shared" si="133"/>
        <v>rock</v>
      </c>
      <c r="S1263" s="22">
        <f t="shared" si="136"/>
        <v>41638.342905092592</v>
      </c>
      <c r="T1263" s="22">
        <f t="shared" si="137"/>
        <v>41668.342905092592</v>
      </c>
      <c r="U1263" s="23">
        <v>41638.342905092592</v>
      </c>
      <c r="V1263" s="14">
        <f t="shared" si="138"/>
        <v>2000</v>
      </c>
      <c r="W1263" s="14">
        <f t="shared" si="139"/>
        <v>2025</v>
      </c>
      <c r="X1263" s="7">
        <f>IF($L1263&gt;0,$W1263/$L1263,0)</f>
        <v>38.942307692307693</v>
      </c>
    </row>
    <row r="1264" spans="1:24" ht="43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3">
        <f>(E1264/D1264)*100</f>
        <v>125.41538461538462</v>
      </c>
      <c r="P1264" s="7">
        <f t="shared" si="134"/>
        <v>77.638095238095232</v>
      </c>
      <c r="Q1264" s="4" t="str">
        <f t="shared" si="135"/>
        <v>music</v>
      </c>
      <c r="R1264" s="4" t="str">
        <f t="shared" si="133"/>
        <v>rock</v>
      </c>
      <c r="S1264" s="22">
        <f t="shared" si="136"/>
        <v>41656.762638888889</v>
      </c>
      <c r="T1264" s="22">
        <f t="shared" si="137"/>
        <v>41686.762638888889</v>
      </c>
      <c r="U1264" s="23">
        <v>41656.762638888889</v>
      </c>
      <c r="V1264" s="14">
        <f t="shared" si="138"/>
        <v>4981.9185000000007</v>
      </c>
      <c r="W1264" s="14">
        <f t="shared" si="139"/>
        <v>6248.0922480000008</v>
      </c>
      <c r="X1264" s="7">
        <f>IF($L1264&gt;0,$W1264/$L1264,0)</f>
        <v>59.505640457142867</v>
      </c>
    </row>
    <row r="1265" spans="1:24" ht="28.8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3">
        <f>(E1265/D1265)*100</f>
        <v>119</v>
      </c>
      <c r="P1265" s="7">
        <f t="shared" si="134"/>
        <v>43.536585365853661</v>
      </c>
      <c r="Q1265" s="4" t="str">
        <f t="shared" si="135"/>
        <v>music</v>
      </c>
      <c r="R1265" s="4" t="str">
        <f t="shared" si="133"/>
        <v>rock</v>
      </c>
      <c r="S1265" s="22">
        <f t="shared" si="136"/>
        <v>41692.084143518521</v>
      </c>
      <c r="T1265" s="22">
        <f t="shared" si="137"/>
        <v>41727.041666666664</v>
      </c>
      <c r="U1265" s="23">
        <v>41692.084143518521</v>
      </c>
      <c r="V1265" s="14">
        <f t="shared" si="138"/>
        <v>1500</v>
      </c>
      <c r="W1265" s="14">
        <f t="shared" si="139"/>
        <v>1785</v>
      </c>
      <c r="X1265" s="7">
        <f>IF($L1265&gt;0,$W1265/$L1265,0)</f>
        <v>43.536585365853661</v>
      </c>
    </row>
    <row r="1266" spans="1:24" ht="43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3">
        <f>(E1266/D1266)*100</f>
        <v>166.46153846153845</v>
      </c>
      <c r="P1266" s="7">
        <f t="shared" si="134"/>
        <v>31.823529411764707</v>
      </c>
      <c r="Q1266" s="4" t="str">
        <f t="shared" si="135"/>
        <v>music</v>
      </c>
      <c r="R1266" s="4" t="str">
        <f t="shared" si="133"/>
        <v>rock</v>
      </c>
      <c r="S1266" s="22">
        <f t="shared" si="136"/>
        <v>41547.662997685184</v>
      </c>
      <c r="T1266" s="22">
        <f t="shared" si="137"/>
        <v>41576.662997685184</v>
      </c>
      <c r="U1266" s="23">
        <v>41547.662997685184</v>
      </c>
      <c r="V1266" s="14">
        <f t="shared" si="138"/>
        <v>650</v>
      </c>
      <c r="W1266" s="14">
        <f t="shared" si="139"/>
        <v>1082</v>
      </c>
      <c r="X1266" s="7">
        <f>IF($L1266&gt;0,$W1266/$L1266,0)</f>
        <v>31.823529411764707</v>
      </c>
    </row>
    <row r="1267" spans="1:24" ht="57.6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3">
        <f>(E1267/D1267)*100</f>
        <v>119.14771428571429</v>
      </c>
      <c r="P1267" s="7">
        <f t="shared" si="134"/>
        <v>63.184393939393942</v>
      </c>
      <c r="Q1267" s="4" t="str">
        <f t="shared" si="135"/>
        <v>music</v>
      </c>
      <c r="R1267" s="4" t="str">
        <f t="shared" si="133"/>
        <v>rock</v>
      </c>
      <c r="S1267" s="22">
        <f t="shared" si="136"/>
        <v>40465.655266203699</v>
      </c>
      <c r="T1267" s="22">
        <f t="shared" si="137"/>
        <v>40512.655266203699</v>
      </c>
      <c r="U1267" s="23">
        <v>40465.655266203699</v>
      </c>
      <c r="V1267" s="14">
        <f t="shared" si="138"/>
        <v>3500</v>
      </c>
      <c r="W1267" s="14">
        <f t="shared" si="139"/>
        <v>4170.17</v>
      </c>
      <c r="X1267" s="7">
        <f>IF($L1267&gt;0,$W1267/$L1267,0)</f>
        <v>63.184393939393942</v>
      </c>
    </row>
    <row r="1268" spans="1:24" ht="28.8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3">
        <f>(E1268/D1268)*100</f>
        <v>100.47368421052632</v>
      </c>
      <c r="P1268" s="7">
        <f t="shared" si="134"/>
        <v>190.9</v>
      </c>
      <c r="Q1268" s="4" t="str">
        <f t="shared" si="135"/>
        <v>music</v>
      </c>
      <c r="R1268" s="4" t="str">
        <f t="shared" si="133"/>
        <v>rock</v>
      </c>
      <c r="S1268" s="22">
        <f t="shared" si="136"/>
        <v>41620.87667824074</v>
      </c>
      <c r="T1268" s="22">
        <f t="shared" si="137"/>
        <v>41650.87667824074</v>
      </c>
      <c r="U1268" s="23">
        <v>41620.87667824074</v>
      </c>
      <c r="V1268" s="14">
        <f t="shared" si="138"/>
        <v>9500</v>
      </c>
      <c r="W1268" s="14">
        <f t="shared" si="139"/>
        <v>9545</v>
      </c>
      <c r="X1268" s="7">
        <f>IF($L1268&gt;0,$W1268/$L1268,0)</f>
        <v>190.9</v>
      </c>
    </row>
    <row r="1269" spans="1:24" ht="43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3">
        <f>(E1269/D1269)*100</f>
        <v>101.8</v>
      </c>
      <c r="P1269" s="7">
        <f t="shared" si="134"/>
        <v>140.85534591194968</v>
      </c>
      <c r="Q1269" s="4" t="str">
        <f t="shared" si="135"/>
        <v>music</v>
      </c>
      <c r="R1269" s="4" t="str">
        <f t="shared" si="133"/>
        <v>rock</v>
      </c>
      <c r="S1269" s="22">
        <f t="shared" si="136"/>
        <v>41449.585162037038</v>
      </c>
      <c r="T1269" s="22">
        <f t="shared" si="137"/>
        <v>41479.585162037038</v>
      </c>
      <c r="U1269" s="23">
        <v>41449.585162037038</v>
      </c>
      <c r="V1269" s="14">
        <f t="shared" si="138"/>
        <v>22000</v>
      </c>
      <c r="W1269" s="14">
        <f t="shared" si="139"/>
        <v>22396</v>
      </c>
      <c r="X1269" s="7">
        <f>IF($L1269&gt;0,$W1269/$L1269,0)</f>
        <v>140.85534591194968</v>
      </c>
    </row>
    <row r="1270" spans="1:24" ht="28.8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3">
        <f>(E1270/D1270)*100</f>
        <v>116.66666666666667</v>
      </c>
      <c r="P1270" s="7">
        <f t="shared" si="134"/>
        <v>76.92307692307692</v>
      </c>
      <c r="Q1270" s="4" t="str">
        <f t="shared" si="135"/>
        <v>music</v>
      </c>
      <c r="R1270" s="4" t="str">
        <f t="shared" si="133"/>
        <v>rock</v>
      </c>
      <c r="S1270" s="22">
        <f t="shared" si="136"/>
        <v>41507.845451388886</v>
      </c>
      <c r="T1270" s="22">
        <f t="shared" si="137"/>
        <v>41537.845451388886</v>
      </c>
      <c r="U1270" s="23">
        <v>41507.845451388886</v>
      </c>
      <c r="V1270" s="14">
        <f t="shared" si="138"/>
        <v>12000</v>
      </c>
      <c r="W1270" s="14">
        <f t="shared" si="139"/>
        <v>14000</v>
      </c>
      <c r="X1270" s="7">
        <f>IF($L1270&gt;0,$W1270/$L1270,0)</f>
        <v>76.92307692307692</v>
      </c>
    </row>
    <row r="1271" spans="1:24" ht="43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3">
        <f>(E1271/D1271)*100</f>
        <v>108.64893617021276</v>
      </c>
      <c r="P1271" s="7">
        <f t="shared" si="134"/>
        <v>99.15533980582525</v>
      </c>
      <c r="Q1271" s="4" t="str">
        <f t="shared" si="135"/>
        <v>music</v>
      </c>
      <c r="R1271" s="4" t="str">
        <f t="shared" si="133"/>
        <v>rock</v>
      </c>
      <c r="S1271" s="22">
        <f t="shared" si="136"/>
        <v>42445.823055555556</v>
      </c>
      <c r="T1271" s="22">
        <f t="shared" si="137"/>
        <v>42476</v>
      </c>
      <c r="U1271" s="23">
        <v>42445.823055555556</v>
      </c>
      <c r="V1271" s="14">
        <f t="shared" si="138"/>
        <v>18800</v>
      </c>
      <c r="W1271" s="14">
        <f t="shared" si="139"/>
        <v>20426</v>
      </c>
      <c r="X1271" s="7">
        <f>IF($L1271&gt;0,$W1271/$L1271,0)</f>
        <v>99.15533980582525</v>
      </c>
    </row>
    <row r="1272" spans="1:24" ht="28.8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3">
        <f>(E1272/D1272)*100</f>
        <v>114.72</v>
      </c>
      <c r="P1272" s="7">
        <f t="shared" si="134"/>
        <v>67.881656804733723</v>
      </c>
      <c r="Q1272" s="4" t="str">
        <f t="shared" si="135"/>
        <v>music</v>
      </c>
      <c r="R1272" s="4" t="str">
        <f t="shared" si="133"/>
        <v>rock</v>
      </c>
      <c r="S1272" s="22">
        <f t="shared" si="136"/>
        <v>40933.85696759259</v>
      </c>
      <c r="T1272" s="22">
        <f t="shared" si="137"/>
        <v>40993.815300925926</v>
      </c>
      <c r="U1272" s="23">
        <v>40933.85696759259</v>
      </c>
      <c r="V1272" s="14">
        <f t="shared" si="138"/>
        <v>10000</v>
      </c>
      <c r="W1272" s="14">
        <f t="shared" si="139"/>
        <v>11472</v>
      </c>
      <c r="X1272" s="7">
        <f>IF($L1272&gt;0,$W1272/$L1272,0)</f>
        <v>67.881656804733723</v>
      </c>
    </row>
    <row r="1273" spans="1:24" ht="43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3">
        <f>(E1273/D1273)*100</f>
        <v>101.8</v>
      </c>
      <c r="P1273" s="7">
        <f t="shared" si="134"/>
        <v>246.29032258064515</v>
      </c>
      <c r="Q1273" s="4" t="str">
        <f t="shared" si="135"/>
        <v>music</v>
      </c>
      <c r="R1273" s="4" t="str">
        <f t="shared" si="133"/>
        <v>rock</v>
      </c>
      <c r="S1273" s="22">
        <f t="shared" si="136"/>
        <v>41561.683553240742</v>
      </c>
      <c r="T1273" s="22">
        <f t="shared" si="137"/>
        <v>41591.725219907406</v>
      </c>
      <c r="U1273" s="23">
        <v>41561.683553240742</v>
      </c>
      <c r="V1273" s="14">
        <f t="shared" si="138"/>
        <v>7500</v>
      </c>
      <c r="W1273" s="14">
        <f t="shared" si="139"/>
        <v>7635</v>
      </c>
      <c r="X1273" s="7">
        <f>IF($L1273&gt;0,$W1273/$L1273,0)</f>
        <v>246.29032258064515</v>
      </c>
    </row>
    <row r="1274" spans="1:24" ht="57.6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3">
        <f>(E1274/D1274)*100</f>
        <v>106</v>
      </c>
      <c r="P1274" s="7">
        <f t="shared" si="134"/>
        <v>189.28571428571428</v>
      </c>
      <c r="Q1274" s="4" t="str">
        <f t="shared" si="135"/>
        <v>music</v>
      </c>
      <c r="R1274" s="4" t="str">
        <f t="shared" si="133"/>
        <v>rock</v>
      </c>
      <c r="S1274" s="22">
        <f t="shared" si="136"/>
        <v>40274.745127314818</v>
      </c>
      <c r="T1274" s="22">
        <f t="shared" si="137"/>
        <v>40344.166666666664</v>
      </c>
      <c r="U1274" s="23">
        <v>40274.745127314818</v>
      </c>
      <c r="V1274" s="14">
        <f t="shared" si="138"/>
        <v>5000</v>
      </c>
      <c r="W1274" s="14">
        <f t="shared" si="139"/>
        <v>5300</v>
      </c>
      <c r="X1274" s="7">
        <f>IF($L1274&gt;0,$W1274/$L1274,0)</f>
        <v>189.28571428571428</v>
      </c>
    </row>
    <row r="1275" spans="1:24" ht="28.8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3">
        <f>(E1275/D1275)*100</f>
        <v>103.49999999999999</v>
      </c>
      <c r="P1275" s="7">
        <f t="shared" si="134"/>
        <v>76.666666666666671</v>
      </c>
      <c r="Q1275" s="4" t="str">
        <f t="shared" si="135"/>
        <v>music</v>
      </c>
      <c r="R1275" s="4" t="str">
        <f t="shared" si="133"/>
        <v>rock</v>
      </c>
      <c r="S1275" s="22">
        <f t="shared" si="136"/>
        <v>41852.730219907404</v>
      </c>
      <c r="T1275" s="22">
        <f t="shared" si="137"/>
        <v>41882.730219907404</v>
      </c>
      <c r="U1275" s="23">
        <v>41852.730219907404</v>
      </c>
      <c r="V1275" s="14">
        <f t="shared" si="138"/>
        <v>3065.7960000000003</v>
      </c>
      <c r="W1275" s="14">
        <f t="shared" si="139"/>
        <v>3173.0988600000001</v>
      </c>
      <c r="X1275" s="7">
        <f>IF($L1275&gt;0,$W1275/$L1275,0)</f>
        <v>58.761090000000003</v>
      </c>
    </row>
    <row r="1276" spans="1:24" ht="43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3">
        <f>(E1276/D1276)*100</f>
        <v>154.97535999999999</v>
      </c>
      <c r="P1276" s="7">
        <f t="shared" si="134"/>
        <v>82.963254817987149</v>
      </c>
      <c r="Q1276" s="4" t="str">
        <f t="shared" si="135"/>
        <v>music</v>
      </c>
      <c r="R1276" s="4" t="str">
        <f t="shared" si="133"/>
        <v>rock</v>
      </c>
      <c r="S1276" s="22">
        <f t="shared" si="136"/>
        <v>41116.690104166664</v>
      </c>
      <c r="T1276" s="22">
        <f t="shared" si="137"/>
        <v>41151.690104166664</v>
      </c>
      <c r="U1276" s="23">
        <v>41116.690104166664</v>
      </c>
      <c r="V1276" s="14">
        <f t="shared" si="138"/>
        <v>25000</v>
      </c>
      <c r="W1276" s="14">
        <f t="shared" si="139"/>
        <v>38743.839999999997</v>
      </c>
      <c r="X1276" s="7">
        <f>IF($L1276&gt;0,$W1276/$L1276,0)</f>
        <v>82.963254817987149</v>
      </c>
    </row>
    <row r="1277" spans="1:24" ht="43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3">
        <f>(E1277/D1277)*100</f>
        <v>162.14066666666668</v>
      </c>
      <c r="P1277" s="7">
        <f t="shared" si="134"/>
        <v>62.522107969151669</v>
      </c>
      <c r="Q1277" s="4" t="str">
        <f t="shared" si="135"/>
        <v>music</v>
      </c>
      <c r="R1277" s="4" t="str">
        <f t="shared" si="133"/>
        <v>rock</v>
      </c>
      <c r="S1277" s="22">
        <f t="shared" si="136"/>
        <v>41458.867905092593</v>
      </c>
      <c r="T1277" s="22">
        <f t="shared" si="137"/>
        <v>41493.867905092593</v>
      </c>
      <c r="U1277" s="23">
        <v>41458.867905092593</v>
      </c>
      <c r="V1277" s="14">
        <f t="shared" si="138"/>
        <v>15000</v>
      </c>
      <c r="W1277" s="14">
        <f t="shared" si="139"/>
        <v>24321.1</v>
      </c>
      <c r="X1277" s="7">
        <f>IF($L1277&gt;0,$W1277/$L1277,0)</f>
        <v>62.522107969151669</v>
      </c>
    </row>
    <row r="1278" spans="1:24" ht="28.8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3">
        <f>(E1278/D1278)*100</f>
        <v>104.42100000000001</v>
      </c>
      <c r="P1278" s="7">
        <f t="shared" si="134"/>
        <v>46.06808823529412</v>
      </c>
      <c r="Q1278" s="4" t="str">
        <f t="shared" si="135"/>
        <v>music</v>
      </c>
      <c r="R1278" s="4" t="str">
        <f t="shared" si="133"/>
        <v>rock</v>
      </c>
      <c r="S1278" s="22">
        <f t="shared" si="136"/>
        <v>40007.704247685186</v>
      </c>
      <c r="T1278" s="22">
        <f t="shared" si="137"/>
        <v>40057.166666666664</v>
      </c>
      <c r="U1278" s="23">
        <v>40007.704247685186</v>
      </c>
      <c r="V1278" s="14">
        <f t="shared" si="138"/>
        <v>3000</v>
      </c>
      <c r="W1278" s="14">
        <f t="shared" si="139"/>
        <v>3132.63</v>
      </c>
      <c r="X1278" s="7">
        <f>IF($L1278&gt;0,$W1278/$L1278,0)</f>
        <v>46.06808823529412</v>
      </c>
    </row>
    <row r="1279" spans="1:24" ht="43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3">
        <f>(E1279/D1279)*100</f>
        <v>106.12433333333333</v>
      </c>
      <c r="P1279" s="7">
        <f t="shared" si="134"/>
        <v>38.543946731234868</v>
      </c>
      <c r="Q1279" s="4" t="str">
        <f t="shared" si="135"/>
        <v>music</v>
      </c>
      <c r="R1279" s="4" t="str">
        <f t="shared" si="133"/>
        <v>rock</v>
      </c>
      <c r="S1279" s="22">
        <f t="shared" si="136"/>
        <v>41121.561886574076</v>
      </c>
      <c r="T1279" s="22">
        <f t="shared" si="137"/>
        <v>41156.561886574076</v>
      </c>
      <c r="U1279" s="23">
        <v>41121.561886574076</v>
      </c>
      <c r="V1279" s="14">
        <f t="shared" si="138"/>
        <v>15000</v>
      </c>
      <c r="W1279" s="14">
        <f t="shared" si="139"/>
        <v>15918.65</v>
      </c>
      <c r="X1279" s="7">
        <f>IF($L1279&gt;0,$W1279/$L1279,0)</f>
        <v>38.543946731234868</v>
      </c>
    </row>
    <row r="1280" spans="1:24" ht="43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3">
        <f>(E1280/D1280)*100</f>
        <v>154.93846153846152</v>
      </c>
      <c r="P1280" s="7">
        <f t="shared" si="134"/>
        <v>53.005263157894738</v>
      </c>
      <c r="Q1280" s="4" t="str">
        <f t="shared" si="135"/>
        <v>music</v>
      </c>
      <c r="R1280" s="4" t="str">
        <f t="shared" si="133"/>
        <v>rock</v>
      </c>
      <c r="S1280" s="22">
        <f t="shared" si="136"/>
        <v>41786.555162037039</v>
      </c>
      <c r="T1280" s="22">
        <f t="shared" si="137"/>
        <v>41815.083333333336</v>
      </c>
      <c r="U1280" s="23">
        <v>41786.555162037039</v>
      </c>
      <c r="V1280" s="14">
        <f t="shared" si="138"/>
        <v>6500</v>
      </c>
      <c r="W1280" s="14">
        <f t="shared" si="139"/>
        <v>10071</v>
      </c>
      <c r="X1280" s="7">
        <f>IF($L1280&gt;0,$W1280/$L1280,0)</f>
        <v>53.005263157894738</v>
      </c>
    </row>
    <row r="1281" spans="1:24" ht="43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3">
        <f>(E1281/D1281)*100</f>
        <v>110.77157238734421</v>
      </c>
      <c r="P1281" s="7">
        <f t="shared" si="134"/>
        <v>73.355396825396824</v>
      </c>
      <c r="Q1281" s="4" t="str">
        <f t="shared" si="135"/>
        <v>music</v>
      </c>
      <c r="R1281" s="4" t="str">
        <f t="shared" si="133"/>
        <v>rock</v>
      </c>
      <c r="S1281" s="22">
        <f t="shared" si="136"/>
        <v>41682.099189814813</v>
      </c>
      <c r="T1281" s="22">
        <f t="shared" si="137"/>
        <v>41722.057523148149</v>
      </c>
      <c r="U1281" s="23">
        <v>41682.099189814813</v>
      </c>
      <c r="V1281" s="14">
        <f t="shared" si="138"/>
        <v>12516</v>
      </c>
      <c r="W1281" s="14">
        <f t="shared" si="139"/>
        <v>13864.17</v>
      </c>
      <c r="X1281" s="7">
        <f>IF($L1281&gt;0,$W1281/$L1281,0)</f>
        <v>73.355396825396824</v>
      </c>
    </row>
    <row r="1282" spans="1:24" ht="43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3">
        <f>(E1282/D1282)*100</f>
        <v>110.91186666666665</v>
      </c>
      <c r="P1282" s="7">
        <f t="shared" si="134"/>
        <v>127.97523076923076</v>
      </c>
      <c r="Q1282" s="4" t="str">
        <f t="shared" si="135"/>
        <v>music</v>
      </c>
      <c r="R1282" s="4" t="str">
        <f t="shared" ref="R1282:R1345" si="140">MID($N1282,FIND("/",$N1282)+1,LEN($N1282))</f>
        <v>rock</v>
      </c>
      <c r="S1282" s="22">
        <f t="shared" si="136"/>
        <v>40513.757569444446</v>
      </c>
      <c r="T1282" s="22">
        <f t="shared" si="137"/>
        <v>40603.757569444446</v>
      </c>
      <c r="U1282" s="23">
        <v>40513.757569444446</v>
      </c>
      <c r="V1282" s="14">
        <f t="shared" si="138"/>
        <v>15000</v>
      </c>
      <c r="W1282" s="14">
        <f t="shared" si="139"/>
        <v>16636.78</v>
      </c>
      <c r="X1282" s="7">
        <f>IF($L1282&gt;0,$W1282/$L1282,0)</f>
        <v>127.97523076923076</v>
      </c>
    </row>
    <row r="1283" spans="1:24" ht="43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3">
        <f>(E1283/D1283)*100</f>
        <v>110.71428571428572</v>
      </c>
      <c r="P1283" s="7">
        <f t="shared" ref="P1283:P1346" si="141">IF($L1283&gt;0,$E1283/$L1283,0)</f>
        <v>104.72972972972973</v>
      </c>
      <c r="Q1283" s="4" t="str">
        <f t="shared" ref="Q1283:Q1346" si="142">LEFT($N1283,FIND("/",$N1283)-1)</f>
        <v>music</v>
      </c>
      <c r="R1283" s="4" t="str">
        <f t="shared" si="140"/>
        <v>rock</v>
      </c>
      <c r="S1283" s="22">
        <f t="shared" ref="S1283:U1346" si="143">($J1283/86400)+DATE(1970,1,1)</f>
        <v>41463.743472222224</v>
      </c>
      <c r="T1283" s="22">
        <f t="shared" ref="T1283:T1346" si="144">($I1283/86400)+DATE(1970,1,1)</f>
        <v>41483.743472222224</v>
      </c>
      <c r="U1283" s="23">
        <v>41463.743472222224</v>
      </c>
      <c r="V1283" s="14">
        <f t="shared" ref="V1283:V1346" si="145">IF($H1283="AUD",$D1283*0.704094,IF($H1283="CAD",$D1283*0.766449,IF($H1283="CHF",$D1283*1.016069,IF($H1283="DKK",$D1283*0.150818,IF($H1283="EUR",$D1283*1.126155,IF($H1283="GBP",$D1283*1.251877,IF($H1283="HKD",$D1283*0.127766,IF($H1283="MXN",$D1283*0.052688,IF($H1283="NOK",$D1283*0.117106,IF($H1283="NZD",$D1283*0.672078,IF($H1283="SEK",$D1283*0.106947,IF($H1283="SGD",$D1283*0.737466,IF($H1283="USD",$D1283*1)))))))))))))</f>
        <v>7000</v>
      </c>
      <c r="W1283" s="14">
        <f t="shared" ref="W1283:W1346" si="146">IF($H1283="AUD",$E1283*0.704094,IF($H1283="CAD",$E1283*0.766449,IF($H1283="CHF",$E1283*1.016069,IF($H1283="DKK",$E1283*0.150818,IF($H1283="EUR",$E1283*1.126155,IF($H1283="GBP",$E1283*1.251877,IF($H1283="HKD",$E1283*0.127766,IF($H1283="MXN",$E1283*0.052688,IF($H1283="NOK",$E1283*0.117106,IF($H1283="NZD",$E1283*0.672078,IF($H1283="SEK",$E1283*0.106947,IF($H1283="SGD",$E1283*0.737466,IF($H1283="USD",$E1283*1)))))))))))))</f>
        <v>7750</v>
      </c>
      <c r="X1283" s="7">
        <f>IF($L1283&gt;0,$W1283/$L1283,0)</f>
        <v>104.72972972972973</v>
      </c>
    </row>
    <row r="1284" spans="1:24" ht="43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3">
        <f>(E1284/D1284)*100</f>
        <v>123.61333333333333</v>
      </c>
      <c r="P1284" s="7">
        <f t="shared" si="141"/>
        <v>67.671532846715323</v>
      </c>
      <c r="Q1284" s="4" t="str">
        <f t="shared" si="142"/>
        <v>music</v>
      </c>
      <c r="R1284" s="4" t="str">
        <f t="shared" si="140"/>
        <v>rock</v>
      </c>
      <c r="S1284" s="22">
        <f t="shared" si="143"/>
        <v>41586.475173611107</v>
      </c>
      <c r="T1284" s="22">
        <f t="shared" si="144"/>
        <v>41617.207638888889</v>
      </c>
      <c r="U1284" s="23">
        <v>41586.475173611107</v>
      </c>
      <c r="V1284" s="14">
        <f t="shared" si="145"/>
        <v>15000</v>
      </c>
      <c r="W1284" s="14">
        <f t="shared" si="146"/>
        <v>18542</v>
      </c>
      <c r="X1284" s="7">
        <f>IF($L1284&gt;0,$W1284/$L1284,0)</f>
        <v>67.671532846715323</v>
      </c>
    </row>
    <row r="1285" spans="1:24" ht="43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3">
        <f>(E1285/D1285)*100</f>
        <v>211.05</v>
      </c>
      <c r="P1285" s="7">
        <f t="shared" si="141"/>
        <v>95.931818181818187</v>
      </c>
      <c r="Q1285" s="4" t="str">
        <f t="shared" si="142"/>
        <v>music</v>
      </c>
      <c r="R1285" s="4" t="str">
        <f t="shared" si="140"/>
        <v>rock</v>
      </c>
      <c r="S1285" s="22">
        <f t="shared" si="143"/>
        <v>41320.717465277776</v>
      </c>
      <c r="T1285" s="22">
        <f t="shared" si="144"/>
        <v>41344.166666666664</v>
      </c>
      <c r="U1285" s="23">
        <v>41320.717465277776</v>
      </c>
      <c r="V1285" s="14">
        <f t="shared" si="145"/>
        <v>1000</v>
      </c>
      <c r="W1285" s="14">
        <f t="shared" si="146"/>
        <v>2110.5</v>
      </c>
      <c r="X1285" s="7">
        <f>IF($L1285&gt;0,$W1285/$L1285,0)</f>
        <v>95.931818181818187</v>
      </c>
    </row>
    <row r="1286" spans="1:24" ht="43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3">
        <f>(E1286/D1286)*100</f>
        <v>101</v>
      </c>
      <c r="P1286" s="7">
        <f t="shared" si="141"/>
        <v>65.161290322580641</v>
      </c>
      <c r="Q1286" s="4" t="str">
        <f t="shared" si="142"/>
        <v>theater</v>
      </c>
      <c r="R1286" s="4" t="str">
        <f t="shared" si="140"/>
        <v>plays</v>
      </c>
      <c r="S1286" s="22">
        <f t="shared" si="143"/>
        <v>42712.23474537037</v>
      </c>
      <c r="T1286" s="22">
        <f t="shared" si="144"/>
        <v>42735.707638888889</v>
      </c>
      <c r="U1286" s="23">
        <v>42712.23474537037</v>
      </c>
      <c r="V1286" s="14">
        <f t="shared" si="145"/>
        <v>2000</v>
      </c>
      <c r="W1286" s="14">
        <f t="shared" si="146"/>
        <v>2020</v>
      </c>
      <c r="X1286" s="7">
        <f>IF($L1286&gt;0,$W1286/$L1286,0)</f>
        <v>65.161290322580641</v>
      </c>
    </row>
    <row r="1287" spans="1:24" ht="43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3">
        <f>(E1287/D1287)*100</f>
        <v>101.64999999999999</v>
      </c>
      <c r="P1287" s="7">
        <f t="shared" si="141"/>
        <v>32.269841269841272</v>
      </c>
      <c r="Q1287" s="4" t="str">
        <f t="shared" si="142"/>
        <v>theater</v>
      </c>
      <c r="R1287" s="4" t="str">
        <f t="shared" si="140"/>
        <v>plays</v>
      </c>
      <c r="S1287" s="22">
        <f t="shared" si="143"/>
        <v>42160.583043981482</v>
      </c>
      <c r="T1287" s="22">
        <f t="shared" si="144"/>
        <v>42175.583043981482</v>
      </c>
      <c r="U1287" s="23">
        <v>42160.583043981482</v>
      </c>
      <c r="V1287" s="14">
        <f t="shared" si="145"/>
        <v>2503.7539999999999</v>
      </c>
      <c r="W1287" s="14">
        <f t="shared" si="146"/>
        <v>2545.0659409999998</v>
      </c>
      <c r="X1287" s="7">
        <f>IF($L1287&gt;0,$W1287/$L1287,0)</f>
        <v>40.397872079365079</v>
      </c>
    </row>
    <row r="1288" spans="1:24" ht="43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3">
        <f>(E1288/D1288)*100</f>
        <v>108.33333333333333</v>
      </c>
      <c r="P1288" s="7">
        <f t="shared" si="141"/>
        <v>81.25</v>
      </c>
      <c r="Q1288" s="4" t="str">
        <f t="shared" si="142"/>
        <v>theater</v>
      </c>
      <c r="R1288" s="4" t="str">
        <f t="shared" si="140"/>
        <v>plays</v>
      </c>
      <c r="S1288" s="22">
        <f t="shared" si="143"/>
        <v>42039.384571759263</v>
      </c>
      <c r="T1288" s="22">
        <f t="shared" si="144"/>
        <v>42052.583333333328</v>
      </c>
      <c r="U1288" s="23">
        <v>42039.384571759263</v>
      </c>
      <c r="V1288" s="14">
        <f t="shared" si="145"/>
        <v>1877.8154999999999</v>
      </c>
      <c r="W1288" s="14">
        <f t="shared" si="146"/>
        <v>2034.3001249999998</v>
      </c>
      <c r="X1288" s="7">
        <f>IF($L1288&gt;0,$W1288/$L1288,0)</f>
        <v>101.71500624999999</v>
      </c>
    </row>
    <row r="1289" spans="1:24" ht="57.6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3">
        <f>(E1289/D1289)*100</f>
        <v>242</v>
      </c>
      <c r="P1289" s="7">
        <f t="shared" si="141"/>
        <v>24.2</v>
      </c>
      <c r="Q1289" s="4" t="str">
        <f t="shared" si="142"/>
        <v>theater</v>
      </c>
      <c r="R1289" s="4" t="str">
        <f t="shared" si="140"/>
        <v>plays</v>
      </c>
      <c r="S1289" s="22">
        <f t="shared" si="143"/>
        <v>42107.621018518519</v>
      </c>
      <c r="T1289" s="22">
        <f t="shared" si="144"/>
        <v>42167.621018518519</v>
      </c>
      <c r="U1289" s="23">
        <v>42107.621018518519</v>
      </c>
      <c r="V1289" s="14">
        <f t="shared" si="145"/>
        <v>312.96924999999999</v>
      </c>
      <c r="W1289" s="14">
        <f t="shared" si="146"/>
        <v>757.38558499999999</v>
      </c>
      <c r="X1289" s="7">
        <f>IF($L1289&gt;0,$W1289/$L1289,0)</f>
        <v>30.295423400000001</v>
      </c>
    </row>
    <row r="1290" spans="1:24" ht="43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3">
        <f>(E1290/D1290)*100</f>
        <v>100.44999999999999</v>
      </c>
      <c r="P1290" s="7">
        <f t="shared" si="141"/>
        <v>65.868852459016395</v>
      </c>
      <c r="Q1290" s="4" t="str">
        <f t="shared" si="142"/>
        <v>theater</v>
      </c>
      <c r="R1290" s="4" t="str">
        <f t="shared" si="140"/>
        <v>plays</v>
      </c>
      <c r="S1290" s="22">
        <f t="shared" si="143"/>
        <v>42561.154664351852</v>
      </c>
      <c r="T1290" s="22">
        <f t="shared" si="144"/>
        <v>42592.166666666672</v>
      </c>
      <c r="U1290" s="23">
        <v>42561.154664351852</v>
      </c>
      <c r="V1290" s="14">
        <f t="shared" si="145"/>
        <v>4000</v>
      </c>
      <c r="W1290" s="14">
        <f t="shared" si="146"/>
        <v>4018</v>
      </c>
      <c r="X1290" s="7">
        <f>IF($L1290&gt;0,$W1290/$L1290,0)</f>
        <v>65.868852459016395</v>
      </c>
    </row>
    <row r="1291" spans="1:24" ht="43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3">
        <f>(E1291/D1291)*100</f>
        <v>125.06666666666666</v>
      </c>
      <c r="P1291" s="7">
        <f t="shared" si="141"/>
        <v>36.07692307692308</v>
      </c>
      <c r="Q1291" s="4" t="str">
        <f t="shared" si="142"/>
        <v>theater</v>
      </c>
      <c r="R1291" s="4" t="str">
        <f t="shared" si="140"/>
        <v>plays</v>
      </c>
      <c r="S1291" s="22">
        <f t="shared" si="143"/>
        <v>42709.134780092594</v>
      </c>
      <c r="T1291" s="22">
        <f t="shared" si="144"/>
        <v>42739.134780092594</v>
      </c>
      <c r="U1291" s="23">
        <v>42709.134780092594</v>
      </c>
      <c r="V1291" s="14">
        <f t="shared" si="145"/>
        <v>1500</v>
      </c>
      <c r="W1291" s="14">
        <f t="shared" si="146"/>
        <v>1876</v>
      </c>
      <c r="X1291" s="7">
        <f>IF($L1291&gt;0,$W1291/$L1291,0)</f>
        <v>36.07692307692308</v>
      </c>
    </row>
    <row r="1292" spans="1:24" ht="28.8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3">
        <f>(E1292/D1292)*100</f>
        <v>108.57142857142857</v>
      </c>
      <c r="P1292" s="7">
        <f t="shared" si="141"/>
        <v>44.186046511627907</v>
      </c>
      <c r="Q1292" s="4" t="str">
        <f t="shared" si="142"/>
        <v>theater</v>
      </c>
      <c r="R1292" s="4" t="str">
        <f t="shared" si="140"/>
        <v>plays</v>
      </c>
      <c r="S1292" s="22">
        <f t="shared" si="143"/>
        <v>42086.614942129629</v>
      </c>
      <c r="T1292" s="22">
        <f t="shared" si="144"/>
        <v>42117.290972222225</v>
      </c>
      <c r="U1292" s="23">
        <v>42086.614942129629</v>
      </c>
      <c r="V1292" s="14">
        <f t="shared" si="145"/>
        <v>3500</v>
      </c>
      <c r="W1292" s="14">
        <f t="shared" si="146"/>
        <v>3800</v>
      </c>
      <c r="X1292" s="7">
        <f>IF($L1292&gt;0,$W1292/$L1292,0)</f>
        <v>44.186046511627907</v>
      </c>
    </row>
    <row r="1293" spans="1:24" ht="43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3">
        <f>(E1293/D1293)*100</f>
        <v>145.70000000000002</v>
      </c>
      <c r="P1293" s="7">
        <f t="shared" si="141"/>
        <v>104.07142857142857</v>
      </c>
      <c r="Q1293" s="4" t="str">
        <f t="shared" si="142"/>
        <v>theater</v>
      </c>
      <c r="R1293" s="4" t="str">
        <f t="shared" si="140"/>
        <v>plays</v>
      </c>
      <c r="S1293" s="22">
        <f t="shared" si="143"/>
        <v>42064.652673611112</v>
      </c>
      <c r="T1293" s="22">
        <f t="shared" si="144"/>
        <v>42101.291666666672</v>
      </c>
      <c r="U1293" s="23">
        <v>42064.652673611112</v>
      </c>
      <c r="V1293" s="14">
        <f t="shared" si="145"/>
        <v>3000</v>
      </c>
      <c r="W1293" s="14">
        <f t="shared" si="146"/>
        <v>4371</v>
      </c>
      <c r="X1293" s="7">
        <f>IF($L1293&gt;0,$W1293/$L1293,0)</f>
        <v>104.07142857142857</v>
      </c>
    </row>
    <row r="1294" spans="1:24" ht="43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3">
        <f>(E1294/D1294)*100</f>
        <v>110.00000000000001</v>
      </c>
      <c r="P1294" s="7">
        <f t="shared" si="141"/>
        <v>35.96153846153846</v>
      </c>
      <c r="Q1294" s="4" t="str">
        <f t="shared" si="142"/>
        <v>theater</v>
      </c>
      <c r="R1294" s="4" t="str">
        <f t="shared" si="140"/>
        <v>plays</v>
      </c>
      <c r="S1294" s="22">
        <f t="shared" si="143"/>
        <v>42256.764212962968</v>
      </c>
      <c r="T1294" s="22">
        <f t="shared" si="144"/>
        <v>42283.957638888889</v>
      </c>
      <c r="U1294" s="23">
        <v>42256.764212962968</v>
      </c>
      <c r="V1294" s="14">
        <f t="shared" si="145"/>
        <v>2128.1909000000001</v>
      </c>
      <c r="W1294" s="14">
        <f t="shared" si="146"/>
        <v>2341.00999</v>
      </c>
      <c r="X1294" s="7">
        <f>IF($L1294&gt;0,$W1294/$L1294,0)</f>
        <v>45.019422884615388</v>
      </c>
    </row>
    <row r="1295" spans="1:24" ht="43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3">
        <f>(E1295/D1295)*100</f>
        <v>102.23333333333333</v>
      </c>
      <c r="P1295" s="7">
        <f t="shared" si="141"/>
        <v>127.79166666666667</v>
      </c>
      <c r="Q1295" s="4" t="str">
        <f t="shared" si="142"/>
        <v>theater</v>
      </c>
      <c r="R1295" s="4" t="str">
        <f t="shared" si="140"/>
        <v>plays</v>
      </c>
      <c r="S1295" s="22">
        <f t="shared" si="143"/>
        <v>42292.701053240744</v>
      </c>
      <c r="T1295" s="22">
        <f t="shared" si="144"/>
        <v>42322.742719907408</v>
      </c>
      <c r="U1295" s="23">
        <v>42292.701053240744</v>
      </c>
      <c r="V1295" s="14">
        <f t="shared" si="145"/>
        <v>15000</v>
      </c>
      <c r="W1295" s="14">
        <f t="shared" si="146"/>
        <v>15335</v>
      </c>
      <c r="X1295" s="7">
        <f>IF($L1295&gt;0,$W1295/$L1295,0)</f>
        <v>127.79166666666667</v>
      </c>
    </row>
    <row r="1296" spans="1:24" ht="43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3">
        <f>(E1296/D1296)*100</f>
        <v>122</v>
      </c>
      <c r="P1296" s="7">
        <f t="shared" si="141"/>
        <v>27.727272727272727</v>
      </c>
      <c r="Q1296" s="4" t="str">
        <f t="shared" si="142"/>
        <v>theater</v>
      </c>
      <c r="R1296" s="4" t="str">
        <f t="shared" si="140"/>
        <v>plays</v>
      </c>
      <c r="S1296" s="22">
        <f t="shared" si="143"/>
        <v>42278.453668981485</v>
      </c>
      <c r="T1296" s="22">
        <f t="shared" si="144"/>
        <v>42296.458333333328</v>
      </c>
      <c r="U1296" s="23">
        <v>42278.453668981485</v>
      </c>
      <c r="V1296" s="14">
        <f t="shared" si="145"/>
        <v>625.93849999999998</v>
      </c>
      <c r="W1296" s="14">
        <f t="shared" si="146"/>
        <v>763.64496999999994</v>
      </c>
      <c r="X1296" s="7">
        <f>IF($L1296&gt;0,$W1296/$L1296,0)</f>
        <v>34.711134999999999</v>
      </c>
    </row>
    <row r="1297" spans="1:24" ht="43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3">
        <f>(E1297/D1297)*100</f>
        <v>101.96000000000001</v>
      </c>
      <c r="P1297" s="7">
        <f t="shared" si="141"/>
        <v>39.828125</v>
      </c>
      <c r="Q1297" s="4" t="str">
        <f t="shared" si="142"/>
        <v>theater</v>
      </c>
      <c r="R1297" s="4" t="str">
        <f t="shared" si="140"/>
        <v>plays</v>
      </c>
      <c r="S1297" s="22">
        <f t="shared" si="143"/>
        <v>42184.572881944448</v>
      </c>
      <c r="T1297" s="22">
        <f t="shared" si="144"/>
        <v>42214.708333333328</v>
      </c>
      <c r="U1297" s="23">
        <v>42184.572881944448</v>
      </c>
      <c r="V1297" s="14">
        <f t="shared" si="145"/>
        <v>3129.6924999999997</v>
      </c>
      <c r="W1297" s="14">
        <f t="shared" si="146"/>
        <v>3191.0344729999997</v>
      </c>
      <c r="X1297" s="7">
        <f>IF($L1297&gt;0,$W1297/$L1297,0)</f>
        <v>49.859913640624995</v>
      </c>
    </row>
    <row r="1298" spans="1:24" ht="43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3">
        <f>(E1298/D1298)*100</f>
        <v>141.1764705882353</v>
      </c>
      <c r="P1298" s="7">
        <f t="shared" si="141"/>
        <v>52.173913043478258</v>
      </c>
      <c r="Q1298" s="4" t="str">
        <f t="shared" si="142"/>
        <v>theater</v>
      </c>
      <c r="R1298" s="4" t="str">
        <f t="shared" si="140"/>
        <v>plays</v>
      </c>
      <c r="S1298" s="22">
        <f t="shared" si="143"/>
        <v>42423.050613425927</v>
      </c>
      <c r="T1298" s="22">
        <f t="shared" si="144"/>
        <v>42443.008946759262</v>
      </c>
      <c r="U1298" s="23">
        <v>42423.050613425927</v>
      </c>
      <c r="V1298" s="14">
        <f t="shared" si="145"/>
        <v>1064.09545</v>
      </c>
      <c r="W1298" s="14">
        <f t="shared" si="146"/>
        <v>1502.2523999999999</v>
      </c>
      <c r="X1298" s="7">
        <f>IF($L1298&gt;0,$W1298/$L1298,0)</f>
        <v>65.315321739130425</v>
      </c>
    </row>
    <row r="1299" spans="1:24" ht="43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3">
        <f>(E1299/D1299)*100</f>
        <v>109.52500000000001</v>
      </c>
      <c r="P1299" s="7">
        <f t="shared" si="141"/>
        <v>92.037815126050418</v>
      </c>
      <c r="Q1299" s="4" t="str">
        <f t="shared" si="142"/>
        <v>theater</v>
      </c>
      <c r="R1299" s="4" t="str">
        <f t="shared" si="140"/>
        <v>plays</v>
      </c>
      <c r="S1299" s="22">
        <f t="shared" si="143"/>
        <v>42461.747199074074</v>
      </c>
      <c r="T1299" s="22">
        <f t="shared" si="144"/>
        <v>42491.747199074074</v>
      </c>
      <c r="U1299" s="23">
        <v>42461.747199074074</v>
      </c>
      <c r="V1299" s="14">
        <f t="shared" si="145"/>
        <v>20000</v>
      </c>
      <c r="W1299" s="14">
        <f t="shared" si="146"/>
        <v>21905</v>
      </c>
      <c r="X1299" s="7">
        <f>IF($L1299&gt;0,$W1299/$L1299,0)</f>
        <v>92.037815126050418</v>
      </c>
    </row>
    <row r="1300" spans="1:24" ht="43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3">
        <f>(E1300/D1300)*100</f>
        <v>104.65</v>
      </c>
      <c r="P1300" s="7">
        <f t="shared" si="141"/>
        <v>63.424242424242422</v>
      </c>
      <c r="Q1300" s="4" t="str">
        <f t="shared" si="142"/>
        <v>theater</v>
      </c>
      <c r="R1300" s="4" t="str">
        <f t="shared" si="140"/>
        <v>plays</v>
      </c>
      <c r="S1300" s="22">
        <f t="shared" si="143"/>
        <v>42458.680925925924</v>
      </c>
      <c r="T1300" s="22">
        <f t="shared" si="144"/>
        <v>42488.680925925924</v>
      </c>
      <c r="U1300" s="23">
        <v>42458.680925925924</v>
      </c>
      <c r="V1300" s="14">
        <f t="shared" si="145"/>
        <v>2503.7539999999999</v>
      </c>
      <c r="W1300" s="14">
        <f t="shared" si="146"/>
        <v>2620.1785609999997</v>
      </c>
      <c r="X1300" s="7">
        <f>IF($L1300&gt;0,$W1300/$L1300,0)</f>
        <v>79.399350333333331</v>
      </c>
    </row>
    <row r="1301" spans="1:24" ht="43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3">
        <f>(E1301/D1301)*100</f>
        <v>124</v>
      </c>
      <c r="P1301" s="7">
        <f t="shared" si="141"/>
        <v>135.625</v>
      </c>
      <c r="Q1301" s="4" t="str">
        <f t="shared" si="142"/>
        <v>theater</v>
      </c>
      <c r="R1301" s="4" t="str">
        <f t="shared" si="140"/>
        <v>plays</v>
      </c>
      <c r="S1301" s="22">
        <f t="shared" si="143"/>
        <v>42169.814340277779</v>
      </c>
      <c r="T1301" s="22">
        <f t="shared" si="144"/>
        <v>42199.814340277779</v>
      </c>
      <c r="U1301" s="23">
        <v>42169.814340277779</v>
      </c>
      <c r="V1301" s="14">
        <f t="shared" si="145"/>
        <v>3500</v>
      </c>
      <c r="W1301" s="14">
        <f t="shared" si="146"/>
        <v>4340</v>
      </c>
      <c r="X1301" s="7">
        <f>IF($L1301&gt;0,$W1301/$L1301,0)</f>
        <v>135.625</v>
      </c>
    </row>
    <row r="1302" spans="1:24" ht="43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3">
        <f>(E1302/D1302)*100</f>
        <v>135</v>
      </c>
      <c r="P1302" s="7">
        <f t="shared" si="141"/>
        <v>168.75</v>
      </c>
      <c r="Q1302" s="4" t="str">
        <f t="shared" si="142"/>
        <v>theater</v>
      </c>
      <c r="R1302" s="4" t="str">
        <f t="shared" si="140"/>
        <v>plays</v>
      </c>
      <c r="S1302" s="22">
        <f t="shared" si="143"/>
        <v>42483.675208333334</v>
      </c>
      <c r="T1302" s="22">
        <f t="shared" si="144"/>
        <v>42522.789583333331</v>
      </c>
      <c r="U1302" s="23">
        <v>42483.675208333334</v>
      </c>
      <c r="V1302" s="14">
        <f t="shared" si="145"/>
        <v>3000</v>
      </c>
      <c r="W1302" s="14">
        <f t="shared" si="146"/>
        <v>4050</v>
      </c>
      <c r="X1302" s="7">
        <f>IF($L1302&gt;0,$W1302/$L1302,0)</f>
        <v>168.75</v>
      </c>
    </row>
    <row r="1303" spans="1:24" ht="43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3">
        <f>(E1303/D1303)*100</f>
        <v>102.75000000000001</v>
      </c>
      <c r="P1303" s="7">
        <f t="shared" si="141"/>
        <v>70.862068965517238</v>
      </c>
      <c r="Q1303" s="4" t="str">
        <f t="shared" si="142"/>
        <v>theater</v>
      </c>
      <c r="R1303" s="4" t="str">
        <f t="shared" si="140"/>
        <v>plays</v>
      </c>
      <c r="S1303" s="22">
        <f t="shared" si="143"/>
        <v>42195.749745370369</v>
      </c>
      <c r="T1303" s="22">
        <f t="shared" si="144"/>
        <v>42206.125</v>
      </c>
      <c r="U1303" s="23">
        <v>42195.749745370369</v>
      </c>
      <c r="V1303" s="14">
        <f t="shared" si="145"/>
        <v>2000</v>
      </c>
      <c r="W1303" s="14">
        <f t="shared" si="146"/>
        <v>2055</v>
      </c>
      <c r="X1303" s="7">
        <f>IF($L1303&gt;0,$W1303/$L1303,0)</f>
        <v>70.862068965517238</v>
      </c>
    </row>
    <row r="1304" spans="1:24" ht="43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3">
        <f>(E1304/D1304)*100</f>
        <v>100</v>
      </c>
      <c r="P1304" s="7">
        <f t="shared" si="141"/>
        <v>50</v>
      </c>
      <c r="Q1304" s="4" t="str">
        <f t="shared" si="142"/>
        <v>theater</v>
      </c>
      <c r="R1304" s="4" t="str">
        <f t="shared" si="140"/>
        <v>plays</v>
      </c>
      <c r="S1304" s="22">
        <f t="shared" si="143"/>
        <v>42675.057997685188</v>
      </c>
      <c r="T1304" s="22">
        <f t="shared" si="144"/>
        <v>42705.099664351852</v>
      </c>
      <c r="U1304" s="23">
        <v>42675.057997685188</v>
      </c>
      <c r="V1304" s="14">
        <f t="shared" si="145"/>
        <v>2500</v>
      </c>
      <c r="W1304" s="14">
        <f t="shared" si="146"/>
        <v>2500</v>
      </c>
      <c r="X1304" s="7">
        <f>IF($L1304&gt;0,$W1304/$L1304,0)</f>
        <v>50</v>
      </c>
    </row>
    <row r="1305" spans="1:24" ht="28.8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3">
        <f>(E1305/D1305)*100</f>
        <v>130.26085714285716</v>
      </c>
      <c r="P1305" s="7">
        <f t="shared" si="141"/>
        <v>42.214166666666671</v>
      </c>
      <c r="Q1305" s="4" t="str">
        <f t="shared" si="142"/>
        <v>theater</v>
      </c>
      <c r="R1305" s="4" t="str">
        <f t="shared" si="140"/>
        <v>plays</v>
      </c>
      <c r="S1305" s="22">
        <f t="shared" si="143"/>
        <v>42566.441203703704</v>
      </c>
      <c r="T1305" s="22">
        <f t="shared" si="144"/>
        <v>42582.458333333328</v>
      </c>
      <c r="U1305" s="23">
        <v>42566.441203703704</v>
      </c>
      <c r="V1305" s="14">
        <f t="shared" si="145"/>
        <v>4381.5694999999996</v>
      </c>
      <c r="W1305" s="14">
        <f t="shared" si="146"/>
        <v>5707.4699870099994</v>
      </c>
      <c r="X1305" s="7">
        <f>IF($L1305&gt;0,$W1305/$L1305,0)</f>
        <v>52.846944324166664</v>
      </c>
    </row>
    <row r="1306" spans="1:24" ht="43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3">
        <f>(E1306/D1306)*100</f>
        <v>39.627499999999998</v>
      </c>
      <c r="P1306" s="7">
        <f t="shared" si="141"/>
        <v>152.41346153846155</v>
      </c>
      <c r="Q1306" s="4" t="str">
        <f t="shared" si="142"/>
        <v>technology</v>
      </c>
      <c r="R1306" s="4" t="str">
        <f t="shared" si="140"/>
        <v>wearables</v>
      </c>
      <c r="S1306" s="22">
        <f t="shared" si="143"/>
        <v>42747.194502314815</v>
      </c>
      <c r="T1306" s="22">
        <f t="shared" si="144"/>
        <v>42807.152835648143</v>
      </c>
      <c r="U1306" s="23">
        <v>42747.194502314815</v>
      </c>
      <c r="V1306" s="14">
        <f t="shared" si="145"/>
        <v>50075.079999999994</v>
      </c>
      <c r="W1306" s="14">
        <f t="shared" si="146"/>
        <v>19843.502326999998</v>
      </c>
      <c r="X1306" s="7">
        <f>IF($L1306&gt;0,$W1306/$L1306,0)</f>
        <v>190.8029069903846</v>
      </c>
    </row>
    <row r="1307" spans="1:24" ht="43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3">
        <f>(E1307/D1307)*100</f>
        <v>25.976666666666663</v>
      </c>
      <c r="P1307" s="7">
        <f t="shared" si="141"/>
        <v>90.616279069767444</v>
      </c>
      <c r="Q1307" s="4" t="str">
        <f t="shared" si="142"/>
        <v>technology</v>
      </c>
      <c r="R1307" s="4" t="str">
        <f t="shared" si="140"/>
        <v>wearables</v>
      </c>
      <c r="S1307" s="22">
        <f t="shared" si="143"/>
        <v>42543.665601851855</v>
      </c>
      <c r="T1307" s="22">
        <f t="shared" si="144"/>
        <v>42572.729166666672</v>
      </c>
      <c r="U1307" s="23">
        <v>42543.665601851855</v>
      </c>
      <c r="V1307" s="14">
        <f t="shared" si="145"/>
        <v>30000</v>
      </c>
      <c r="W1307" s="14">
        <f t="shared" si="146"/>
        <v>7793</v>
      </c>
      <c r="X1307" s="7">
        <f>IF($L1307&gt;0,$W1307/$L1307,0)</f>
        <v>90.616279069767444</v>
      </c>
    </row>
    <row r="1308" spans="1:24" ht="57.6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3">
        <f>(E1308/D1308)*100</f>
        <v>65.24636363636364</v>
      </c>
      <c r="P1308" s="7">
        <f t="shared" si="141"/>
        <v>201.60393258426967</v>
      </c>
      <c r="Q1308" s="4" t="str">
        <f t="shared" si="142"/>
        <v>technology</v>
      </c>
      <c r="R1308" s="4" t="str">
        <f t="shared" si="140"/>
        <v>wearables</v>
      </c>
      <c r="S1308" s="22">
        <f t="shared" si="143"/>
        <v>41947.457569444443</v>
      </c>
      <c r="T1308" s="22">
        <f t="shared" si="144"/>
        <v>41977.457569444443</v>
      </c>
      <c r="U1308" s="23">
        <v>41947.457569444443</v>
      </c>
      <c r="V1308" s="14">
        <f t="shared" si="145"/>
        <v>110000</v>
      </c>
      <c r="W1308" s="14">
        <f t="shared" si="146"/>
        <v>71771</v>
      </c>
      <c r="X1308" s="7">
        <f>IF($L1308&gt;0,$W1308/$L1308,0)</f>
        <v>201.60393258426967</v>
      </c>
    </row>
    <row r="1309" spans="1:24" ht="28.8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3">
        <f>(E1309/D1309)*100</f>
        <v>11.514000000000001</v>
      </c>
      <c r="P1309" s="7">
        <f t="shared" si="141"/>
        <v>127.93333333333334</v>
      </c>
      <c r="Q1309" s="4" t="str">
        <f t="shared" si="142"/>
        <v>technology</v>
      </c>
      <c r="R1309" s="4" t="str">
        <f t="shared" si="140"/>
        <v>wearables</v>
      </c>
      <c r="S1309" s="22">
        <f t="shared" si="143"/>
        <v>42387.503229166672</v>
      </c>
      <c r="T1309" s="22">
        <f t="shared" si="144"/>
        <v>42417.503229166672</v>
      </c>
      <c r="U1309" s="23">
        <v>42387.503229166672</v>
      </c>
      <c r="V1309" s="14">
        <f t="shared" si="145"/>
        <v>50000</v>
      </c>
      <c r="W1309" s="14">
        <f t="shared" si="146"/>
        <v>5757</v>
      </c>
      <c r="X1309" s="7">
        <f>IF($L1309&gt;0,$W1309/$L1309,0)</f>
        <v>127.93333333333334</v>
      </c>
    </row>
    <row r="1310" spans="1:24" ht="28.8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3">
        <f>(E1310/D1310)*100</f>
        <v>11.360000000000001</v>
      </c>
      <c r="P1310" s="7">
        <f t="shared" si="141"/>
        <v>29.894736842105264</v>
      </c>
      <c r="Q1310" s="4" t="str">
        <f t="shared" si="142"/>
        <v>technology</v>
      </c>
      <c r="R1310" s="4" t="str">
        <f t="shared" si="140"/>
        <v>wearables</v>
      </c>
      <c r="S1310" s="22">
        <f t="shared" si="143"/>
        <v>42611.613564814819</v>
      </c>
      <c r="T1310" s="22">
        <f t="shared" si="144"/>
        <v>42651.613564814819</v>
      </c>
      <c r="U1310" s="23">
        <v>42611.613564814819</v>
      </c>
      <c r="V1310" s="14">
        <f t="shared" si="145"/>
        <v>10000</v>
      </c>
      <c r="W1310" s="14">
        <f t="shared" si="146"/>
        <v>1136</v>
      </c>
      <c r="X1310" s="7">
        <f>IF($L1310&gt;0,$W1310/$L1310,0)</f>
        <v>29.894736842105264</v>
      </c>
    </row>
    <row r="1311" spans="1:24" ht="43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3">
        <f>(E1311/D1311)*100</f>
        <v>111.99130434782609</v>
      </c>
      <c r="P1311" s="7">
        <f t="shared" si="141"/>
        <v>367.97142857142859</v>
      </c>
      <c r="Q1311" s="4" t="str">
        <f t="shared" si="142"/>
        <v>technology</v>
      </c>
      <c r="R1311" s="4" t="str">
        <f t="shared" si="140"/>
        <v>wearables</v>
      </c>
      <c r="S1311" s="22">
        <f t="shared" si="143"/>
        <v>42257.882731481484</v>
      </c>
      <c r="T1311" s="22">
        <f t="shared" si="144"/>
        <v>42292.882731481484</v>
      </c>
      <c r="U1311" s="23">
        <v>42257.882731481484</v>
      </c>
      <c r="V1311" s="14">
        <f t="shared" si="145"/>
        <v>11500</v>
      </c>
      <c r="W1311" s="14">
        <f t="shared" si="146"/>
        <v>12879</v>
      </c>
      <c r="X1311" s="7">
        <f>IF($L1311&gt;0,$W1311/$L1311,0)</f>
        <v>367.97142857142859</v>
      </c>
    </row>
    <row r="1312" spans="1:24" ht="43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3">
        <f>(E1312/D1312)*100</f>
        <v>15.5</v>
      </c>
      <c r="P1312" s="7">
        <f t="shared" si="141"/>
        <v>129.16666666666666</v>
      </c>
      <c r="Q1312" s="4" t="str">
        <f t="shared" si="142"/>
        <v>technology</v>
      </c>
      <c r="R1312" s="4" t="str">
        <f t="shared" si="140"/>
        <v>wearables</v>
      </c>
      <c r="S1312" s="22">
        <f t="shared" si="143"/>
        <v>42556.667245370365</v>
      </c>
      <c r="T1312" s="22">
        <f t="shared" si="144"/>
        <v>42601.667245370365</v>
      </c>
      <c r="U1312" s="23">
        <v>42556.667245370365</v>
      </c>
      <c r="V1312" s="14">
        <f t="shared" si="145"/>
        <v>20000</v>
      </c>
      <c r="W1312" s="14">
        <f t="shared" si="146"/>
        <v>3100</v>
      </c>
      <c r="X1312" s="7">
        <f>IF($L1312&gt;0,$W1312/$L1312,0)</f>
        <v>129.16666666666666</v>
      </c>
    </row>
    <row r="1313" spans="1:24" ht="43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3">
        <f>(E1313/D1313)*100</f>
        <v>32.027999999999999</v>
      </c>
      <c r="P1313" s="7">
        <f t="shared" si="141"/>
        <v>800.7</v>
      </c>
      <c r="Q1313" s="4" t="str">
        <f t="shared" si="142"/>
        <v>technology</v>
      </c>
      <c r="R1313" s="4" t="str">
        <f t="shared" si="140"/>
        <v>wearables</v>
      </c>
      <c r="S1313" s="22">
        <f t="shared" si="143"/>
        <v>42669.802303240736</v>
      </c>
      <c r="T1313" s="22">
        <f t="shared" si="144"/>
        <v>42704.843969907408</v>
      </c>
      <c r="U1313" s="23">
        <v>42669.802303240736</v>
      </c>
      <c r="V1313" s="14">
        <f t="shared" si="145"/>
        <v>250000</v>
      </c>
      <c r="W1313" s="14">
        <f t="shared" si="146"/>
        <v>80070</v>
      </c>
      <c r="X1313" s="7">
        <f>IF($L1313&gt;0,$W1313/$L1313,0)</f>
        <v>800.7</v>
      </c>
    </row>
    <row r="1314" spans="1:24" ht="43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3">
        <f>(E1314/D1314)*100</f>
        <v>0.60869565217391308</v>
      </c>
      <c r="P1314" s="7">
        <f t="shared" si="141"/>
        <v>28</v>
      </c>
      <c r="Q1314" s="4" t="str">
        <f t="shared" si="142"/>
        <v>technology</v>
      </c>
      <c r="R1314" s="4" t="str">
        <f t="shared" si="140"/>
        <v>wearables</v>
      </c>
      <c r="S1314" s="22">
        <f t="shared" si="143"/>
        <v>42082.702800925923</v>
      </c>
      <c r="T1314" s="22">
        <f t="shared" si="144"/>
        <v>42112.702800925923</v>
      </c>
      <c r="U1314" s="23">
        <v>42082.702800925923</v>
      </c>
      <c r="V1314" s="14">
        <f t="shared" si="145"/>
        <v>4600</v>
      </c>
      <c r="W1314" s="14">
        <f t="shared" si="146"/>
        <v>28</v>
      </c>
      <c r="X1314" s="7">
        <f>IF($L1314&gt;0,$W1314/$L1314,0)</f>
        <v>28</v>
      </c>
    </row>
    <row r="1315" spans="1:24" ht="43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3">
        <f>(E1315/D1315)*100</f>
        <v>31.114999999999998</v>
      </c>
      <c r="P1315" s="7">
        <f t="shared" si="141"/>
        <v>102.01639344262296</v>
      </c>
      <c r="Q1315" s="4" t="str">
        <f t="shared" si="142"/>
        <v>technology</v>
      </c>
      <c r="R1315" s="4" t="str">
        <f t="shared" si="140"/>
        <v>wearables</v>
      </c>
      <c r="S1315" s="22">
        <f t="shared" si="143"/>
        <v>42402.709652777776</v>
      </c>
      <c r="T1315" s="22">
        <f t="shared" si="144"/>
        <v>42432.709652777776</v>
      </c>
      <c r="U1315" s="23">
        <v>42402.709652777776</v>
      </c>
      <c r="V1315" s="14">
        <f t="shared" si="145"/>
        <v>40000</v>
      </c>
      <c r="W1315" s="14">
        <f t="shared" si="146"/>
        <v>12446</v>
      </c>
      <c r="X1315" s="7">
        <f>IF($L1315&gt;0,$W1315/$L1315,0)</f>
        <v>102.01639344262296</v>
      </c>
    </row>
    <row r="1316" spans="1:24" ht="43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3">
        <f>(E1316/D1316)*100</f>
        <v>1.1266666666666667</v>
      </c>
      <c r="P1316" s="7">
        <f t="shared" si="141"/>
        <v>184.36363636363637</v>
      </c>
      <c r="Q1316" s="4" t="str">
        <f t="shared" si="142"/>
        <v>technology</v>
      </c>
      <c r="R1316" s="4" t="str">
        <f t="shared" si="140"/>
        <v>wearables</v>
      </c>
      <c r="S1316" s="22">
        <f t="shared" si="143"/>
        <v>42604.669675925921</v>
      </c>
      <c r="T1316" s="22">
        <f t="shared" si="144"/>
        <v>42664.669675925921</v>
      </c>
      <c r="U1316" s="23">
        <v>42604.669675925921</v>
      </c>
      <c r="V1316" s="14">
        <f t="shared" si="145"/>
        <v>180000</v>
      </c>
      <c r="W1316" s="14">
        <f t="shared" si="146"/>
        <v>2028</v>
      </c>
      <c r="X1316" s="7">
        <f>IF($L1316&gt;0,$W1316/$L1316,0)</f>
        <v>184.36363636363637</v>
      </c>
    </row>
    <row r="1317" spans="1:24" ht="28.8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3">
        <f>(E1317/D1317)*100</f>
        <v>40.404000000000003</v>
      </c>
      <c r="P1317" s="7">
        <f t="shared" si="141"/>
        <v>162.91935483870967</v>
      </c>
      <c r="Q1317" s="4" t="str">
        <f t="shared" si="142"/>
        <v>technology</v>
      </c>
      <c r="R1317" s="4" t="str">
        <f t="shared" si="140"/>
        <v>wearables</v>
      </c>
      <c r="S1317" s="22">
        <f t="shared" si="143"/>
        <v>42278.498240740737</v>
      </c>
      <c r="T1317" s="22">
        <f t="shared" si="144"/>
        <v>42314.041666666672</v>
      </c>
      <c r="U1317" s="23">
        <v>42278.498240740737</v>
      </c>
      <c r="V1317" s="14">
        <f t="shared" si="145"/>
        <v>100000</v>
      </c>
      <c r="W1317" s="14">
        <f t="shared" si="146"/>
        <v>40404</v>
      </c>
      <c r="X1317" s="7">
        <f>IF($L1317&gt;0,$W1317/$L1317,0)</f>
        <v>162.91935483870967</v>
      </c>
    </row>
    <row r="1318" spans="1:24" ht="43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3">
        <f>(E1318/D1318)*100</f>
        <v>1.3333333333333333E-3</v>
      </c>
      <c r="P1318" s="7">
        <f t="shared" si="141"/>
        <v>1</v>
      </c>
      <c r="Q1318" s="4" t="str">
        <f t="shared" si="142"/>
        <v>technology</v>
      </c>
      <c r="R1318" s="4" t="str">
        <f t="shared" si="140"/>
        <v>wearables</v>
      </c>
      <c r="S1318" s="22">
        <f t="shared" si="143"/>
        <v>42393.961909722224</v>
      </c>
      <c r="T1318" s="22">
        <f t="shared" si="144"/>
        <v>42428.961909722224</v>
      </c>
      <c r="U1318" s="23">
        <v>42393.961909722224</v>
      </c>
      <c r="V1318" s="14">
        <f t="shared" si="145"/>
        <v>75000</v>
      </c>
      <c r="W1318" s="14">
        <f t="shared" si="146"/>
        <v>1</v>
      </c>
      <c r="X1318" s="7">
        <f>IF($L1318&gt;0,$W1318/$L1318,0)</f>
        <v>1</v>
      </c>
    </row>
    <row r="1319" spans="1:24" ht="43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3">
        <f>(E1319/D1319)*100</f>
        <v>5.7334999999999994</v>
      </c>
      <c r="P1319" s="7">
        <f t="shared" si="141"/>
        <v>603.52631578947364</v>
      </c>
      <c r="Q1319" s="4" t="str">
        <f t="shared" si="142"/>
        <v>technology</v>
      </c>
      <c r="R1319" s="4" t="str">
        <f t="shared" si="140"/>
        <v>wearables</v>
      </c>
      <c r="S1319" s="22">
        <f t="shared" si="143"/>
        <v>42520.235486111109</v>
      </c>
      <c r="T1319" s="22">
        <f t="shared" si="144"/>
        <v>42572.583333333328</v>
      </c>
      <c r="U1319" s="23">
        <v>42520.235486111109</v>
      </c>
      <c r="V1319" s="14">
        <f t="shared" si="145"/>
        <v>30163.600000000002</v>
      </c>
      <c r="W1319" s="14">
        <f t="shared" si="146"/>
        <v>1729.430006</v>
      </c>
      <c r="X1319" s="7">
        <f>IF($L1319&gt;0,$W1319/$L1319,0)</f>
        <v>91.022631894736847</v>
      </c>
    </row>
    <row r="1320" spans="1:24" ht="43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3">
        <f>(E1320/D1320)*100</f>
        <v>15.324999999999999</v>
      </c>
      <c r="P1320" s="7">
        <f t="shared" si="141"/>
        <v>45.407407407407405</v>
      </c>
      <c r="Q1320" s="4" t="str">
        <f t="shared" si="142"/>
        <v>technology</v>
      </c>
      <c r="R1320" s="4" t="str">
        <f t="shared" si="140"/>
        <v>wearables</v>
      </c>
      <c r="S1320" s="22">
        <f t="shared" si="143"/>
        <v>41985.043657407412</v>
      </c>
      <c r="T1320" s="22">
        <f t="shared" si="144"/>
        <v>42015.043657407412</v>
      </c>
      <c r="U1320" s="23">
        <v>41985.043657407412</v>
      </c>
      <c r="V1320" s="14">
        <f t="shared" si="145"/>
        <v>40000</v>
      </c>
      <c r="W1320" s="14">
        <f t="shared" si="146"/>
        <v>6130</v>
      </c>
      <c r="X1320" s="7">
        <f>IF($L1320&gt;0,$W1320/$L1320,0)</f>
        <v>45.407407407407405</v>
      </c>
    </row>
    <row r="1321" spans="1:24" ht="43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3">
        <f>(E1321/D1321)*100</f>
        <v>15.103448275862069</v>
      </c>
      <c r="P1321" s="7">
        <f t="shared" si="141"/>
        <v>97.333333333333329</v>
      </c>
      <c r="Q1321" s="4" t="str">
        <f t="shared" si="142"/>
        <v>technology</v>
      </c>
      <c r="R1321" s="4" t="str">
        <f t="shared" si="140"/>
        <v>wearables</v>
      </c>
      <c r="S1321" s="22">
        <f t="shared" si="143"/>
        <v>41816.812094907407</v>
      </c>
      <c r="T1321" s="22">
        <f t="shared" si="144"/>
        <v>41831.666666666664</v>
      </c>
      <c r="U1321" s="23">
        <v>41816.812094907407</v>
      </c>
      <c r="V1321" s="14">
        <f t="shared" si="145"/>
        <v>7260.8865999999998</v>
      </c>
      <c r="W1321" s="14">
        <f t="shared" si="146"/>
        <v>1096.6442519999998</v>
      </c>
      <c r="X1321" s="7">
        <f>IF($L1321&gt;0,$W1321/$L1321,0)</f>
        <v>121.84936133333332</v>
      </c>
    </row>
    <row r="1322" spans="1:24" ht="43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3">
        <f>(E1322/D1322)*100</f>
        <v>0.503</v>
      </c>
      <c r="P1322" s="7">
        <f t="shared" si="141"/>
        <v>167.66666666666666</v>
      </c>
      <c r="Q1322" s="4" t="str">
        <f t="shared" si="142"/>
        <v>technology</v>
      </c>
      <c r="R1322" s="4" t="str">
        <f t="shared" si="140"/>
        <v>wearables</v>
      </c>
      <c r="S1322" s="22">
        <f t="shared" si="143"/>
        <v>42705.690347222218</v>
      </c>
      <c r="T1322" s="22">
        <f t="shared" si="144"/>
        <v>42734.958333333328</v>
      </c>
      <c r="U1322" s="23">
        <v>42705.690347222218</v>
      </c>
      <c r="V1322" s="14">
        <f t="shared" si="145"/>
        <v>112615.5</v>
      </c>
      <c r="W1322" s="14">
        <f t="shared" si="146"/>
        <v>566.45596499999999</v>
      </c>
      <c r="X1322" s="7">
        <f>IF($L1322&gt;0,$W1322/$L1322,0)</f>
        <v>188.81865500000001</v>
      </c>
    </row>
    <row r="1323" spans="1:24" ht="43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3">
        <f>(E1323/D1323)*100</f>
        <v>1.3028138528138529</v>
      </c>
      <c r="P1323" s="7">
        <f t="shared" si="141"/>
        <v>859.85714285714289</v>
      </c>
      <c r="Q1323" s="4" t="str">
        <f t="shared" si="142"/>
        <v>technology</v>
      </c>
      <c r="R1323" s="4" t="str">
        <f t="shared" si="140"/>
        <v>wearables</v>
      </c>
      <c r="S1323" s="22">
        <f t="shared" si="143"/>
        <v>42697.74927083333</v>
      </c>
      <c r="T1323" s="22">
        <f t="shared" si="144"/>
        <v>42727.74927083333</v>
      </c>
      <c r="U1323" s="23">
        <v>42697.74927083333</v>
      </c>
      <c r="V1323" s="14">
        <f t="shared" si="145"/>
        <v>49409.514000000003</v>
      </c>
      <c r="W1323" s="14">
        <f t="shared" si="146"/>
        <v>643.71399299999996</v>
      </c>
      <c r="X1323" s="7">
        <f>IF($L1323&gt;0,$W1323/$L1323,0)</f>
        <v>91.959141857142853</v>
      </c>
    </row>
    <row r="1324" spans="1:24" ht="43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3">
        <f>(E1324/D1324)*100</f>
        <v>0.30285714285714288</v>
      </c>
      <c r="P1324" s="7">
        <f t="shared" si="141"/>
        <v>26.5</v>
      </c>
      <c r="Q1324" s="4" t="str">
        <f t="shared" si="142"/>
        <v>technology</v>
      </c>
      <c r="R1324" s="4" t="str">
        <f t="shared" si="140"/>
        <v>wearables</v>
      </c>
      <c r="S1324" s="22">
        <f t="shared" si="143"/>
        <v>42115.656539351854</v>
      </c>
      <c r="T1324" s="22">
        <f t="shared" si="144"/>
        <v>42145.656539351854</v>
      </c>
      <c r="U1324" s="23">
        <v>42115.656539351854</v>
      </c>
      <c r="V1324" s="14">
        <f t="shared" si="145"/>
        <v>43815.695</v>
      </c>
      <c r="W1324" s="14">
        <f t="shared" si="146"/>
        <v>132.69896199999999</v>
      </c>
      <c r="X1324" s="7">
        <f>IF($L1324&gt;0,$W1324/$L1324,0)</f>
        <v>33.174740499999999</v>
      </c>
    </row>
    <row r="1325" spans="1:24" ht="43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3">
        <f>(E1325/D1325)*100</f>
        <v>8.8800000000000008</v>
      </c>
      <c r="P1325" s="7">
        <f t="shared" si="141"/>
        <v>30.272727272727273</v>
      </c>
      <c r="Q1325" s="4" t="str">
        <f t="shared" si="142"/>
        <v>technology</v>
      </c>
      <c r="R1325" s="4" t="str">
        <f t="shared" si="140"/>
        <v>wearables</v>
      </c>
      <c r="S1325" s="22">
        <f t="shared" si="143"/>
        <v>42451.698449074072</v>
      </c>
      <c r="T1325" s="22">
        <f t="shared" si="144"/>
        <v>42486.288194444445</v>
      </c>
      <c r="U1325" s="23">
        <v>42451.698449074072</v>
      </c>
      <c r="V1325" s="14">
        <f t="shared" si="145"/>
        <v>15000</v>
      </c>
      <c r="W1325" s="14">
        <f t="shared" si="146"/>
        <v>1332</v>
      </c>
      <c r="X1325" s="7">
        <f>IF($L1325&gt;0,$W1325/$L1325,0)</f>
        <v>30.272727272727273</v>
      </c>
    </row>
    <row r="1326" spans="1:24" ht="43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3">
        <f>(E1326/D1326)*100</f>
        <v>9.84</v>
      </c>
      <c r="P1326" s="7">
        <f t="shared" si="141"/>
        <v>54.666666666666664</v>
      </c>
      <c r="Q1326" s="4" t="str">
        <f t="shared" si="142"/>
        <v>technology</v>
      </c>
      <c r="R1326" s="4" t="str">
        <f t="shared" si="140"/>
        <v>wearables</v>
      </c>
      <c r="S1326" s="22">
        <f t="shared" si="143"/>
        <v>42626.633703703701</v>
      </c>
      <c r="T1326" s="22">
        <f t="shared" si="144"/>
        <v>42656.633703703701</v>
      </c>
      <c r="U1326" s="23">
        <v>42626.633703703701</v>
      </c>
      <c r="V1326" s="14">
        <f t="shared" si="145"/>
        <v>50000</v>
      </c>
      <c r="W1326" s="14">
        <f t="shared" si="146"/>
        <v>4920</v>
      </c>
      <c r="X1326" s="7">
        <f>IF($L1326&gt;0,$W1326/$L1326,0)</f>
        <v>54.666666666666664</v>
      </c>
    </row>
    <row r="1327" spans="1:24" ht="43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3">
        <f>(E1327/D1327)*100</f>
        <v>2.4299999999999997</v>
      </c>
      <c r="P1327" s="7">
        <f t="shared" si="141"/>
        <v>60.75</v>
      </c>
      <c r="Q1327" s="4" t="str">
        <f t="shared" si="142"/>
        <v>technology</v>
      </c>
      <c r="R1327" s="4" t="str">
        <f t="shared" si="140"/>
        <v>wearables</v>
      </c>
      <c r="S1327" s="22">
        <f t="shared" si="143"/>
        <v>42704.086053240739</v>
      </c>
      <c r="T1327" s="22">
        <f t="shared" si="144"/>
        <v>42734.086053240739</v>
      </c>
      <c r="U1327" s="23">
        <v>42704.086053240739</v>
      </c>
      <c r="V1327" s="14">
        <f t="shared" si="145"/>
        <v>20000</v>
      </c>
      <c r="W1327" s="14">
        <f t="shared" si="146"/>
        <v>486</v>
      </c>
      <c r="X1327" s="7">
        <f>IF($L1327&gt;0,$W1327/$L1327,0)</f>
        <v>60.75</v>
      </c>
    </row>
    <row r="1328" spans="1:24" ht="43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3">
        <f>(E1328/D1328)*100</f>
        <v>1.1299999999999999</v>
      </c>
      <c r="P1328" s="7">
        <f t="shared" si="141"/>
        <v>102.72727272727273</v>
      </c>
      <c r="Q1328" s="4" t="str">
        <f t="shared" si="142"/>
        <v>technology</v>
      </c>
      <c r="R1328" s="4" t="str">
        <f t="shared" si="140"/>
        <v>wearables</v>
      </c>
      <c r="S1328" s="22">
        <f t="shared" si="143"/>
        <v>41974.791990740741</v>
      </c>
      <c r="T1328" s="22">
        <f t="shared" si="144"/>
        <v>42019.791990740741</v>
      </c>
      <c r="U1328" s="23">
        <v>41974.791990740741</v>
      </c>
      <c r="V1328" s="14">
        <f t="shared" si="145"/>
        <v>100000</v>
      </c>
      <c r="W1328" s="14">
        <f t="shared" si="146"/>
        <v>1130</v>
      </c>
      <c r="X1328" s="7">
        <f>IF($L1328&gt;0,$W1328/$L1328,0)</f>
        <v>102.72727272727273</v>
      </c>
    </row>
    <row r="1329" spans="1:24" ht="43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3">
        <f>(E1329/D1329)*100</f>
        <v>3.5520833333333335</v>
      </c>
      <c r="P1329" s="7">
        <f t="shared" si="141"/>
        <v>41.585365853658537</v>
      </c>
      <c r="Q1329" s="4" t="str">
        <f t="shared" si="142"/>
        <v>technology</v>
      </c>
      <c r="R1329" s="4" t="str">
        <f t="shared" si="140"/>
        <v>wearables</v>
      </c>
      <c r="S1329" s="22">
        <f t="shared" si="143"/>
        <v>42123.678645833337</v>
      </c>
      <c r="T1329" s="22">
        <f t="shared" si="144"/>
        <v>42153.678645833337</v>
      </c>
      <c r="U1329" s="23">
        <v>42123.678645833337</v>
      </c>
      <c r="V1329" s="14">
        <f t="shared" si="145"/>
        <v>48000</v>
      </c>
      <c r="W1329" s="14">
        <f t="shared" si="146"/>
        <v>1705</v>
      </c>
      <c r="X1329" s="7">
        <f>IF($L1329&gt;0,$W1329/$L1329,0)</f>
        <v>41.585365853658537</v>
      </c>
    </row>
    <row r="1330" spans="1:24" ht="43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3">
        <f>(E1330/D1330)*100</f>
        <v>2.3306666666666667</v>
      </c>
      <c r="P1330" s="7">
        <f t="shared" si="141"/>
        <v>116.53333333333333</v>
      </c>
      <c r="Q1330" s="4" t="str">
        <f t="shared" si="142"/>
        <v>technology</v>
      </c>
      <c r="R1330" s="4" t="str">
        <f t="shared" si="140"/>
        <v>wearables</v>
      </c>
      <c r="S1330" s="22">
        <f t="shared" si="143"/>
        <v>42612.642754629633</v>
      </c>
      <c r="T1330" s="22">
        <f t="shared" si="144"/>
        <v>42657.642754629633</v>
      </c>
      <c r="U1330" s="23">
        <v>42612.642754629633</v>
      </c>
      <c r="V1330" s="14">
        <f t="shared" si="145"/>
        <v>75000</v>
      </c>
      <c r="W1330" s="14">
        <f t="shared" si="146"/>
        <v>1748</v>
      </c>
      <c r="X1330" s="7">
        <f>IF($L1330&gt;0,$W1330/$L1330,0)</f>
        <v>116.53333333333333</v>
      </c>
    </row>
    <row r="1331" spans="1:24" ht="43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3">
        <f>(E1331/D1331)*100</f>
        <v>0.81600000000000006</v>
      </c>
      <c r="P1331" s="7">
        <f t="shared" si="141"/>
        <v>45.333333333333336</v>
      </c>
      <c r="Q1331" s="4" t="str">
        <f t="shared" si="142"/>
        <v>technology</v>
      </c>
      <c r="R1331" s="4" t="str">
        <f t="shared" si="140"/>
        <v>wearables</v>
      </c>
      <c r="S1331" s="22">
        <f t="shared" si="143"/>
        <v>41935.221585648149</v>
      </c>
      <c r="T1331" s="22">
        <f t="shared" si="144"/>
        <v>41975.263252314813</v>
      </c>
      <c r="U1331" s="23">
        <v>41935.221585648149</v>
      </c>
      <c r="V1331" s="14">
        <f t="shared" si="145"/>
        <v>50000</v>
      </c>
      <c r="W1331" s="14">
        <f t="shared" si="146"/>
        <v>408</v>
      </c>
      <c r="X1331" s="7">
        <f>IF($L1331&gt;0,$W1331/$L1331,0)</f>
        <v>45.333333333333336</v>
      </c>
    </row>
    <row r="1332" spans="1:24" ht="43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3">
        <f>(E1332/D1332)*100</f>
        <v>22.494285714285713</v>
      </c>
      <c r="P1332" s="7">
        <f t="shared" si="141"/>
        <v>157.46</v>
      </c>
      <c r="Q1332" s="4" t="str">
        <f t="shared" si="142"/>
        <v>technology</v>
      </c>
      <c r="R1332" s="4" t="str">
        <f t="shared" si="140"/>
        <v>wearables</v>
      </c>
      <c r="S1332" s="22">
        <f t="shared" si="143"/>
        <v>42522.276724537034</v>
      </c>
      <c r="T1332" s="22">
        <f t="shared" si="144"/>
        <v>42553.166666666672</v>
      </c>
      <c r="U1332" s="23">
        <v>42522.276724537034</v>
      </c>
      <c r="V1332" s="14">
        <f t="shared" si="145"/>
        <v>35000</v>
      </c>
      <c r="W1332" s="14">
        <f t="shared" si="146"/>
        <v>7873</v>
      </c>
      <c r="X1332" s="7">
        <f>IF($L1332&gt;0,$W1332/$L1332,0)</f>
        <v>157.46</v>
      </c>
    </row>
    <row r="1333" spans="1:24" ht="43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3">
        <f>(E1333/D1333)*100</f>
        <v>1.3668</v>
      </c>
      <c r="P1333" s="7">
        <f t="shared" si="141"/>
        <v>100.5</v>
      </c>
      <c r="Q1333" s="4" t="str">
        <f t="shared" si="142"/>
        <v>technology</v>
      </c>
      <c r="R1333" s="4" t="str">
        <f t="shared" si="140"/>
        <v>wearables</v>
      </c>
      <c r="S1333" s="22">
        <f t="shared" si="143"/>
        <v>42569.50409722222</v>
      </c>
      <c r="T1333" s="22">
        <f t="shared" si="144"/>
        <v>42599.50409722222</v>
      </c>
      <c r="U1333" s="23">
        <v>42569.50409722222</v>
      </c>
      <c r="V1333" s="14">
        <f t="shared" si="145"/>
        <v>250000</v>
      </c>
      <c r="W1333" s="14">
        <f t="shared" si="146"/>
        <v>3417</v>
      </c>
      <c r="X1333" s="7">
        <f>IF($L1333&gt;0,$W1333/$L1333,0)</f>
        <v>100.5</v>
      </c>
    </row>
    <row r="1334" spans="1:24" ht="43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3">
        <f>(E1334/D1334)*100</f>
        <v>0</v>
      </c>
      <c r="P1334" s="7">
        <f t="shared" si="141"/>
        <v>0</v>
      </c>
      <c r="Q1334" s="4" t="str">
        <f t="shared" si="142"/>
        <v>technology</v>
      </c>
      <c r="R1334" s="4" t="str">
        <f t="shared" si="140"/>
        <v>wearables</v>
      </c>
      <c r="S1334" s="22">
        <f t="shared" si="143"/>
        <v>42732.060277777782</v>
      </c>
      <c r="T1334" s="22">
        <f t="shared" si="144"/>
        <v>42762.060277777782</v>
      </c>
      <c r="U1334" s="23">
        <v>42732.060277777782</v>
      </c>
      <c r="V1334" s="14">
        <f t="shared" si="145"/>
        <v>10277.537935</v>
      </c>
      <c r="W1334" s="14">
        <f t="shared" si="146"/>
        <v>0</v>
      </c>
      <c r="X1334" s="7">
        <f>IF($L1334&gt;0,$W1334/$L1334,0)</f>
        <v>0</v>
      </c>
    </row>
    <row r="1335" spans="1:24" ht="43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3">
        <f>(E1335/D1335)*100</f>
        <v>0</v>
      </c>
      <c r="P1335" s="7">
        <f t="shared" si="141"/>
        <v>0</v>
      </c>
      <c r="Q1335" s="4" t="str">
        <f t="shared" si="142"/>
        <v>technology</v>
      </c>
      <c r="R1335" s="4" t="str">
        <f t="shared" si="140"/>
        <v>wearables</v>
      </c>
      <c r="S1335" s="22">
        <f t="shared" si="143"/>
        <v>41806.106770833336</v>
      </c>
      <c r="T1335" s="22">
        <f t="shared" si="144"/>
        <v>41836.106770833336</v>
      </c>
      <c r="U1335" s="23">
        <v>41806.106770833336</v>
      </c>
      <c r="V1335" s="14">
        <f t="shared" si="145"/>
        <v>1760.2349999999999</v>
      </c>
      <c r="W1335" s="14">
        <f t="shared" si="146"/>
        <v>0</v>
      </c>
      <c r="X1335" s="7">
        <f>IF($L1335&gt;0,$W1335/$L1335,0)</f>
        <v>0</v>
      </c>
    </row>
    <row r="1336" spans="1:24" ht="43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3">
        <f>(E1336/D1336)*100</f>
        <v>10.754135338345865</v>
      </c>
      <c r="P1336" s="7">
        <f t="shared" si="141"/>
        <v>51.822463768115945</v>
      </c>
      <c r="Q1336" s="4" t="str">
        <f t="shared" si="142"/>
        <v>technology</v>
      </c>
      <c r="R1336" s="4" t="str">
        <f t="shared" si="140"/>
        <v>wearables</v>
      </c>
      <c r="S1336" s="22">
        <f t="shared" si="143"/>
        <v>42410.774155092593</v>
      </c>
      <c r="T1336" s="22">
        <f t="shared" si="144"/>
        <v>42440.774155092593</v>
      </c>
      <c r="U1336" s="23">
        <v>42410.774155092593</v>
      </c>
      <c r="V1336" s="14">
        <f t="shared" si="145"/>
        <v>133000</v>
      </c>
      <c r="W1336" s="14">
        <f t="shared" si="146"/>
        <v>14303</v>
      </c>
      <c r="X1336" s="7">
        <f>IF($L1336&gt;0,$W1336/$L1336,0)</f>
        <v>51.822463768115945</v>
      </c>
    </row>
    <row r="1337" spans="1:24" ht="43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3">
        <f>(E1337/D1337)*100</f>
        <v>19.759999999999998</v>
      </c>
      <c r="P1337" s="7">
        <f t="shared" si="141"/>
        <v>308.75</v>
      </c>
      <c r="Q1337" s="4" t="str">
        <f t="shared" si="142"/>
        <v>technology</v>
      </c>
      <c r="R1337" s="4" t="str">
        <f t="shared" si="140"/>
        <v>wearables</v>
      </c>
      <c r="S1337" s="22">
        <f t="shared" si="143"/>
        <v>42313.936365740738</v>
      </c>
      <c r="T1337" s="22">
        <f t="shared" si="144"/>
        <v>42343.936365740738</v>
      </c>
      <c r="U1337" s="23">
        <v>42313.936365740738</v>
      </c>
      <c r="V1337" s="14">
        <f t="shared" si="145"/>
        <v>25000</v>
      </c>
      <c r="W1337" s="14">
        <f t="shared" si="146"/>
        <v>4940</v>
      </c>
      <c r="X1337" s="7">
        <f>IF($L1337&gt;0,$W1337/$L1337,0)</f>
        <v>308.75</v>
      </c>
    </row>
    <row r="1338" spans="1:24" ht="43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3">
        <f>(E1338/D1338)*100</f>
        <v>84.946999999999989</v>
      </c>
      <c r="P1338" s="7">
        <f t="shared" si="141"/>
        <v>379.22767857142856</v>
      </c>
      <c r="Q1338" s="4" t="str">
        <f t="shared" si="142"/>
        <v>technology</v>
      </c>
      <c r="R1338" s="4" t="str">
        <f t="shared" si="140"/>
        <v>wearables</v>
      </c>
      <c r="S1338" s="22">
        <f t="shared" si="143"/>
        <v>41955.863750000004</v>
      </c>
      <c r="T1338" s="22">
        <f t="shared" si="144"/>
        <v>41990.863750000004</v>
      </c>
      <c r="U1338" s="23">
        <v>41955.863750000004</v>
      </c>
      <c r="V1338" s="14">
        <f t="shared" si="145"/>
        <v>100000</v>
      </c>
      <c r="W1338" s="14">
        <f t="shared" si="146"/>
        <v>84947</v>
      </c>
      <c r="X1338" s="7">
        <f>IF($L1338&gt;0,$W1338/$L1338,0)</f>
        <v>379.22767857142856</v>
      </c>
    </row>
    <row r="1339" spans="1:24" ht="43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3">
        <f>(E1339/D1339)*100</f>
        <v>49.381999999999998</v>
      </c>
      <c r="P1339" s="7">
        <f t="shared" si="141"/>
        <v>176.36428571428573</v>
      </c>
      <c r="Q1339" s="4" t="str">
        <f t="shared" si="142"/>
        <v>technology</v>
      </c>
      <c r="R1339" s="4" t="str">
        <f t="shared" si="140"/>
        <v>wearables</v>
      </c>
      <c r="S1339" s="22">
        <f t="shared" si="143"/>
        <v>42767.577303240745</v>
      </c>
      <c r="T1339" s="22">
        <f t="shared" si="144"/>
        <v>42797.577303240745</v>
      </c>
      <c r="U1339" s="23">
        <v>42767.577303240745</v>
      </c>
      <c r="V1339" s="14">
        <f t="shared" si="145"/>
        <v>50000</v>
      </c>
      <c r="W1339" s="14">
        <f t="shared" si="146"/>
        <v>24691</v>
      </c>
      <c r="X1339" s="7">
        <f>IF($L1339&gt;0,$W1339/$L1339,0)</f>
        <v>176.36428571428573</v>
      </c>
    </row>
    <row r="1340" spans="1:24" ht="43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3">
        <f>(E1340/D1340)*100</f>
        <v>3.3033333333333332</v>
      </c>
      <c r="P1340" s="7">
        <f t="shared" si="141"/>
        <v>66.066666666666663</v>
      </c>
      <c r="Q1340" s="4" t="str">
        <f t="shared" si="142"/>
        <v>technology</v>
      </c>
      <c r="R1340" s="4" t="str">
        <f t="shared" si="140"/>
        <v>wearables</v>
      </c>
      <c r="S1340" s="22">
        <f t="shared" si="143"/>
        <v>42188.803622685184</v>
      </c>
      <c r="T1340" s="22">
        <f t="shared" si="144"/>
        <v>42218.803622685184</v>
      </c>
      <c r="U1340" s="23">
        <v>42188.803622685184</v>
      </c>
      <c r="V1340" s="14">
        <f t="shared" si="145"/>
        <v>30000</v>
      </c>
      <c r="W1340" s="14">
        <f t="shared" si="146"/>
        <v>991</v>
      </c>
      <c r="X1340" s="7">
        <f>IF($L1340&gt;0,$W1340/$L1340,0)</f>
        <v>66.066666666666663</v>
      </c>
    </row>
    <row r="1341" spans="1:24" ht="28.8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3">
        <f>(E1341/D1341)*100</f>
        <v>6.6339999999999995</v>
      </c>
      <c r="P1341" s="7">
        <f t="shared" si="141"/>
        <v>89.648648648648646</v>
      </c>
      <c r="Q1341" s="4" t="str">
        <f t="shared" si="142"/>
        <v>technology</v>
      </c>
      <c r="R1341" s="4" t="str">
        <f t="shared" si="140"/>
        <v>wearables</v>
      </c>
      <c r="S1341" s="22">
        <f t="shared" si="143"/>
        <v>41936.647164351853</v>
      </c>
      <c r="T1341" s="22">
        <f t="shared" si="144"/>
        <v>41981.688831018517</v>
      </c>
      <c r="U1341" s="23">
        <v>41936.647164351853</v>
      </c>
      <c r="V1341" s="14">
        <f t="shared" si="145"/>
        <v>50000</v>
      </c>
      <c r="W1341" s="14">
        <f t="shared" si="146"/>
        <v>3317</v>
      </c>
      <c r="X1341" s="7">
        <f>IF($L1341&gt;0,$W1341/$L1341,0)</f>
        <v>89.648648648648646</v>
      </c>
    </row>
    <row r="1342" spans="1:24" ht="43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3">
        <f>(E1342/D1342)*100</f>
        <v>0</v>
      </c>
      <c r="P1342" s="7">
        <f t="shared" si="141"/>
        <v>0</v>
      </c>
      <c r="Q1342" s="4" t="str">
        <f t="shared" si="142"/>
        <v>technology</v>
      </c>
      <c r="R1342" s="4" t="str">
        <f t="shared" si="140"/>
        <v>wearables</v>
      </c>
      <c r="S1342" s="22">
        <f t="shared" si="143"/>
        <v>41836.595520833333</v>
      </c>
      <c r="T1342" s="22">
        <f t="shared" si="144"/>
        <v>41866.595520833333</v>
      </c>
      <c r="U1342" s="23">
        <v>41836.595520833333</v>
      </c>
      <c r="V1342" s="14">
        <f t="shared" si="145"/>
        <v>1680</v>
      </c>
      <c r="W1342" s="14">
        <f t="shared" si="146"/>
        <v>0</v>
      </c>
      <c r="X1342" s="7">
        <f>IF($L1342&gt;0,$W1342/$L1342,0)</f>
        <v>0</v>
      </c>
    </row>
    <row r="1343" spans="1:24" ht="43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3">
        <f>(E1343/D1343)*100</f>
        <v>70.36</v>
      </c>
      <c r="P1343" s="7">
        <f t="shared" si="141"/>
        <v>382.39130434782606</v>
      </c>
      <c r="Q1343" s="4" t="str">
        <f t="shared" si="142"/>
        <v>technology</v>
      </c>
      <c r="R1343" s="4" t="str">
        <f t="shared" si="140"/>
        <v>wearables</v>
      </c>
      <c r="S1343" s="22">
        <f t="shared" si="143"/>
        <v>42612.624039351853</v>
      </c>
      <c r="T1343" s="22">
        <f t="shared" si="144"/>
        <v>42644.624039351853</v>
      </c>
      <c r="U1343" s="23">
        <v>42612.624039351853</v>
      </c>
      <c r="V1343" s="14">
        <f t="shared" si="145"/>
        <v>31296.924999999999</v>
      </c>
      <c r="W1343" s="14">
        <f t="shared" si="146"/>
        <v>22020.51643</v>
      </c>
      <c r="X1343" s="7">
        <f>IF($L1343&gt;0,$W1343/$L1343,0)</f>
        <v>478.70687891304345</v>
      </c>
    </row>
    <row r="1344" spans="1:24" ht="43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3">
        <f>(E1344/D1344)*100</f>
        <v>0.2</v>
      </c>
      <c r="P1344" s="7">
        <f t="shared" si="141"/>
        <v>100</v>
      </c>
      <c r="Q1344" s="4" t="str">
        <f t="shared" si="142"/>
        <v>technology</v>
      </c>
      <c r="R1344" s="4" t="str">
        <f t="shared" si="140"/>
        <v>wearables</v>
      </c>
      <c r="S1344" s="22">
        <f t="shared" si="143"/>
        <v>42172.816423611112</v>
      </c>
      <c r="T1344" s="22">
        <f t="shared" si="144"/>
        <v>42202.816423611112</v>
      </c>
      <c r="U1344" s="23">
        <v>42172.816423611112</v>
      </c>
      <c r="V1344" s="14">
        <f t="shared" si="145"/>
        <v>50000</v>
      </c>
      <c r="W1344" s="14">
        <f t="shared" si="146"/>
        <v>100</v>
      </c>
      <c r="X1344" s="7">
        <f>IF($L1344&gt;0,$W1344/$L1344,0)</f>
        <v>100</v>
      </c>
    </row>
    <row r="1345" spans="1:24" ht="43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3">
        <f>(E1345/D1345)*100</f>
        <v>102.298</v>
      </c>
      <c r="P1345" s="7">
        <f t="shared" si="141"/>
        <v>158.35603715170279</v>
      </c>
      <c r="Q1345" s="4" t="str">
        <f t="shared" si="142"/>
        <v>technology</v>
      </c>
      <c r="R1345" s="4" t="str">
        <f t="shared" si="140"/>
        <v>wearables</v>
      </c>
      <c r="S1345" s="22">
        <f t="shared" si="143"/>
        <v>42542.526423611111</v>
      </c>
      <c r="T1345" s="22">
        <f t="shared" si="144"/>
        <v>42601.165972222225</v>
      </c>
      <c r="U1345" s="23">
        <v>42542.526423611111</v>
      </c>
      <c r="V1345" s="14">
        <f t="shared" si="145"/>
        <v>50000</v>
      </c>
      <c r="W1345" s="14">
        <f t="shared" si="146"/>
        <v>51149</v>
      </c>
      <c r="X1345" s="7">
        <f>IF($L1345&gt;0,$W1345/$L1345,0)</f>
        <v>158.35603715170279</v>
      </c>
    </row>
    <row r="1346" spans="1:24" ht="43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3">
        <f>(E1346/D1346)*100</f>
        <v>377.73333333333335</v>
      </c>
      <c r="P1346" s="7">
        <f t="shared" si="141"/>
        <v>40.762589928057551</v>
      </c>
      <c r="Q1346" s="4" t="str">
        <f t="shared" si="142"/>
        <v>publishing</v>
      </c>
      <c r="R1346" s="4" t="str">
        <f t="shared" ref="R1346:R1409" si="147">MID($N1346,FIND("/",$N1346)+1,LEN($N1346))</f>
        <v>nonfiction</v>
      </c>
      <c r="S1346" s="22">
        <f t="shared" si="143"/>
        <v>42522.789803240739</v>
      </c>
      <c r="T1346" s="22">
        <f t="shared" si="144"/>
        <v>42551.789803240739</v>
      </c>
      <c r="U1346" s="23">
        <v>42522.789803240739</v>
      </c>
      <c r="V1346" s="14">
        <f t="shared" si="145"/>
        <v>1149.6735000000001</v>
      </c>
      <c r="W1346" s="14">
        <f t="shared" si="146"/>
        <v>4342.7000340000004</v>
      </c>
      <c r="X1346" s="7">
        <f>IF($L1346&gt;0,$W1346/$L1346,0)</f>
        <v>31.242446287769788</v>
      </c>
    </row>
    <row r="1347" spans="1:24" ht="43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3">
        <f>(E1347/D1347)*100</f>
        <v>125</v>
      </c>
      <c r="P1347" s="7">
        <f t="shared" ref="P1347:P1410" si="148">IF($L1347&gt;0,$E1347/$L1347,0)</f>
        <v>53.571428571428569</v>
      </c>
      <c r="Q1347" s="4" t="str">
        <f t="shared" ref="Q1347:Q1410" si="149">LEFT($N1347,FIND("/",$N1347)-1)</f>
        <v>publishing</v>
      </c>
      <c r="R1347" s="4" t="str">
        <f t="shared" si="147"/>
        <v>nonfiction</v>
      </c>
      <c r="S1347" s="22">
        <f t="shared" ref="S1347:U1410" si="150">($J1347/86400)+DATE(1970,1,1)</f>
        <v>41799.814340277779</v>
      </c>
      <c r="T1347" s="22">
        <f t="shared" ref="T1347:T1410" si="151">($I1347/86400)+DATE(1970,1,1)</f>
        <v>41834.814340277779</v>
      </c>
      <c r="U1347" s="23">
        <v>41799.814340277779</v>
      </c>
      <c r="V1347" s="14">
        <f t="shared" ref="V1347:V1410" si="152">IF($H1347="AUD",$D1347*0.704094,IF($H1347="CAD",$D1347*0.766449,IF($H1347="CHF",$D1347*1.016069,IF($H1347="DKK",$D1347*0.150818,IF($H1347="EUR",$D1347*1.126155,IF($H1347="GBP",$D1347*1.251877,IF($H1347="HKD",$D1347*0.127766,IF($H1347="MXN",$D1347*0.052688,IF($H1347="NOK",$D1347*0.117106,IF($H1347="NZD",$D1347*0.672078,IF($H1347="SEK",$D1347*0.106947,IF($H1347="SGD",$D1347*0.737466,IF($H1347="USD",$D1347*1)))))))))))))</f>
        <v>300</v>
      </c>
      <c r="W1347" s="14">
        <f t="shared" ref="W1347:W1410" si="153">IF($H1347="AUD",$E1347*0.704094,IF($H1347="CAD",$E1347*0.766449,IF($H1347="CHF",$E1347*1.016069,IF($H1347="DKK",$E1347*0.150818,IF($H1347="EUR",$E1347*1.126155,IF($H1347="GBP",$E1347*1.251877,IF($H1347="HKD",$E1347*0.127766,IF($H1347="MXN",$E1347*0.052688,IF($H1347="NOK",$E1347*0.117106,IF($H1347="NZD",$E1347*0.672078,IF($H1347="SEK",$E1347*0.106947,IF($H1347="SGD",$E1347*0.737466,IF($H1347="USD",$E1347*1)))))))))))))</f>
        <v>375</v>
      </c>
      <c r="X1347" s="7">
        <f>IF($L1347&gt;0,$W1347/$L1347,0)</f>
        <v>53.571428571428569</v>
      </c>
    </row>
    <row r="1348" spans="1:24" ht="43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3">
        <f>(E1348/D1348)*100</f>
        <v>147.32653061224491</v>
      </c>
      <c r="P1348" s="7">
        <f t="shared" si="148"/>
        <v>48.449664429530202</v>
      </c>
      <c r="Q1348" s="4" t="str">
        <f t="shared" si="149"/>
        <v>publishing</v>
      </c>
      <c r="R1348" s="4" t="str">
        <f t="shared" si="147"/>
        <v>nonfiction</v>
      </c>
      <c r="S1348" s="22">
        <f t="shared" si="150"/>
        <v>41422.075821759259</v>
      </c>
      <c r="T1348" s="22">
        <f t="shared" si="151"/>
        <v>41452.075821759259</v>
      </c>
      <c r="U1348" s="23">
        <v>41422.075821759259</v>
      </c>
      <c r="V1348" s="14">
        <f t="shared" si="152"/>
        <v>4900</v>
      </c>
      <c r="W1348" s="14">
        <f t="shared" si="153"/>
        <v>7219</v>
      </c>
      <c r="X1348" s="7">
        <f>IF($L1348&gt;0,$W1348/$L1348,0)</f>
        <v>48.449664429530202</v>
      </c>
    </row>
    <row r="1349" spans="1:24" ht="43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3">
        <f>(E1349/D1349)*100</f>
        <v>102.2</v>
      </c>
      <c r="P1349" s="7">
        <f t="shared" si="148"/>
        <v>82.41935483870968</v>
      </c>
      <c r="Q1349" s="4" t="str">
        <f t="shared" si="149"/>
        <v>publishing</v>
      </c>
      <c r="R1349" s="4" t="str">
        <f t="shared" si="147"/>
        <v>nonfiction</v>
      </c>
      <c r="S1349" s="22">
        <f t="shared" si="150"/>
        <v>42040.638020833328</v>
      </c>
      <c r="T1349" s="22">
        <f t="shared" si="151"/>
        <v>42070.638020833328</v>
      </c>
      <c r="U1349" s="23">
        <v>42040.638020833328</v>
      </c>
      <c r="V1349" s="14">
        <f t="shared" si="152"/>
        <v>2500</v>
      </c>
      <c r="W1349" s="14">
        <f t="shared" si="153"/>
        <v>2555</v>
      </c>
      <c r="X1349" s="7">
        <f>IF($L1349&gt;0,$W1349/$L1349,0)</f>
        <v>82.41935483870968</v>
      </c>
    </row>
    <row r="1350" spans="1:24" ht="43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3">
        <f>(E1350/D1350)*100</f>
        <v>101.8723404255319</v>
      </c>
      <c r="P1350" s="7">
        <f t="shared" si="148"/>
        <v>230.19230769230768</v>
      </c>
      <c r="Q1350" s="4" t="str">
        <f t="shared" si="149"/>
        <v>publishing</v>
      </c>
      <c r="R1350" s="4" t="str">
        <f t="shared" si="147"/>
        <v>nonfiction</v>
      </c>
      <c r="S1350" s="22">
        <f t="shared" si="150"/>
        <v>41963.506168981483</v>
      </c>
      <c r="T1350" s="22">
        <f t="shared" si="151"/>
        <v>41991.506168981483</v>
      </c>
      <c r="U1350" s="23">
        <v>41963.506168981483</v>
      </c>
      <c r="V1350" s="14">
        <f t="shared" si="152"/>
        <v>5875</v>
      </c>
      <c r="W1350" s="14">
        <f t="shared" si="153"/>
        <v>5985</v>
      </c>
      <c r="X1350" s="7">
        <f>IF($L1350&gt;0,$W1350/$L1350,0)</f>
        <v>230.19230769230768</v>
      </c>
    </row>
    <row r="1351" spans="1:24" ht="43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3">
        <f>(E1351/D1351)*100</f>
        <v>204.2</v>
      </c>
      <c r="P1351" s="7">
        <f t="shared" si="148"/>
        <v>59.360465116279073</v>
      </c>
      <c r="Q1351" s="4" t="str">
        <f t="shared" si="149"/>
        <v>publishing</v>
      </c>
      <c r="R1351" s="4" t="str">
        <f t="shared" si="147"/>
        <v>nonfiction</v>
      </c>
      <c r="S1351" s="22">
        <f t="shared" si="150"/>
        <v>42317.33258101852</v>
      </c>
      <c r="T1351" s="22">
        <f t="shared" si="151"/>
        <v>42354.290972222225</v>
      </c>
      <c r="U1351" s="23">
        <v>42317.33258101852</v>
      </c>
      <c r="V1351" s="14">
        <f t="shared" si="152"/>
        <v>3832.2450000000003</v>
      </c>
      <c r="W1351" s="14">
        <f t="shared" si="153"/>
        <v>7825.4442900000004</v>
      </c>
      <c r="X1351" s="7">
        <f>IF($L1351&gt;0,$W1351/$L1351,0)</f>
        <v>45.49676912790698</v>
      </c>
    </row>
    <row r="1352" spans="1:24" ht="43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3">
        <f>(E1352/D1352)*100</f>
        <v>104.05</v>
      </c>
      <c r="P1352" s="7">
        <f t="shared" si="148"/>
        <v>66.698717948717942</v>
      </c>
      <c r="Q1352" s="4" t="str">
        <f t="shared" si="149"/>
        <v>publishing</v>
      </c>
      <c r="R1352" s="4" t="str">
        <f t="shared" si="147"/>
        <v>nonfiction</v>
      </c>
      <c r="S1352" s="22">
        <f t="shared" si="150"/>
        <v>42334.013124999998</v>
      </c>
      <c r="T1352" s="22">
        <f t="shared" si="151"/>
        <v>42364.013124999998</v>
      </c>
      <c r="U1352" s="23">
        <v>42334.013124999998</v>
      </c>
      <c r="V1352" s="14">
        <f t="shared" si="152"/>
        <v>5000</v>
      </c>
      <c r="W1352" s="14">
        <f t="shared" si="153"/>
        <v>5202.5</v>
      </c>
      <c r="X1352" s="7">
        <f>IF($L1352&gt;0,$W1352/$L1352,0)</f>
        <v>66.698717948717942</v>
      </c>
    </row>
    <row r="1353" spans="1:24" ht="28.8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3">
        <f>(E1353/D1353)*100</f>
        <v>101.265</v>
      </c>
      <c r="P1353" s="7">
        <f t="shared" si="148"/>
        <v>168.77500000000001</v>
      </c>
      <c r="Q1353" s="4" t="str">
        <f t="shared" si="149"/>
        <v>publishing</v>
      </c>
      <c r="R1353" s="4" t="str">
        <f t="shared" si="147"/>
        <v>nonfiction</v>
      </c>
      <c r="S1353" s="22">
        <f t="shared" si="150"/>
        <v>42382.74009259259</v>
      </c>
      <c r="T1353" s="22">
        <f t="shared" si="151"/>
        <v>42412.74009259259</v>
      </c>
      <c r="U1353" s="23">
        <v>42382.74009259259</v>
      </c>
      <c r="V1353" s="14">
        <f t="shared" si="152"/>
        <v>20000</v>
      </c>
      <c r="W1353" s="14">
        <f t="shared" si="153"/>
        <v>20253</v>
      </c>
      <c r="X1353" s="7">
        <f>IF($L1353&gt;0,$W1353/$L1353,0)</f>
        <v>168.77500000000001</v>
      </c>
    </row>
    <row r="1354" spans="1:24" ht="43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3">
        <f>(E1354/D1354)*100</f>
        <v>136.13999999999999</v>
      </c>
      <c r="P1354" s="7">
        <f t="shared" si="148"/>
        <v>59.973568281938327</v>
      </c>
      <c r="Q1354" s="4" t="str">
        <f t="shared" si="149"/>
        <v>publishing</v>
      </c>
      <c r="R1354" s="4" t="str">
        <f t="shared" si="147"/>
        <v>nonfiction</v>
      </c>
      <c r="S1354" s="22">
        <f t="shared" si="150"/>
        <v>42200.578310185185</v>
      </c>
      <c r="T1354" s="22">
        <f t="shared" si="151"/>
        <v>42252.165972222225</v>
      </c>
      <c r="U1354" s="23">
        <v>42200.578310185185</v>
      </c>
      <c r="V1354" s="14">
        <f t="shared" si="152"/>
        <v>10000</v>
      </c>
      <c r="W1354" s="14">
        <f t="shared" si="153"/>
        <v>13614</v>
      </c>
      <c r="X1354" s="7">
        <f>IF($L1354&gt;0,$W1354/$L1354,0)</f>
        <v>59.973568281938327</v>
      </c>
    </row>
    <row r="1355" spans="1:24" ht="28.8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3">
        <f>(E1355/D1355)*100</f>
        <v>133.6</v>
      </c>
      <c r="P1355" s="7">
        <f t="shared" si="148"/>
        <v>31.80952380952381</v>
      </c>
      <c r="Q1355" s="4" t="str">
        <f t="shared" si="149"/>
        <v>publishing</v>
      </c>
      <c r="R1355" s="4" t="str">
        <f t="shared" si="147"/>
        <v>nonfiction</v>
      </c>
      <c r="S1355" s="22">
        <f t="shared" si="150"/>
        <v>41309.11791666667</v>
      </c>
      <c r="T1355" s="22">
        <f t="shared" si="151"/>
        <v>41344</v>
      </c>
      <c r="U1355" s="23">
        <v>41309.11791666667</v>
      </c>
      <c r="V1355" s="14">
        <f t="shared" si="152"/>
        <v>1000</v>
      </c>
      <c r="W1355" s="14">
        <f t="shared" si="153"/>
        <v>1336</v>
      </c>
      <c r="X1355" s="7">
        <f>IF($L1355&gt;0,$W1355/$L1355,0)</f>
        <v>31.80952380952381</v>
      </c>
    </row>
    <row r="1356" spans="1:24" ht="43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3">
        <f>(E1356/D1356)*100</f>
        <v>130.25</v>
      </c>
      <c r="P1356" s="7">
        <f t="shared" si="148"/>
        <v>24.421875</v>
      </c>
      <c r="Q1356" s="4" t="str">
        <f t="shared" si="149"/>
        <v>publishing</v>
      </c>
      <c r="R1356" s="4" t="str">
        <f t="shared" si="147"/>
        <v>nonfiction</v>
      </c>
      <c r="S1356" s="22">
        <f t="shared" si="150"/>
        <v>42502.807627314818</v>
      </c>
      <c r="T1356" s="22">
        <f t="shared" si="151"/>
        <v>42532.807627314818</v>
      </c>
      <c r="U1356" s="23">
        <v>42502.807627314818</v>
      </c>
      <c r="V1356" s="14">
        <f t="shared" si="152"/>
        <v>1502.2523999999999</v>
      </c>
      <c r="W1356" s="14">
        <f t="shared" si="153"/>
        <v>1956.6837509999998</v>
      </c>
      <c r="X1356" s="7">
        <f>IF($L1356&gt;0,$W1356/$L1356,0)</f>
        <v>30.573183609374997</v>
      </c>
    </row>
    <row r="1357" spans="1:24" ht="43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3">
        <f>(E1357/D1357)*100</f>
        <v>122.67999999999999</v>
      </c>
      <c r="P1357" s="7">
        <f t="shared" si="148"/>
        <v>25.347107438016529</v>
      </c>
      <c r="Q1357" s="4" t="str">
        <f t="shared" si="149"/>
        <v>publishing</v>
      </c>
      <c r="R1357" s="4" t="str">
        <f t="shared" si="147"/>
        <v>nonfiction</v>
      </c>
      <c r="S1357" s="22">
        <f t="shared" si="150"/>
        <v>41213.254687499997</v>
      </c>
      <c r="T1357" s="22">
        <f t="shared" si="151"/>
        <v>41243.416666666664</v>
      </c>
      <c r="U1357" s="23">
        <v>41213.254687499997</v>
      </c>
      <c r="V1357" s="14">
        <f t="shared" si="152"/>
        <v>3129.6924999999997</v>
      </c>
      <c r="W1357" s="14">
        <f t="shared" si="153"/>
        <v>3839.5067589999999</v>
      </c>
      <c r="X1357" s="7">
        <f>IF($L1357&gt;0,$W1357/$L1357,0)</f>
        <v>31.731460818181816</v>
      </c>
    </row>
    <row r="1358" spans="1:24" ht="43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3">
        <f>(E1358/D1358)*100</f>
        <v>182.81058823529412</v>
      </c>
      <c r="P1358" s="7">
        <f t="shared" si="148"/>
        <v>71.443218390804603</v>
      </c>
      <c r="Q1358" s="4" t="str">
        <f t="shared" si="149"/>
        <v>publishing</v>
      </c>
      <c r="R1358" s="4" t="str">
        <f t="shared" si="147"/>
        <v>nonfiction</v>
      </c>
      <c r="S1358" s="22">
        <f t="shared" si="150"/>
        <v>41430.038888888885</v>
      </c>
      <c r="T1358" s="22">
        <f t="shared" si="151"/>
        <v>41460.038888888885</v>
      </c>
      <c r="U1358" s="23">
        <v>41430.038888888885</v>
      </c>
      <c r="V1358" s="14">
        <f t="shared" si="152"/>
        <v>3400</v>
      </c>
      <c r="W1358" s="14">
        <f t="shared" si="153"/>
        <v>6215.56</v>
      </c>
      <c r="X1358" s="7">
        <f>IF($L1358&gt;0,$W1358/$L1358,0)</f>
        <v>71.443218390804603</v>
      </c>
    </row>
    <row r="1359" spans="1:24" ht="43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3">
        <f>(E1359/D1359)*100</f>
        <v>125.29999999999998</v>
      </c>
      <c r="P1359" s="7">
        <f t="shared" si="148"/>
        <v>38.553846153846152</v>
      </c>
      <c r="Q1359" s="4" t="str">
        <f t="shared" si="149"/>
        <v>publishing</v>
      </c>
      <c r="R1359" s="4" t="str">
        <f t="shared" si="147"/>
        <v>nonfiction</v>
      </c>
      <c r="S1359" s="22">
        <f t="shared" si="150"/>
        <v>41304.962233796294</v>
      </c>
      <c r="T1359" s="22">
        <f t="shared" si="151"/>
        <v>41334.249305555553</v>
      </c>
      <c r="U1359" s="23">
        <v>41304.962233796294</v>
      </c>
      <c r="V1359" s="14">
        <f t="shared" si="152"/>
        <v>2000</v>
      </c>
      <c r="W1359" s="14">
        <f t="shared" si="153"/>
        <v>2506</v>
      </c>
      <c r="X1359" s="7">
        <f>IF($L1359&gt;0,$W1359/$L1359,0)</f>
        <v>38.553846153846152</v>
      </c>
    </row>
    <row r="1360" spans="1:24" ht="43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3">
        <f>(E1360/D1360)*100</f>
        <v>111.66666666666667</v>
      </c>
      <c r="P1360" s="7">
        <f t="shared" si="148"/>
        <v>68.367346938775512</v>
      </c>
      <c r="Q1360" s="4" t="str">
        <f t="shared" si="149"/>
        <v>publishing</v>
      </c>
      <c r="R1360" s="4" t="str">
        <f t="shared" si="147"/>
        <v>nonfiction</v>
      </c>
      <c r="S1360" s="22">
        <f t="shared" si="150"/>
        <v>40689.570868055554</v>
      </c>
      <c r="T1360" s="22">
        <f t="shared" si="151"/>
        <v>40719.570868055554</v>
      </c>
      <c r="U1360" s="23">
        <v>40689.570868055554</v>
      </c>
      <c r="V1360" s="14">
        <f t="shared" si="152"/>
        <v>3000</v>
      </c>
      <c r="W1360" s="14">
        <f t="shared" si="153"/>
        <v>3350</v>
      </c>
      <c r="X1360" s="7">
        <f>IF($L1360&gt;0,$W1360/$L1360,0)</f>
        <v>68.367346938775512</v>
      </c>
    </row>
    <row r="1361" spans="1:24" ht="43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3">
        <f>(E1361/D1361)*100</f>
        <v>115.75757575757575</v>
      </c>
      <c r="P1361" s="7">
        <f t="shared" si="148"/>
        <v>40.210526315789473</v>
      </c>
      <c r="Q1361" s="4" t="str">
        <f t="shared" si="149"/>
        <v>publishing</v>
      </c>
      <c r="R1361" s="4" t="str">
        <f t="shared" si="147"/>
        <v>nonfiction</v>
      </c>
      <c r="S1361" s="22">
        <f t="shared" si="150"/>
        <v>40668.814699074072</v>
      </c>
      <c r="T1361" s="22">
        <f t="shared" si="151"/>
        <v>40730.814699074072</v>
      </c>
      <c r="U1361" s="23">
        <v>40668.814699074072</v>
      </c>
      <c r="V1361" s="14">
        <f t="shared" si="152"/>
        <v>660</v>
      </c>
      <c r="W1361" s="14">
        <f t="shared" si="153"/>
        <v>764</v>
      </c>
      <c r="X1361" s="7">
        <f>IF($L1361&gt;0,$W1361/$L1361,0)</f>
        <v>40.210526315789473</v>
      </c>
    </row>
    <row r="1362" spans="1:24" ht="28.8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3">
        <f>(E1362/D1362)*100</f>
        <v>173.2</v>
      </c>
      <c r="P1362" s="7">
        <f t="shared" si="148"/>
        <v>32.074074074074076</v>
      </c>
      <c r="Q1362" s="4" t="str">
        <f t="shared" si="149"/>
        <v>publishing</v>
      </c>
      <c r="R1362" s="4" t="str">
        <f t="shared" si="147"/>
        <v>nonfiction</v>
      </c>
      <c r="S1362" s="22">
        <f t="shared" si="150"/>
        <v>41095.900694444441</v>
      </c>
      <c r="T1362" s="22">
        <f t="shared" si="151"/>
        <v>41123.900694444441</v>
      </c>
      <c r="U1362" s="23">
        <v>41095.900694444441</v>
      </c>
      <c r="V1362" s="14">
        <f t="shared" si="152"/>
        <v>1500</v>
      </c>
      <c r="W1362" s="14">
        <f t="shared" si="153"/>
        <v>2598</v>
      </c>
      <c r="X1362" s="7">
        <f>IF($L1362&gt;0,$W1362/$L1362,0)</f>
        <v>32.074074074074076</v>
      </c>
    </row>
    <row r="1363" spans="1:24" ht="43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3">
        <f>(E1363/D1363)*100</f>
        <v>125.98333333333333</v>
      </c>
      <c r="P1363" s="7">
        <f t="shared" si="148"/>
        <v>28.632575757575758</v>
      </c>
      <c r="Q1363" s="4" t="str">
        <f t="shared" si="149"/>
        <v>publishing</v>
      </c>
      <c r="R1363" s="4" t="str">
        <f t="shared" si="147"/>
        <v>nonfiction</v>
      </c>
      <c r="S1363" s="22">
        <f t="shared" si="150"/>
        <v>41781.717268518521</v>
      </c>
      <c r="T1363" s="22">
        <f t="shared" si="151"/>
        <v>41811.717268518521</v>
      </c>
      <c r="U1363" s="23">
        <v>41781.717268518521</v>
      </c>
      <c r="V1363" s="14">
        <f t="shared" si="152"/>
        <v>7511.2619999999997</v>
      </c>
      <c r="W1363" s="14">
        <f t="shared" si="153"/>
        <v>9462.9382429999987</v>
      </c>
      <c r="X1363" s="7">
        <f>IF($L1363&gt;0,$W1363/$L1363,0)</f>
        <v>35.844463041666664</v>
      </c>
    </row>
    <row r="1364" spans="1:24" ht="28.8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3">
        <f>(E1364/D1364)*100</f>
        <v>109.1</v>
      </c>
      <c r="P1364" s="7">
        <f t="shared" si="148"/>
        <v>43.64</v>
      </c>
      <c r="Q1364" s="4" t="str">
        <f t="shared" si="149"/>
        <v>publishing</v>
      </c>
      <c r="R1364" s="4" t="str">
        <f t="shared" si="147"/>
        <v>nonfiction</v>
      </c>
      <c r="S1364" s="22">
        <f t="shared" si="150"/>
        <v>41464.934386574074</v>
      </c>
      <c r="T1364" s="22">
        <f t="shared" si="151"/>
        <v>41524.934386574074</v>
      </c>
      <c r="U1364" s="23">
        <v>41464.934386574074</v>
      </c>
      <c r="V1364" s="14">
        <f t="shared" si="152"/>
        <v>1000</v>
      </c>
      <c r="W1364" s="14">
        <f t="shared" si="153"/>
        <v>1091</v>
      </c>
      <c r="X1364" s="7">
        <f>IF($L1364&gt;0,$W1364/$L1364,0)</f>
        <v>43.64</v>
      </c>
    </row>
    <row r="1365" spans="1:24" ht="43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3">
        <f>(E1365/D1365)*100</f>
        <v>100</v>
      </c>
      <c r="P1365" s="7">
        <f t="shared" si="148"/>
        <v>40</v>
      </c>
      <c r="Q1365" s="4" t="str">
        <f t="shared" si="149"/>
        <v>publishing</v>
      </c>
      <c r="R1365" s="4" t="str">
        <f t="shared" si="147"/>
        <v>nonfiction</v>
      </c>
      <c r="S1365" s="22">
        <f t="shared" si="150"/>
        <v>42396.8440625</v>
      </c>
      <c r="T1365" s="22">
        <f t="shared" si="151"/>
        <v>42415.332638888889</v>
      </c>
      <c r="U1365" s="23">
        <v>42396.8440625</v>
      </c>
      <c r="V1365" s="14">
        <f t="shared" si="152"/>
        <v>200</v>
      </c>
      <c r="W1365" s="14">
        <f t="shared" si="153"/>
        <v>200</v>
      </c>
      <c r="X1365" s="7">
        <f>IF($L1365&gt;0,$W1365/$L1365,0)</f>
        <v>40</v>
      </c>
    </row>
    <row r="1366" spans="1:24" ht="43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3">
        <f>(E1366/D1366)*100</f>
        <v>118.64285714285714</v>
      </c>
      <c r="P1366" s="7">
        <f t="shared" si="148"/>
        <v>346.04166666666669</v>
      </c>
      <c r="Q1366" s="4" t="str">
        <f t="shared" si="149"/>
        <v>music</v>
      </c>
      <c r="R1366" s="4" t="str">
        <f t="shared" si="147"/>
        <v>rock</v>
      </c>
      <c r="S1366" s="22">
        <f t="shared" si="150"/>
        <v>41951.6956712963</v>
      </c>
      <c r="T1366" s="22">
        <f t="shared" si="151"/>
        <v>42011.6956712963</v>
      </c>
      <c r="U1366" s="23">
        <v>41951.6956712963</v>
      </c>
      <c r="V1366" s="14">
        <f t="shared" si="152"/>
        <v>6334.3560000000007</v>
      </c>
      <c r="W1366" s="14">
        <f t="shared" si="153"/>
        <v>7515.2609400000001</v>
      </c>
      <c r="X1366" s="7">
        <f>IF($L1366&gt;0,$W1366/$L1366,0)</f>
        <v>52.189312083333334</v>
      </c>
    </row>
    <row r="1367" spans="1:24" ht="43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3">
        <f>(E1367/D1367)*100</f>
        <v>100.26666666666667</v>
      </c>
      <c r="P1367" s="7">
        <f t="shared" si="148"/>
        <v>81.739130434782609</v>
      </c>
      <c r="Q1367" s="4" t="str">
        <f t="shared" si="149"/>
        <v>music</v>
      </c>
      <c r="R1367" s="4" t="str">
        <f t="shared" si="147"/>
        <v>rock</v>
      </c>
      <c r="S1367" s="22">
        <f t="shared" si="150"/>
        <v>42049.733240740738</v>
      </c>
      <c r="T1367" s="22">
        <f t="shared" si="151"/>
        <v>42079.691574074073</v>
      </c>
      <c r="U1367" s="23">
        <v>42049.733240740738</v>
      </c>
      <c r="V1367" s="14">
        <f t="shared" si="152"/>
        <v>7500</v>
      </c>
      <c r="W1367" s="14">
        <f t="shared" si="153"/>
        <v>7520</v>
      </c>
      <c r="X1367" s="7">
        <f>IF($L1367&gt;0,$W1367/$L1367,0)</f>
        <v>81.739130434782609</v>
      </c>
    </row>
    <row r="1368" spans="1:24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3">
        <f>(E1368/D1368)*100</f>
        <v>126.48920000000001</v>
      </c>
      <c r="P1368" s="7">
        <f t="shared" si="148"/>
        <v>64.535306122448986</v>
      </c>
      <c r="Q1368" s="4" t="str">
        <f t="shared" si="149"/>
        <v>music</v>
      </c>
      <c r="R1368" s="4" t="str">
        <f t="shared" si="147"/>
        <v>rock</v>
      </c>
      <c r="S1368" s="22">
        <f t="shared" si="150"/>
        <v>41924.996099537035</v>
      </c>
      <c r="T1368" s="22">
        <f t="shared" si="151"/>
        <v>41970.037766203706</v>
      </c>
      <c r="U1368" s="23">
        <v>41924.996099537035</v>
      </c>
      <c r="V1368" s="14">
        <f t="shared" si="152"/>
        <v>7500</v>
      </c>
      <c r="W1368" s="14">
        <f t="shared" si="153"/>
        <v>9486.69</v>
      </c>
      <c r="X1368" s="7">
        <f>IF($L1368&gt;0,$W1368/$L1368,0)</f>
        <v>64.535306122448986</v>
      </c>
    </row>
    <row r="1369" spans="1:24" ht="43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3">
        <f>(E1369/D1369)*100</f>
        <v>114.26</v>
      </c>
      <c r="P1369" s="7">
        <f t="shared" si="148"/>
        <v>63.477777777777774</v>
      </c>
      <c r="Q1369" s="4" t="str">
        <f t="shared" si="149"/>
        <v>music</v>
      </c>
      <c r="R1369" s="4" t="str">
        <f t="shared" si="147"/>
        <v>rock</v>
      </c>
      <c r="S1369" s="22">
        <f t="shared" si="150"/>
        <v>42292.002893518518</v>
      </c>
      <c r="T1369" s="22">
        <f t="shared" si="151"/>
        <v>42322.044560185182</v>
      </c>
      <c r="U1369" s="23">
        <v>42292.002893518518</v>
      </c>
      <c r="V1369" s="14">
        <f t="shared" si="152"/>
        <v>5000</v>
      </c>
      <c r="W1369" s="14">
        <f t="shared" si="153"/>
        <v>5713</v>
      </c>
      <c r="X1369" s="7">
        <f>IF($L1369&gt;0,$W1369/$L1369,0)</f>
        <v>63.477777777777774</v>
      </c>
    </row>
    <row r="1370" spans="1:24" ht="43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3">
        <f>(E1370/D1370)*100</f>
        <v>110.7</v>
      </c>
      <c r="P1370" s="7">
        <f t="shared" si="148"/>
        <v>63.620689655172413</v>
      </c>
      <c r="Q1370" s="4" t="str">
        <f t="shared" si="149"/>
        <v>music</v>
      </c>
      <c r="R1370" s="4" t="str">
        <f t="shared" si="147"/>
        <v>rock</v>
      </c>
      <c r="S1370" s="22">
        <f t="shared" si="150"/>
        <v>42146.190902777773</v>
      </c>
      <c r="T1370" s="22">
        <f t="shared" si="151"/>
        <v>42170.190902777773</v>
      </c>
      <c r="U1370" s="23">
        <v>42146.190902777773</v>
      </c>
      <c r="V1370" s="14">
        <f t="shared" si="152"/>
        <v>5000</v>
      </c>
      <c r="W1370" s="14">
        <f t="shared" si="153"/>
        <v>5535</v>
      </c>
      <c r="X1370" s="7">
        <f>IF($L1370&gt;0,$W1370/$L1370,0)</f>
        <v>63.620689655172413</v>
      </c>
    </row>
    <row r="1371" spans="1:24" ht="43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3">
        <f>(E1371/D1371)*100</f>
        <v>105.34805315203954</v>
      </c>
      <c r="P1371" s="7">
        <f t="shared" si="148"/>
        <v>83.967068965517228</v>
      </c>
      <c r="Q1371" s="4" t="str">
        <f t="shared" si="149"/>
        <v>music</v>
      </c>
      <c r="R1371" s="4" t="str">
        <f t="shared" si="147"/>
        <v>rock</v>
      </c>
      <c r="S1371" s="22">
        <f t="shared" si="150"/>
        <v>41710.594282407408</v>
      </c>
      <c r="T1371" s="22">
        <f t="shared" si="151"/>
        <v>41740.594282407408</v>
      </c>
      <c r="U1371" s="23">
        <v>41710.594282407408</v>
      </c>
      <c r="V1371" s="14">
        <f t="shared" si="152"/>
        <v>32360</v>
      </c>
      <c r="W1371" s="14">
        <f t="shared" si="153"/>
        <v>34090.629999999997</v>
      </c>
      <c r="X1371" s="7">
        <f>IF($L1371&gt;0,$W1371/$L1371,0)</f>
        <v>83.967068965517228</v>
      </c>
    </row>
    <row r="1372" spans="1:24" ht="28.8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3">
        <f>(E1372/D1372)*100</f>
        <v>103.66666666666666</v>
      </c>
      <c r="P1372" s="7">
        <f t="shared" si="148"/>
        <v>77.75</v>
      </c>
      <c r="Q1372" s="4" t="str">
        <f t="shared" si="149"/>
        <v>music</v>
      </c>
      <c r="R1372" s="4" t="str">
        <f t="shared" si="147"/>
        <v>rock</v>
      </c>
      <c r="S1372" s="22">
        <f t="shared" si="150"/>
        <v>41548.00335648148</v>
      </c>
      <c r="T1372" s="22">
        <f t="shared" si="151"/>
        <v>41563.00335648148</v>
      </c>
      <c r="U1372" s="23">
        <v>41548.00335648148</v>
      </c>
      <c r="V1372" s="14">
        <f t="shared" si="152"/>
        <v>1500</v>
      </c>
      <c r="W1372" s="14">
        <f t="shared" si="153"/>
        <v>1555</v>
      </c>
      <c r="X1372" s="7">
        <f>IF($L1372&gt;0,$W1372/$L1372,0)</f>
        <v>77.75</v>
      </c>
    </row>
    <row r="1373" spans="1:24" ht="43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3">
        <f>(E1373/D1373)*100</f>
        <v>107.08672667523933</v>
      </c>
      <c r="P1373" s="7">
        <f t="shared" si="148"/>
        <v>107.07142857142857</v>
      </c>
      <c r="Q1373" s="4" t="str">
        <f t="shared" si="149"/>
        <v>music</v>
      </c>
      <c r="R1373" s="4" t="str">
        <f t="shared" si="147"/>
        <v>rock</v>
      </c>
      <c r="S1373" s="22">
        <f t="shared" si="150"/>
        <v>42101.758587962962</v>
      </c>
      <c r="T1373" s="22">
        <f t="shared" si="151"/>
        <v>42131.758587962962</v>
      </c>
      <c r="U1373" s="23">
        <v>42101.758587962962</v>
      </c>
      <c r="V1373" s="14">
        <f t="shared" si="152"/>
        <v>6999</v>
      </c>
      <c r="W1373" s="14">
        <f t="shared" si="153"/>
        <v>7495</v>
      </c>
      <c r="X1373" s="7">
        <f>IF($L1373&gt;0,$W1373/$L1373,0)</f>
        <v>107.07142857142857</v>
      </c>
    </row>
    <row r="1374" spans="1:24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3">
        <f>(E1374/D1374)*100</f>
        <v>124</v>
      </c>
      <c r="P1374" s="7">
        <f t="shared" si="148"/>
        <v>38.75</v>
      </c>
      <c r="Q1374" s="4" t="str">
        <f t="shared" si="149"/>
        <v>music</v>
      </c>
      <c r="R1374" s="4" t="str">
        <f t="shared" si="147"/>
        <v>rock</v>
      </c>
      <c r="S1374" s="22">
        <f t="shared" si="150"/>
        <v>41072.739953703705</v>
      </c>
      <c r="T1374" s="22">
        <f t="shared" si="151"/>
        <v>41102.739953703705</v>
      </c>
      <c r="U1374" s="23">
        <v>41072.739953703705</v>
      </c>
      <c r="V1374" s="14">
        <f t="shared" si="152"/>
        <v>500</v>
      </c>
      <c r="W1374" s="14">
        <f t="shared" si="153"/>
        <v>620</v>
      </c>
      <c r="X1374" s="7">
        <f>IF($L1374&gt;0,$W1374/$L1374,0)</f>
        <v>38.75</v>
      </c>
    </row>
    <row r="1375" spans="1:24" ht="28.8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3">
        <f>(E1375/D1375)*100</f>
        <v>105.01</v>
      </c>
      <c r="P1375" s="7">
        <f t="shared" si="148"/>
        <v>201.94230769230768</v>
      </c>
      <c r="Q1375" s="4" t="str">
        <f t="shared" si="149"/>
        <v>music</v>
      </c>
      <c r="R1375" s="4" t="str">
        <f t="shared" si="147"/>
        <v>rock</v>
      </c>
      <c r="S1375" s="22">
        <f t="shared" si="150"/>
        <v>42704.95177083333</v>
      </c>
      <c r="T1375" s="22">
        <f t="shared" si="151"/>
        <v>42734.95177083333</v>
      </c>
      <c r="U1375" s="23">
        <v>42704.95177083333</v>
      </c>
      <c r="V1375" s="14">
        <f t="shared" si="152"/>
        <v>10000</v>
      </c>
      <c r="W1375" s="14">
        <f t="shared" si="153"/>
        <v>10501</v>
      </c>
      <c r="X1375" s="7">
        <f>IF($L1375&gt;0,$W1375/$L1375,0)</f>
        <v>201.94230769230768</v>
      </c>
    </row>
    <row r="1376" spans="1:24" ht="43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3">
        <f>(E1376/D1376)*100</f>
        <v>189.46666666666667</v>
      </c>
      <c r="P1376" s="7">
        <f t="shared" si="148"/>
        <v>43.060606060606062</v>
      </c>
      <c r="Q1376" s="4" t="str">
        <f t="shared" si="149"/>
        <v>music</v>
      </c>
      <c r="R1376" s="4" t="str">
        <f t="shared" si="147"/>
        <v>rock</v>
      </c>
      <c r="S1376" s="22">
        <f t="shared" si="150"/>
        <v>42424.161898148144</v>
      </c>
      <c r="T1376" s="22">
        <f t="shared" si="151"/>
        <v>42454.12023148148</v>
      </c>
      <c r="U1376" s="23">
        <v>42424.161898148144</v>
      </c>
      <c r="V1376" s="14">
        <f t="shared" si="152"/>
        <v>1500</v>
      </c>
      <c r="W1376" s="14">
        <f t="shared" si="153"/>
        <v>2842</v>
      </c>
      <c r="X1376" s="7">
        <f>IF($L1376&gt;0,$W1376/$L1376,0)</f>
        <v>43.060606060606062</v>
      </c>
    </row>
    <row r="1377" spans="1:24" ht="43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3">
        <f>(E1377/D1377)*100</f>
        <v>171.32499999999999</v>
      </c>
      <c r="P1377" s="7">
        <f t="shared" si="148"/>
        <v>62.871559633027523</v>
      </c>
      <c r="Q1377" s="4" t="str">
        <f t="shared" si="149"/>
        <v>music</v>
      </c>
      <c r="R1377" s="4" t="str">
        <f t="shared" si="147"/>
        <v>rock</v>
      </c>
      <c r="S1377" s="22">
        <f t="shared" si="150"/>
        <v>42720.066192129627</v>
      </c>
      <c r="T1377" s="22">
        <f t="shared" si="151"/>
        <v>42750.066192129627</v>
      </c>
      <c r="U1377" s="23">
        <v>42720.066192129627</v>
      </c>
      <c r="V1377" s="14">
        <f t="shared" si="152"/>
        <v>4504.62</v>
      </c>
      <c r="W1377" s="14">
        <f t="shared" si="153"/>
        <v>7717.540215</v>
      </c>
      <c r="X1377" s="7">
        <f>IF($L1377&gt;0,$W1377/$L1377,0)</f>
        <v>70.803121238532114</v>
      </c>
    </row>
    <row r="1378" spans="1:24" ht="28.8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3">
        <f>(E1378/D1378)*100</f>
        <v>252.48648648648651</v>
      </c>
      <c r="P1378" s="7">
        <f t="shared" si="148"/>
        <v>55.607142857142854</v>
      </c>
      <c r="Q1378" s="4" t="str">
        <f t="shared" si="149"/>
        <v>music</v>
      </c>
      <c r="R1378" s="4" t="str">
        <f t="shared" si="147"/>
        <v>rock</v>
      </c>
      <c r="S1378" s="22">
        <f t="shared" si="150"/>
        <v>42677.669050925921</v>
      </c>
      <c r="T1378" s="22">
        <f t="shared" si="151"/>
        <v>42707.710717592592</v>
      </c>
      <c r="U1378" s="23">
        <v>42677.669050925921</v>
      </c>
      <c r="V1378" s="14">
        <f t="shared" si="152"/>
        <v>4631.9448999999995</v>
      </c>
      <c r="W1378" s="14">
        <f t="shared" si="153"/>
        <v>11695.034933999999</v>
      </c>
      <c r="X1378" s="7">
        <f>IF($L1378&gt;0,$W1378/$L1378,0)</f>
        <v>69.613303178571428</v>
      </c>
    </row>
    <row r="1379" spans="1:24" ht="43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3">
        <f>(E1379/D1379)*100</f>
        <v>116.15384615384616</v>
      </c>
      <c r="P1379" s="7">
        <f t="shared" si="148"/>
        <v>48.70967741935484</v>
      </c>
      <c r="Q1379" s="4" t="str">
        <f t="shared" si="149"/>
        <v>music</v>
      </c>
      <c r="R1379" s="4" t="str">
        <f t="shared" si="147"/>
        <v>rock</v>
      </c>
      <c r="S1379" s="22">
        <f t="shared" si="150"/>
        <v>42747.219560185185</v>
      </c>
      <c r="T1379" s="22">
        <f t="shared" si="151"/>
        <v>42769.174305555556</v>
      </c>
      <c r="U1379" s="23">
        <v>42747.219560185185</v>
      </c>
      <c r="V1379" s="14">
        <f t="shared" si="152"/>
        <v>1300</v>
      </c>
      <c r="W1379" s="14">
        <f t="shared" si="153"/>
        <v>1510</v>
      </c>
      <c r="X1379" s="7">
        <f>IF($L1379&gt;0,$W1379/$L1379,0)</f>
        <v>48.70967741935484</v>
      </c>
    </row>
    <row r="1380" spans="1:24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3">
        <f>(E1380/D1380)*100</f>
        <v>203.35000000000002</v>
      </c>
      <c r="P1380" s="7">
        <f t="shared" si="148"/>
        <v>30.578947368421051</v>
      </c>
      <c r="Q1380" s="4" t="str">
        <f t="shared" si="149"/>
        <v>music</v>
      </c>
      <c r="R1380" s="4" t="str">
        <f t="shared" si="147"/>
        <v>rock</v>
      </c>
      <c r="S1380" s="22">
        <f t="shared" si="150"/>
        <v>42568.759375000001</v>
      </c>
      <c r="T1380" s="22">
        <f t="shared" si="151"/>
        <v>42583.759375000001</v>
      </c>
      <c r="U1380" s="23">
        <v>42568.759375000001</v>
      </c>
      <c r="V1380" s="14">
        <f t="shared" si="152"/>
        <v>2503.7539999999999</v>
      </c>
      <c r="W1380" s="14">
        <f t="shared" si="153"/>
        <v>5091.3837589999994</v>
      </c>
      <c r="X1380" s="7">
        <f>IF($L1380&gt;0,$W1380/$L1380,0)</f>
        <v>38.281080894736839</v>
      </c>
    </row>
    <row r="1381" spans="1:24" ht="28.8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3">
        <f>(E1381/D1381)*100</f>
        <v>111.60000000000001</v>
      </c>
      <c r="P1381" s="7">
        <f t="shared" si="148"/>
        <v>73.907284768211923</v>
      </c>
      <c r="Q1381" s="4" t="str">
        <f t="shared" si="149"/>
        <v>music</v>
      </c>
      <c r="R1381" s="4" t="str">
        <f t="shared" si="147"/>
        <v>rock</v>
      </c>
      <c r="S1381" s="22">
        <f t="shared" si="150"/>
        <v>42130.491620370369</v>
      </c>
      <c r="T1381" s="22">
        <f t="shared" si="151"/>
        <v>42160.491620370369</v>
      </c>
      <c r="U1381" s="23">
        <v>42130.491620370369</v>
      </c>
      <c r="V1381" s="14">
        <f t="shared" si="152"/>
        <v>10000</v>
      </c>
      <c r="W1381" s="14">
        <f t="shared" si="153"/>
        <v>11160</v>
      </c>
      <c r="X1381" s="7">
        <f>IF($L1381&gt;0,$W1381/$L1381,0)</f>
        <v>73.907284768211923</v>
      </c>
    </row>
    <row r="1382" spans="1:24" ht="28.8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3">
        <f>(E1382/D1382)*100</f>
        <v>424</v>
      </c>
      <c r="P1382" s="7">
        <f t="shared" si="148"/>
        <v>21.2</v>
      </c>
      <c r="Q1382" s="4" t="str">
        <f t="shared" si="149"/>
        <v>music</v>
      </c>
      <c r="R1382" s="4" t="str">
        <f t="shared" si="147"/>
        <v>rock</v>
      </c>
      <c r="S1382" s="22">
        <f t="shared" si="150"/>
        <v>42141.762800925921</v>
      </c>
      <c r="T1382" s="22">
        <f t="shared" si="151"/>
        <v>42164.083333333328</v>
      </c>
      <c r="U1382" s="23">
        <v>42141.762800925921</v>
      </c>
      <c r="V1382" s="14">
        <f t="shared" si="152"/>
        <v>25</v>
      </c>
      <c r="W1382" s="14">
        <f t="shared" si="153"/>
        <v>106</v>
      </c>
      <c r="X1382" s="7">
        <f>IF($L1382&gt;0,$W1382/$L1382,0)</f>
        <v>21.2</v>
      </c>
    </row>
    <row r="1383" spans="1:24" ht="43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3">
        <f>(E1383/D1383)*100</f>
        <v>107.1</v>
      </c>
      <c r="P1383" s="7">
        <f t="shared" si="148"/>
        <v>73.356164383561648</v>
      </c>
      <c r="Q1383" s="4" t="str">
        <f t="shared" si="149"/>
        <v>music</v>
      </c>
      <c r="R1383" s="4" t="str">
        <f t="shared" si="147"/>
        <v>rock</v>
      </c>
      <c r="S1383" s="22">
        <f t="shared" si="150"/>
        <v>42703.214409722219</v>
      </c>
      <c r="T1383" s="22">
        <f t="shared" si="151"/>
        <v>42733.214409722219</v>
      </c>
      <c r="U1383" s="23">
        <v>42703.214409722219</v>
      </c>
      <c r="V1383" s="14">
        <f t="shared" si="152"/>
        <v>5000</v>
      </c>
      <c r="W1383" s="14">
        <f t="shared" si="153"/>
        <v>5355</v>
      </c>
      <c r="X1383" s="7">
        <f>IF($L1383&gt;0,$W1383/$L1383,0)</f>
        <v>73.356164383561648</v>
      </c>
    </row>
    <row r="1384" spans="1:24" ht="43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3">
        <f>(E1384/D1384)*100</f>
        <v>104.3625</v>
      </c>
      <c r="P1384" s="7">
        <f t="shared" si="148"/>
        <v>56.412162162162161</v>
      </c>
      <c r="Q1384" s="4" t="str">
        <f t="shared" si="149"/>
        <v>music</v>
      </c>
      <c r="R1384" s="4" t="str">
        <f t="shared" si="147"/>
        <v>rock</v>
      </c>
      <c r="S1384" s="22">
        <f t="shared" si="150"/>
        <v>41370.800185185188</v>
      </c>
      <c r="T1384" s="22">
        <f t="shared" si="151"/>
        <v>41400.800185185188</v>
      </c>
      <c r="U1384" s="23">
        <v>41370.800185185188</v>
      </c>
      <c r="V1384" s="14">
        <f t="shared" si="152"/>
        <v>8000</v>
      </c>
      <c r="W1384" s="14">
        <f t="shared" si="153"/>
        <v>8349</v>
      </c>
      <c r="X1384" s="7">
        <f>IF($L1384&gt;0,$W1384/$L1384,0)</f>
        <v>56.412162162162161</v>
      </c>
    </row>
    <row r="1385" spans="1:24" ht="43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3">
        <f>(E1385/D1385)*100</f>
        <v>212.40909090909091</v>
      </c>
      <c r="P1385" s="7">
        <f t="shared" si="148"/>
        <v>50.247311827956992</v>
      </c>
      <c r="Q1385" s="4" t="str">
        <f t="shared" si="149"/>
        <v>music</v>
      </c>
      <c r="R1385" s="4" t="str">
        <f t="shared" si="147"/>
        <v>rock</v>
      </c>
      <c r="S1385" s="22">
        <f t="shared" si="150"/>
        <v>42707.074976851851</v>
      </c>
      <c r="T1385" s="22">
        <f t="shared" si="151"/>
        <v>42727.074976851851</v>
      </c>
      <c r="U1385" s="23">
        <v>42707.074976851851</v>
      </c>
      <c r="V1385" s="14">
        <f t="shared" si="152"/>
        <v>1686.1878000000002</v>
      </c>
      <c r="W1385" s="14">
        <f t="shared" si="153"/>
        <v>3581.6161770000003</v>
      </c>
      <c r="X1385" s="7">
        <f>IF($L1385&gt;0,$W1385/$L1385,0)</f>
        <v>38.512001903225809</v>
      </c>
    </row>
    <row r="1386" spans="1:24" ht="43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3">
        <f>(E1386/D1386)*100</f>
        <v>124.08571428571429</v>
      </c>
      <c r="P1386" s="7">
        <f t="shared" si="148"/>
        <v>68.936507936507937</v>
      </c>
      <c r="Q1386" s="4" t="str">
        <f t="shared" si="149"/>
        <v>music</v>
      </c>
      <c r="R1386" s="4" t="str">
        <f t="shared" si="147"/>
        <v>rock</v>
      </c>
      <c r="S1386" s="22">
        <f t="shared" si="150"/>
        <v>42160.735208333332</v>
      </c>
      <c r="T1386" s="22">
        <f t="shared" si="151"/>
        <v>42190.735208333332</v>
      </c>
      <c r="U1386" s="23">
        <v>42160.735208333332</v>
      </c>
      <c r="V1386" s="14">
        <f t="shared" si="152"/>
        <v>3500</v>
      </c>
      <c r="W1386" s="14">
        <f t="shared" si="153"/>
        <v>4343</v>
      </c>
      <c r="X1386" s="7">
        <f>IF($L1386&gt;0,$W1386/$L1386,0)</f>
        <v>68.936507936507937</v>
      </c>
    </row>
    <row r="1387" spans="1:24" ht="43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3">
        <f>(E1387/D1387)*100</f>
        <v>110.406125</v>
      </c>
      <c r="P1387" s="7">
        <f t="shared" si="148"/>
        <v>65.914104477611943</v>
      </c>
      <c r="Q1387" s="4" t="str">
        <f t="shared" si="149"/>
        <v>music</v>
      </c>
      <c r="R1387" s="4" t="str">
        <f t="shared" si="147"/>
        <v>rock</v>
      </c>
      <c r="S1387" s="22">
        <f t="shared" si="150"/>
        <v>42433.688900462963</v>
      </c>
      <c r="T1387" s="22">
        <f t="shared" si="151"/>
        <v>42489.507638888885</v>
      </c>
      <c r="U1387" s="23">
        <v>42433.688900462963</v>
      </c>
      <c r="V1387" s="14">
        <f t="shared" si="152"/>
        <v>9009.24</v>
      </c>
      <c r="W1387" s="14">
        <f t="shared" si="153"/>
        <v>9946.7527759500008</v>
      </c>
      <c r="X1387" s="7">
        <f>IF($L1387&gt;0,$W1387/$L1387,0)</f>
        <v>74.229498327985084</v>
      </c>
    </row>
    <row r="1388" spans="1:24" ht="28.8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3">
        <f>(E1388/D1388)*100</f>
        <v>218.75</v>
      </c>
      <c r="P1388" s="7">
        <f t="shared" si="148"/>
        <v>62.5</v>
      </c>
      <c r="Q1388" s="4" t="str">
        <f t="shared" si="149"/>
        <v>music</v>
      </c>
      <c r="R1388" s="4" t="str">
        <f t="shared" si="147"/>
        <v>rock</v>
      </c>
      <c r="S1388" s="22">
        <f t="shared" si="150"/>
        <v>42184.646863425922</v>
      </c>
      <c r="T1388" s="22">
        <f t="shared" si="151"/>
        <v>42214.646863425922</v>
      </c>
      <c r="U1388" s="23">
        <v>42184.646863425922</v>
      </c>
      <c r="V1388" s="14">
        <f t="shared" si="152"/>
        <v>400</v>
      </c>
      <c r="W1388" s="14">
        <f t="shared" si="153"/>
        <v>875</v>
      </c>
      <c r="X1388" s="7">
        <f>IF($L1388&gt;0,$W1388/$L1388,0)</f>
        <v>62.5</v>
      </c>
    </row>
    <row r="1389" spans="1:24" ht="43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3">
        <f>(E1389/D1389)*100</f>
        <v>136.625</v>
      </c>
      <c r="P1389" s="7">
        <f t="shared" si="148"/>
        <v>70.064102564102569</v>
      </c>
      <c r="Q1389" s="4" t="str">
        <f t="shared" si="149"/>
        <v>music</v>
      </c>
      <c r="R1389" s="4" t="str">
        <f t="shared" si="147"/>
        <v>rock</v>
      </c>
      <c r="S1389" s="22">
        <f t="shared" si="150"/>
        <v>42126.92123842593</v>
      </c>
      <c r="T1389" s="22">
        <f t="shared" si="151"/>
        <v>42158.1875</v>
      </c>
      <c r="U1389" s="23">
        <v>42126.92123842593</v>
      </c>
      <c r="V1389" s="14">
        <f t="shared" si="152"/>
        <v>4000</v>
      </c>
      <c r="W1389" s="14">
        <f t="shared" si="153"/>
        <v>5465</v>
      </c>
      <c r="X1389" s="7">
        <f>IF($L1389&gt;0,$W1389/$L1389,0)</f>
        <v>70.064102564102569</v>
      </c>
    </row>
    <row r="1390" spans="1:24" ht="43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3">
        <f>(E1390/D1390)*100</f>
        <v>134.8074</v>
      </c>
      <c r="P1390" s="7">
        <f t="shared" si="148"/>
        <v>60.181874999999998</v>
      </c>
      <c r="Q1390" s="4" t="str">
        <f t="shared" si="149"/>
        <v>music</v>
      </c>
      <c r="R1390" s="4" t="str">
        <f t="shared" si="147"/>
        <v>rock</v>
      </c>
      <c r="S1390" s="22">
        <f t="shared" si="150"/>
        <v>42634.614780092597</v>
      </c>
      <c r="T1390" s="22">
        <f t="shared" si="151"/>
        <v>42660.676388888889</v>
      </c>
      <c r="U1390" s="23">
        <v>42634.614780092597</v>
      </c>
      <c r="V1390" s="14">
        <f t="shared" si="152"/>
        <v>5000</v>
      </c>
      <c r="W1390" s="14">
        <f t="shared" si="153"/>
        <v>6740.37</v>
      </c>
      <c r="X1390" s="7">
        <f>IF($L1390&gt;0,$W1390/$L1390,0)</f>
        <v>60.181874999999998</v>
      </c>
    </row>
    <row r="1391" spans="1:24" ht="28.8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3">
        <f>(E1391/D1391)*100</f>
        <v>145.4</v>
      </c>
      <c r="P1391" s="7">
        <f t="shared" si="148"/>
        <v>21.382352941176471</v>
      </c>
      <c r="Q1391" s="4" t="str">
        <f t="shared" si="149"/>
        <v>music</v>
      </c>
      <c r="R1391" s="4" t="str">
        <f t="shared" si="147"/>
        <v>rock</v>
      </c>
      <c r="S1391" s="22">
        <f t="shared" si="150"/>
        <v>42565.480983796297</v>
      </c>
      <c r="T1391" s="22">
        <f t="shared" si="151"/>
        <v>42595.480983796297</v>
      </c>
      <c r="U1391" s="23">
        <v>42565.480983796297</v>
      </c>
      <c r="V1391" s="14">
        <f t="shared" si="152"/>
        <v>625.93849999999998</v>
      </c>
      <c r="W1391" s="14">
        <f t="shared" si="153"/>
        <v>910.11457899999994</v>
      </c>
      <c r="X1391" s="7">
        <f>IF($L1391&gt;0,$W1391/$L1391,0)</f>
        <v>26.768075852941173</v>
      </c>
    </row>
    <row r="1392" spans="1:24" ht="43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3">
        <f>(E1392/D1392)*100</f>
        <v>109.10714285714285</v>
      </c>
      <c r="P1392" s="7">
        <f t="shared" si="148"/>
        <v>160.78947368421052</v>
      </c>
      <c r="Q1392" s="4" t="str">
        <f t="shared" si="149"/>
        <v>music</v>
      </c>
      <c r="R1392" s="4" t="str">
        <f t="shared" si="147"/>
        <v>rock</v>
      </c>
      <c r="S1392" s="22">
        <f t="shared" si="150"/>
        <v>42087.803310185191</v>
      </c>
      <c r="T1392" s="22">
        <f t="shared" si="151"/>
        <v>42121.716666666667</v>
      </c>
      <c r="U1392" s="23">
        <v>42087.803310185191</v>
      </c>
      <c r="V1392" s="14">
        <f t="shared" si="152"/>
        <v>2800</v>
      </c>
      <c r="W1392" s="14">
        <f t="shared" si="153"/>
        <v>3055</v>
      </c>
      <c r="X1392" s="7">
        <f>IF($L1392&gt;0,$W1392/$L1392,0)</f>
        <v>160.78947368421052</v>
      </c>
    </row>
    <row r="1393" spans="1:24" ht="43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3">
        <f>(E1393/D1393)*100</f>
        <v>110.2</v>
      </c>
      <c r="P1393" s="7">
        <f t="shared" si="148"/>
        <v>42.384615384615387</v>
      </c>
      <c r="Q1393" s="4" t="str">
        <f t="shared" si="149"/>
        <v>music</v>
      </c>
      <c r="R1393" s="4" t="str">
        <f t="shared" si="147"/>
        <v>rock</v>
      </c>
      <c r="S1393" s="22">
        <f t="shared" si="150"/>
        <v>42193.650671296295</v>
      </c>
      <c r="T1393" s="22">
        <f t="shared" si="151"/>
        <v>42238.207638888889</v>
      </c>
      <c r="U1393" s="23">
        <v>42193.650671296295</v>
      </c>
      <c r="V1393" s="14">
        <f t="shared" si="152"/>
        <v>500</v>
      </c>
      <c r="W1393" s="14">
        <f t="shared" si="153"/>
        <v>551</v>
      </c>
      <c r="X1393" s="7">
        <f>IF($L1393&gt;0,$W1393/$L1393,0)</f>
        <v>42.384615384615387</v>
      </c>
    </row>
    <row r="1394" spans="1:24" ht="43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3">
        <f>(E1394/D1394)*100</f>
        <v>113.64000000000001</v>
      </c>
      <c r="P1394" s="7">
        <f t="shared" si="148"/>
        <v>27.317307692307693</v>
      </c>
      <c r="Q1394" s="4" t="str">
        <f t="shared" si="149"/>
        <v>music</v>
      </c>
      <c r="R1394" s="4" t="str">
        <f t="shared" si="147"/>
        <v>rock</v>
      </c>
      <c r="S1394" s="22">
        <f t="shared" si="150"/>
        <v>42401.154930555553</v>
      </c>
      <c r="T1394" s="22">
        <f t="shared" si="151"/>
        <v>42432.154930555553</v>
      </c>
      <c r="U1394" s="23">
        <v>42401.154930555553</v>
      </c>
      <c r="V1394" s="14">
        <f t="shared" si="152"/>
        <v>2500</v>
      </c>
      <c r="W1394" s="14">
        <f t="shared" si="153"/>
        <v>2841</v>
      </c>
      <c r="X1394" s="7">
        <f>IF($L1394&gt;0,$W1394/$L1394,0)</f>
        <v>27.317307692307693</v>
      </c>
    </row>
    <row r="1395" spans="1:24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3">
        <f>(E1395/D1395)*100</f>
        <v>102.35000000000001</v>
      </c>
      <c r="P1395" s="7">
        <f t="shared" si="148"/>
        <v>196.82692307692307</v>
      </c>
      <c r="Q1395" s="4" t="str">
        <f t="shared" si="149"/>
        <v>music</v>
      </c>
      <c r="R1395" s="4" t="str">
        <f t="shared" si="147"/>
        <v>rock</v>
      </c>
      <c r="S1395" s="22">
        <f t="shared" si="150"/>
        <v>42553.681979166664</v>
      </c>
      <c r="T1395" s="22">
        <f t="shared" si="151"/>
        <v>42583.681979166664</v>
      </c>
      <c r="U1395" s="23">
        <v>42553.681979166664</v>
      </c>
      <c r="V1395" s="14">
        <f t="shared" si="152"/>
        <v>10000</v>
      </c>
      <c r="W1395" s="14">
        <f t="shared" si="153"/>
        <v>10235</v>
      </c>
      <c r="X1395" s="7">
        <f>IF($L1395&gt;0,$W1395/$L1395,0)</f>
        <v>196.82692307692307</v>
      </c>
    </row>
    <row r="1396" spans="1:24" ht="43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3">
        <f>(E1396/D1396)*100</f>
        <v>122.13333333333334</v>
      </c>
      <c r="P1396" s="7">
        <f t="shared" si="148"/>
        <v>53.882352941176471</v>
      </c>
      <c r="Q1396" s="4" t="str">
        <f t="shared" si="149"/>
        <v>music</v>
      </c>
      <c r="R1396" s="4" t="str">
        <f t="shared" si="147"/>
        <v>rock</v>
      </c>
      <c r="S1396" s="22">
        <f t="shared" si="150"/>
        <v>42752.144976851851</v>
      </c>
      <c r="T1396" s="22">
        <f t="shared" si="151"/>
        <v>42795.125</v>
      </c>
      <c r="U1396" s="23">
        <v>42752.144976851851</v>
      </c>
      <c r="V1396" s="14">
        <f t="shared" si="152"/>
        <v>750</v>
      </c>
      <c r="W1396" s="14">
        <f t="shared" si="153"/>
        <v>916</v>
      </c>
      <c r="X1396" s="7">
        <f>IF($L1396&gt;0,$W1396/$L1396,0)</f>
        <v>53.882352941176471</v>
      </c>
    </row>
    <row r="1397" spans="1:24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3">
        <f>(E1397/D1397)*100</f>
        <v>111.88571428571427</v>
      </c>
      <c r="P1397" s="7">
        <f t="shared" si="148"/>
        <v>47.756097560975611</v>
      </c>
      <c r="Q1397" s="4" t="str">
        <f t="shared" si="149"/>
        <v>music</v>
      </c>
      <c r="R1397" s="4" t="str">
        <f t="shared" si="147"/>
        <v>rock</v>
      </c>
      <c r="S1397" s="22">
        <f t="shared" si="150"/>
        <v>42719.90834490741</v>
      </c>
      <c r="T1397" s="22">
        <f t="shared" si="151"/>
        <v>42749.90834490741</v>
      </c>
      <c r="U1397" s="23">
        <v>42719.90834490741</v>
      </c>
      <c r="V1397" s="14">
        <f t="shared" si="152"/>
        <v>3500</v>
      </c>
      <c r="W1397" s="14">
        <f t="shared" si="153"/>
        <v>3916</v>
      </c>
      <c r="X1397" s="7">
        <f>IF($L1397&gt;0,$W1397/$L1397,0)</f>
        <v>47.756097560975611</v>
      </c>
    </row>
    <row r="1398" spans="1:24" ht="43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3">
        <f>(E1398/D1398)*100</f>
        <v>107.3</v>
      </c>
      <c r="P1398" s="7">
        <f t="shared" si="148"/>
        <v>88.191780821917803</v>
      </c>
      <c r="Q1398" s="4" t="str">
        <f t="shared" si="149"/>
        <v>music</v>
      </c>
      <c r="R1398" s="4" t="str">
        <f t="shared" si="147"/>
        <v>rock</v>
      </c>
      <c r="S1398" s="22">
        <f t="shared" si="150"/>
        <v>42018.99863425926</v>
      </c>
      <c r="T1398" s="22">
        <f t="shared" si="151"/>
        <v>42048.99863425926</v>
      </c>
      <c r="U1398" s="23">
        <v>42018.99863425926</v>
      </c>
      <c r="V1398" s="14">
        <f t="shared" si="152"/>
        <v>6000</v>
      </c>
      <c r="W1398" s="14">
        <f t="shared" si="153"/>
        <v>6438</v>
      </c>
      <c r="X1398" s="7">
        <f>IF($L1398&gt;0,$W1398/$L1398,0)</f>
        <v>88.191780821917803</v>
      </c>
    </row>
    <row r="1399" spans="1:24" ht="43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3">
        <f>(E1399/D1399)*100</f>
        <v>113.85000000000001</v>
      </c>
      <c r="P1399" s="7">
        <f t="shared" si="148"/>
        <v>72.056962025316452</v>
      </c>
      <c r="Q1399" s="4" t="str">
        <f t="shared" si="149"/>
        <v>music</v>
      </c>
      <c r="R1399" s="4" t="str">
        <f t="shared" si="147"/>
        <v>rock</v>
      </c>
      <c r="S1399" s="22">
        <f t="shared" si="150"/>
        <v>42640.917939814812</v>
      </c>
      <c r="T1399" s="22">
        <f t="shared" si="151"/>
        <v>42670.888194444444</v>
      </c>
      <c r="U1399" s="23">
        <v>42640.917939814812</v>
      </c>
      <c r="V1399" s="14">
        <f t="shared" si="152"/>
        <v>10000</v>
      </c>
      <c r="W1399" s="14">
        <f t="shared" si="153"/>
        <v>11385</v>
      </c>
      <c r="X1399" s="7">
        <f>IF($L1399&gt;0,$W1399/$L1399,0)</f>
        <v>72.056962025316452</v>
      </c>
    </row>
    <row r="1400" spans="1:24" ht="43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3">
        <f>(E1400/D1400)*100</f>
        <v>109.68181818181819</v>
      </c>
      <c r="P1400" s="7">
        <f t="shared" si="148"/>
        <v>74.246153846153845</v>
      </c>
      <c r="Q1400" s="4" t="str">
        <f t="shared" si="149"/>
        <v>music</v>
      </c>
      <c r="R1400" s="4" t="str">
        <f t="shared" si="147"/>
        <v>rock</v>
      </c>
      <c r="S1400" s="22">
        <f t="shared" si="150"/>
        <v>42526.874236111107</v>
      </c>
      <c r="T1400" s="22">
        <f t="shared" si="151"/>
        <v>42556.874236111107</v>
      </c>
      <c r="U1400" s="23">
        <v>42526.874236111107</v>
      </c>
      <c r="V1400" s="14">
        <f t="shared" si="152"/>
        <v>4400</v>
      </c>
      <c r="W1400" s="14">
        <f t="shared" si="153"/>
        <v>4826</v>
      </c>
      <c r="X1400" s="7">
        <f>IF($L1400&gt;0,$W1400/$L1400,0)</f>
        <v>74.246153846153845</v>
      </c>
    </row>
    <row r="1401" spans="1:24" ht="43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3">
        <f>(E1401/D1401)*100</f>
        <v>126.14444444444443</v>
      </c>
      <c r="P1401" s="7">
        <f t="shared" si="148"/>
        <v>61.701086956521742</v>
      </c>
      <c r="Q1401" s="4" t="str">
        <f t="shared" si="149"/>
        <v>music</v>
      </c>
      <c r="R1401" s="4" t="str">
        <f t="shared" si="147"/>
        <v>rock</v>
      </c>
      <c r="S1401" s="22">
        <f t="shared" si="150"/>
        <v>41889.004317129627</v>
      </c>
      <c r="T1401" s="22">
        <f t="shared" si="151"/>
        <v>41919.004317129627</v>
      </c>
      <c r="U1401" s="23">
        <v>41889.004317129627</v>
      </c>
      <c r="V1401" s="14">
        <f t="shared" si="152"/>
        <v>9000</v>
      </c>
      <c r="W1401" s="14">
        <f t="shared" si="153"/>
        <v>11353</v>
      </c>
      <c r="X1401" s="7">
        <f>IF($L1401&gt;0,$W1401/$L1401,0)</f>
        <v>61.701086956521742</v>
      </c>
    </row>
    <row r="1402" spans="1:24" ht="43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3">
        <f>(E1402/D1402)*100</f>
        <v>167.42857142857144</v>
      </c>
      <c r="P1402" s="7">
        <f t="shared" si="148"/>
        <v>17.235294117647058</v>
      </c>
      <c r="Q1402" s="4" t="str">
        <f t="shared" si="149"/>
        <v>music</v>
      </c>
      <c r="R1402" s="4" t="str">
        <f t="shared" si="147"/>
        <v>rock</v>
      </c>
      <c r="S1402" s="22">
        <f t="shared" si="150"/>
        <v>42498.341122685189</v>
      </c>
      <c r="T1402" s="22">
        <f t="shared" si="151"/>
        <v>42533.229166666672</v>
      </c>
      <c r="U1402" s="23">
        <v>42498.341122685189</v>
      </c>
      <c r="V1402" s="14">
        <f t="shared" si="152"/>
        <v>438.15694999999999</v>
      </c>
      <c r="W1402" s="14">
        <f t="shared" si="153"/>
        <v>733.59992199999999</v>
      </c>
      <c r="X1402" s="7">
        <f>IF($L1402&gt;0,$W1402/$L1402,0)</f>
        <v>21.576468294117646</v>
      </c>
    </row>
    <row r="1403" spans="1:24" ht="43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3">
        <f>(E1403/D1403)*100</f>
        <v>496.52000000000004</v>
      </c>
      <c r="P1403" s="7">
        <f t="shared" si="148"/>
        <v>51.720833333333331</v>
      </c>
      <c r="Q1403" s="4" t="str">
        <f t="shared" si="149"/>
        <v>music</v>
      </c>
      <c r="R1403" s="4" t="str">
        <f t="shared" si="147"/>
        <v>rock</v>
      </c>
      <c r="S1403" s="22">
        <f t="shared" si="150"/>
        <v>41399.99622685185</v>
      </c>
      <c r="T1403" s="22">
        <f t="shared" si="151"/>
        <v>41420.99622685185</v>
      </c>
      <c r="U1403" s="23">
        <v>41399.99622685185</v>
      </c>
      <c r="V1403" s="14">
        <f t="shared" si="152"/>
        <v>2500</v>
      </c>
      <c r="W1403" s="14">
        <f t="shared" si="153"/>
        <v>12413</v>
      </c>
      <c r="X1403" s="7">
        <f>IF($L1403&gt;0,$W1403/$L1403,0)</f>
        <v>51.720833333333331</v>
      </c>
    </row>
    <row r="1404" spans="1:24" ht="43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3">
        <f>(E1404/D1404)*100</f>
        <v>109.16</v>
      </c>
      <c r="P1404" s="7">
        <f t="shared" si="148"/>
        <v>24.150442477876105</v>
      </c>
      <c r="Q1404" s="4" t="str">
        <f t="shared" si="149"/>
        <v>music</v>
      </c>
      <c r="R1404" s="4" t="str">
        <f t="shared" si="147"/>
        <v>rock</v>
      </c>
      <c r="S1404" s="22">
        <f t="shared" si="150"/>
        <v>42065.053368055553</v>
      </c>
      <c r="T1404" s="22">
        <f t="shared" si="151"/>
        <v>42125.011701388888</v>
      </c>
      <c r="U1404" s="23">
        <v>42065.053368055553</v>
      </c>
      <c r="V1404" s="14">
        <f t="shared" si="152"/>
        <v>3129.6924999999997</v>
      </c>
      <c r="W1404" s="14">
        <f t="shared" si="153"/>
        <v>3416.3723329999998</v>
      </c>
      <c r="X1404" s="7">
        <f>IF($L1404&gt;0,$W1404/$L1404,0)</f>
        <v>30.233383477876103</v>
      </c>
    </row>
    <row r="1405" spans="1:24" ht="43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3">
        <f>(E1405/D1405)*100</f>
        <v>102.57499999999999</v>
      </c>
      <c r="P1405" s="7">
        <f t="shared" si="148"/>
        <v>62.166666666666664</v>
      </c>
      <c r="Q1405" s="4" t="str">
        <f t="shared" si="149"/>
        <v>music</v>
      </c>
      <c r="R1405" s="4" t="str">
        <f t="shared" si="147"/>
        <v>rock</v>
      </c>
      <c r="S1405" s="22">
        <f t="shared" si="150"/>
        <v>41451.062905092593</v>
      </c>
      <c r="T1405" s="22">
        <f t="shared" si="151"/>
        <v>41481.062905092593</v>
      </c>
      <c r="U1405" s="23">
        <v>41451.062905092593</v>
      </c>
      <c r="V1405" s="14">
        <f t="shared" si="152"/>
        <v>4000</v>
      </c>
      <c r="W1405" s="14">
        <f t="shared" si="153"/>
        <v>4103</v>
      </c>
      <c r="X1405" s="7">
        <f>IF($L1405&gt;0,$W1405/$L1405,0)</f>
        <v>62.166666666666664</v>
      </c>
    </row>
    <row r="1406" spans="1:24" ht="43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3">
        <f>(E1406/D1406)*100</f>
        <v>1.6620689655172414</v>
      </c>
      <c r="P1406" s="7">
        <f t="shared" si="148"/>
        <v>48.2</v>
      </c>
      <c r="Q1406" s="4" t="str">
        <f t="shared" si="149"/>
        <v>publishing</v>
      </c>
      <c r="R1406" s="4" t="str">
        <f t="shared" si="147"/>
        <v>translations</v>
      </c>
      <c r="S1406" s="22">
        <f t="shared" si="150"/>
        <v>42032.510243055556</v>
      </c>
      <c r="T1406" s="22">
        <f t="shared" si="151"/>
        <v>42057.510243055556</v>
      </c>
      <c r="U1406" s="23">
        <v>42032.510243055556</v>
      </c>
      <c r="V1406" s="14">
        <f t="shared" si="152"/>
        <v>18152.216499999999</v>
      </c>
      <c r="W1406" s="14">
        <f t="shared" si="153"/>
        <v>301.70235699999995</v>
      </c>
      <c r="X1406" s="7">
        <f>IF($L1406&gt;0,$W1406/$L1406,0)</f>
        <v>60.340471399999991</v>
      </c>
    </row>
    <row r="1407" spans="1:24" ht="28.8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3">
        <f>(E1407/D1407)*100</f>
        <v>0.42</v>
      </c>
      <c r="P1407" s="7">
        <f t="shared" si="148"/>
        <v>6.1764705882352944</v>
      </c>
      <c r="Q1407" s="4" t="str">
        <f t="shared" si="149"/>
        <v>publishing</v>
      </c>
      <c r="R1407" s="4" t="str">
        <f t="shared" si="147"/>
        <v>translations</v>
      </c>
      <c r="S1407" s="22">
        <f t="shared" si="150"/>
        <v>41941.680567129632</v>
      </c>
      <c r="T1407" s="22">
        <f t="shared" si="151"/>
        <v>41971.722233796296</v>
      </c>
      <c r="U1407" s="23">
        <v>41941.680567129632</v>
      </c>
      <c r="V1407" s="14">
        <f t="shared" si="152"/>
        <v>25000</v>
      </c>
      <c r="W1407" s="14">
        <f t="shared" si="153"/>
        <v>105</v>
      </c>
      <c r="X1407" s="7">
        <f>IF($L1407&gt;0,$W1407/$L1407,0)</f>
        <v>6.1764705882352944</v>
      </c>
    </row>
    <row r="1408" spans="1:24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3">
        <f>(E1408/D1408)*100</f>
        <v>0.125</v>
      </c>
      <c r="P1408" s="7">
        <f t="shared" si="148"/>
        <v>5</v>
      </c>
      <c r="Q1408" s="4" t="str">
        <f t="shared" si="149"/>
        <v>publishing</v>
      </c>
      <c r="R1408" s="4" t="str">
        <f t="shared" si="147"/>
        <v>translations</v>
      </c>
      <c r="S1408" s="22">
        <f t="shared" si="150"/>
        <v>42297.432951388888</v>
      </c>
      <c r="T1408" s="22">
        <f t="shared" si="151"/>
        <v>42350.416666666672</v>
      </c>
      <c r="U1408" s="23">
        <v>42297.432951388888</v>
      </c>
      <c r="V1408" s="14">
        <f t="shared" si="152"/>
        <v>13513.86</v>
      </c>
      <c r="W1408" s="14">
        <f t="shared" si="153"/>
        <v>16.892325</v>
      </c>
      <c r="X1408" s="7">
        <f>IF($L1408&gt;0,$W1408/$L1408,0)</f>
        <v>5.6307749999999999</v>
      </c>
    </row>
    <row r="1409" spans="1:24" ht="43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3">
        <f>(E1409/D1409)*100</f>
        <v>0.5</v>
      </c>
      <c r="P1409" s="7">
        <f t="shared" si="148"/>
        <v>7.5</v>
      </c>
      <c r="Q1409" s="4" t="str">
        <f t="shared" si="149"/>
        <v>publishing</v>
      </c>
      <c r="R1409" s="4" t="str">
        <f t="shared" si="147"/>
        <v>translations</v>
      </c>
      <c r="S1409" s="22">
        <f t="shared" si="150"/>
        <v>41838.536782407406</v>
      </c>
      <c r="T1409" s="22">
        <f t="shared" si="151"/>
        <v>41863.536782407406</v>
      </c>
      <c r="U1409" s="23">
        <v>41838.536782407406</v>
      </c>
      <c r="V1409" s="14">
        <f t="shared" si="152"/>
        <v>3000</v>
      </c>
      <c r="W1409" s="14">
        <f t="shared" si="153"/>
        <v>15</v>
      </c>
      <c r="X1409" s="7">
        <f>IF($L1409&gt;0,$W1409/$L1409,0)</f>
        <v>7.5</v>
      </c>
    </row>
    <row r="1410" spans="1:24" ht="43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3">
        <f>(E1410/D1410)*100</f>
        <v>7.1999999999999993</v>
      </c>
      <c r="P1410" s="7">
        <f t="shared" si="148"/>
        <v>12</v>
      </c>
      <c r="Q1410" s="4" t="str">
        <f t="shared" si="149"/>
        <v>publishing</v>
      </c>
      <c r="R1410" s="4" t="str">
        <f t="shared" ref="R1410:R1473" si="154">MID($N1410,FIND("/",$N1410)+1,LEN($N1410))</f>
        <v>translations</v>
      </c>
      <c r="S1410" s="22">
        <f t="shared" si="150"/>
        <v>42291.872175925921</v>
      </c>
      <c r="T1410" s="22">
        <f t="shared" si="151"/>
        <v>42321.913842592592</v>
      </c>
      <c r="U1410" s="23">
        <v>42291.872175925921</v>
      </c>
      <c r="V1410" s="14">
        <f t="shared" si="152"/>
        <v>1251.877</v>
      </c>
      <c r="W1410" s="14">
        <f t="shared" si="153"/>
        <v>90.135143999999997</v>
      </c>
      <c r="X1410" s="7">
        <f>IF($L1410&gt;0,$W1410/$L1410,0)</f>
        <v>15.022523999999999</v>
      </c>
    </row>
    <row r="1411" spans="1:24" ht="43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3">
        <f>(E1411/D1411)*100</f>
        <v>0</v>
      </c>
      <c r="P1411" s="7">
        <f t="shared" ref="P1411:P1474" si="155">IF($L1411&gt;0,$E1411/$L1411,0)</f>
        <v>0</v>
      </c>
      <c r="Q1411" s="4" t="str">
        <f t="shared" ref="Q1411:Q1474" si="156">LEFT($N1411,FIND("/",$N1411)-1)</f>
        <v>publishing</v>
      </c>
      <c r="R1411" s="4" t="str">
        <f t="shared" si="154"/>
        <v>translations</v>
      </c>
      <c r="S1411" s="22">
        <f t="shared" ref="S1411:U1474" si="157">($J1411/86400)+DATE(1970,1,1)</f>
        <v>41945.133506944447</v>
      </c>
      <c r="T1411" s="22">
        <f t="shared" ref="T1411:T1474" si="158">($I1411/86400)+DATE(1970,1,1)</f>
        <v>42005.175173611111</v>
      </c>
      <c r="U1411" s="23">
        <v>41945.133506944447</v>
      </c>
      <c r="V1411" s="14">
        <f t="shared" ref="V1411:V1474" si="159">IF($H1411="AUD",$D1411*0.704094,IF($H1411="CAD",$D1411*0.766449,IF($H1411="CHF",$D1411*1.016069,IF($H1411="DKK",$D1411*0.150818,IF($H1411="EUR",$D1411*1.126155,IF($H1411="GBP",$D1411*1.251877,IF($H1411="HKD",$D1411*0.127766,IF($H1411="MXN",$D1411*0.052688,IF($H1411="NOK",$D1411*0.117106,IF($H1411="NZD",$D1411*0.672078,IF($H1411="SEK",$D1411*0.106947,IF($H1411="SGD",$D1411*0.737466,IF($H1411="USD",$D1411*1)))))))))))))</f>
        <v>4000</v>
      </c>
      <c r="W1411" s="14">
        <f t="shared" ref="W1411:W1474" si="160">IF($H1411="AUD",$E1411*0.704094,IF($H1411="CAD",$E1411*0.766449,IF($H1411="CHF",$E1411*1.016069,IF($H1411="DKK",$E1411*0.150818,IF($H1411="EUR",$E1411*1.126155,IF($H1411="GBP",$E1411*1.251877,IF($H1411="HKD",$E1411*0.127766,IF($H1411="MXN",$E1411*0.052688,IF($H1411="NOK",$E1411*0.117106,IF($H1411="NZD",$E1411*0.672078,IF($H1411="SEK",$E1411*0.106947,IF($H1411="SGD",$E1411*0.737466,IF($H1411="USD",$E1411*1)))))))))))))</f>
        <v>0</v>
      </c>
      <c r="X1411" s="7">
        <f>IF($L1411&gt;0,$W1411/$L1411,0)</f>
        <v>0</v>
      </c>
    </row>
    <row r="1412" spans="1:24" ht="43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3">
        <f>(E1412/D1412)*100</f>
        <v>1.6666666666666666E-2</v>
      </c>
      <c r="P1412" s="7">
        <f t="shared" si="155"/>
        <v>1</v>
      </c>
      <c r="Q1412" s="4" t="str">
        <f t="shared" si="156"/>
        <v>publishing</v>
      </c>
      <c r="R1412" s="4" t="str">
        <f t="shared" si="154"/>
        <v>translations</v>
      </c>
      <c r="S1412" s="22">
        <f t="shared" si="157"/>
        <v>42479.318518518514</v>
      </c>
      <c r="T1412" s="22">
        <f t="shared" si="158"/>
        <v>42524.318518518514</v>
      </c>
      <c r="U1412" s="23">
        <v>42479.318518518514</v>
      </c>
      <c r="V1412" s="14">
        <f t="shared" si="159"/>
        <v>6756.93</v>
      </c>
      <c r="W1412" s="14">
        <f t="shared" si="160"/>
        <v>1.126155</v>
      </c>
      <c r="X1412" s="7">
        <f>IF($L1412&gt;0,$W1412/$L1412,0)</f>
        <v>1.126155</v>
      </c>
    </row>
    <row r="1413" spans="1:24" ht="43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3">
        <f>(E1413/D1413)*100</f>
        <v>0.23333333333333336</v>
      </c>
      <c r="P1413" s="7">
        <f t="shared" si="155"/>
        <v>2.3333333333333335</v>
      </c>
      <c r="Q1413" s="4" t="str">
        <f t="shared" si="156"/>
        <v>publishing</v>
      </c>
      <c r="R1413" s="4" t="str">
        <f t="shared" si="154"/>
        <v>translations</v>
      </c>
      <c r="S1413" s="22">
        <f t="shared" si="157"/>
        <v>42013.059027777781</v>
      </c>
      <c r="T1413" s="22">
        <f t="shared" si="158"/>
        <v>42041.059027777781</v>
      </c>
      <c r="U1413" s="23">
        <v>42013.059027777781</v>
      </c>
      <c r="V1413" s="14">
        <f t="shared" si="159"/>
        <v>3755.6309999999999</v>
      </c>
      <c r="W1413" s="14">
        <f t="shared" si="160"/>
        <v>8.7631389999999989</v>
      </c>
      <c r="X1413" s="7">
        <f>IF($L1413&gt;0,$W1413/$L1413,0)</f>
        <v>2.921046333333333</v>
      </c>
    </row>
    <row r="1414" spans="1:24" ht="28.8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3">
        <f>(E1414/D1414)*100</f>
        <v>4.5714285714285712</v>
      </c>
      <c r="P1414" s="7">
        <f t="shared" si="155"/>
        <v>24.615384615384617</v>
      </c>
      <c r="Q1414" s="4" t="str">
        <f t="shared" si="156"/>
        <v>publishing</v>
      </c>
      <c r="R1414" s="4" t="str">
        <f t="shared" si="154"/>
        <v>translations</v>
      </c>
      <c r="S1414" s="22">
        <f t="shared" si="157"/>
        <v>41947.063645833332</v>
      </c>
      <c r="T1414" s="22">
        <f t="shared" si="158"/>
        <v>41977.063645833332</v>
      </c>
      <c r="U1414" s="23">
        <v>41947.063645833332</v>
      </c>
      <c r="V1414" s="14">
        <f t="shared" si="159"/>
        <v>7000</v>
      </c>
      <c r="W1414" s="14">
        <f t="shared" si="160"/>
        <v>320</v>
      </c>
      <c r="X1414" s="7">
        <f>IF($L1414&gt;0,$W1414/$L1414,0)</f>
        <v>24.615384615384617</v>
      </c>
    </row>
    <row r="1415" spans="1:24" ht="43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3">
        <f>(E1415/D1415)*100</f>
        <v>5</v>
      </c>
      <c r="P1415" s="7">
        <f t="shared" si="155"/>
        <v>100</v>
      </c>
      <c r="Q1415" s="4" t="str">
        <f t="shared" si="156"/>
        <v>publishing</v>
      </c>
      <c r="R1415" s="4" t="str">
        <f t="shared" si="154"/>
        <v>translations</v>
      </c>
      <c r="S1415" s="22">
        <f t="shared" si="157"/>
        <v>42360.437152777777</v>
      </c>
      <c r="T1415" s="22">
        <f t="shared" si="158"/>
        <v>42420.437152777777</v>
      </c>
      <c r="U1415" s="23">
        <v>42360.437152777777</v>
      </c>
      <c r="V1415" s="14">
        <f t="shared" si="159"/>
        <v>2252.31</v>
      </c>
      <c r="W1415" s="14">
        <f t="shared" si="160"/>
        <v>112.6155</v>
      </c>
      <c r="X1415" s="7">
        <f>IF($L1415&gt;0,$W1415/$L1415,0)</f>
        <v>112.6155</v>
      </c>
    </row>
    <row r="1416" spans="1:24" ht="43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3">
        <f>(E1416/D1416)*100</f>
        <v>0.2</v>
      </c>
      <c r="P1416" s="7">
        <f t="shared" si="155"/>
        <v>1</v>
      </c>
      <c r="Q1416" s="4" t="str">
        <f t="shared" si="156"/>
        <v>publishing</v>
      </c>
      <c r="R1416" s="4" t="str">
        <f t="shared" si="154"/>
        <v>translations</v>
      </c>
      <c r="S1416" s="22">
        <f t="shared" si="157"/>
        <v>42708.25309027778</v>
      </c>
      <c r="T1416" s="22">
        <f t="shared" si="158"/>
        <v>42738.25309027778</v>
      </c>
      <c r="U1416" s="23">
        <v>42708.25309027778</v>
      </c>
      <c r="V1416" s="14">
        <f t="shared" si="159"/>
        <v>500</v>
      </c>
      <c r="W1416" s="14">
        <f t="shared" si="160"/>
        <v>1</v>
      </c>
      <c r="X1416" s="7">
        <f>IF($L1416&gt;0,$W1416/$L1416,0)</f>
        <v>1</v>
      </c>
    </row>
    <row r="1417" spans="1:24" ht="43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3">
        <f>(E1417/D1417)*100</f>
        <v>18.181818181818183</v>
      </c>
      <c r="P1417" s="7">
        <f t="shared" si="155"/>
        <v>88.888888888888886</v>
      </c>
      <c r="Q1417" s="4" t="str">
        <f t="shared" si="156"/>
        <v>publishing</v>
      </c>
      <c r="R1417" s="4" t="str">
        <f t="shared" si="154"/>
        <v>translations</v>
      </c>
      <c r="S1417" s="22">
        <f t="shared" si="157"/>
        <v>42192.675821759258</v>
      </c>
      <c r="T1417" s="22">
        <f t="shared" si="158"/>
        <v>42232.675821759258</v>
      </c>
      <c r="U1417" s="23">
        <v>42192.675821759258</v>
      </c>
      <c r="V1417" s="14">
        <f t="shared" si="159"/>
        <v>4400</v>
      </c>
      <c r="W1417" s="14">
        <f t="shared" si="160"/>
        <v>800</v>
      </c>
      <c r="X1417" s="7">
        <f>IF($L1417&gt;0,$W1417/$L1417,0)</f>
        <v>88.888888888888886</v>
      </c>
    </row>
    <row r="1418" spans="1:24" ht="43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3">
        <f>(E1418/D1418)*100</f>
        <v>0</v>
      </c>
      <c r="P1418" s="7">
        <f t="shared" si="155"/>
        <v>0</v>
      </c>
      <c r="Q1418" s="4" t="str">
        <f t="shared" si="156"/>
        <v>publishing</v>
      </c>
      <c r="R1418" s="4" t="str">
        <f t="shared" si="154"/>
        <v>translations</v>
      </c>
      <c r="S1418" s="22">
        <f t="shared" si="157"/>
        <v>42299.926145833335</v>
      </c>
      <c r="T1418" s="22">
        <f t="shared" si="158"/>
        <v>42329.967812499999</v>
      </c>
      <c r="U1418" s="23">
        <v>42299.926145833335</v>
      </c>
      <c r="V1418" s="14">
        <f t="shared" si="159"/>
        <v>50000</v>
      </c>
      <c r="W1418" s="14">
        <f t="shared" si="160"/>
        <v>0</v>
      </c>
      <c r="X1418" s="7">
        <f>IF($L1418&gt;0,$W1418/$L1418,0)</f>
        <v>0</v>
      </c>
    </row>
    <row r="1419" spans="1:24" ht="43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3">
        <f>(E1419/D1419)*100</f>
        <v>1.2222222222222223</v>
      </c>
      <c r="P1419" s="7">
        <f t="shared" si="155"/>
        <v>27.5</v>
      </c>
      <c r="Q1419" s="4" t="str">
        <f t="shared" si="156"/>
        <v>publishing</v>
      </c>
      <c r="R1419" s="4" t="str">
        <f t="shared" si="154"/>
        <v>translations</v>
      </c>
      <c r="S1419" s="22">
        <f t="shared" si="157"/>
        <v>42232.15016203704</v>
      </c>
      <c r="T1419" s="22">
        <f t="shared" si="158"/>
        <v>42262.46597222222</v>
      </c>
      <c r="U1419" s="23">
        <v>42232.15016203704</v>
      </c>
      <c r="V1419" s="14">
        <f t="shared" si="159"/>
        <v>4500</v>
      </c>
      <c r="W1419" s="14">
        <f t="shared" si="160"/>
        <v>55</v>
      </c>
      <c r="X1419" s="7">
        <f>IF($L1419&gt;0,$W1419/$L1419,0)</f>
        <v>27.5</v>
      </c>
    </row>
    <row r="1420" spans="1:24" ht="57.6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3">
        <f>(E1420/D1420)*100</f>
        <v>0.2</v>
      </c>
      <c r="P1420" s="7">
        <f t="shared" si="155"/>
        <v>6</v>
      </c>
      <c r="Q1420" s="4" t="str">
        <f t="shared" si="156"/>
        <v>publishing</v>
      </c>
      <c r="R1420" s="4" t="str">
        <f t="shared" si="154"/>
        <v>translations</v>
      </c>
      <c r="S1420" s="22">
        <f t="shared" si="157"/>
        <v>42395.456412037034</v>
      </c>
      <c r="T1420" s="22">
        <f t="shared" si="158"/>
        <v>42425.456412037034</v>
      </c>
      <c r="U1420" s="23">
        <v>42395.456412037034</v>
      </c>
      <c r="V1420" s="14">
        <f t="shared" si="159"/>
        <v>3378.4650000000001</v>
      </c>
      <c r="W1420" s="14">
        <f t="shared" si="160"/>
        <v>6.7569300000000005</v>
      </c>
      <c r="X1420" s="7">
        <f>IF($L1420&gt;0,$W1420/$L1420,0)</f>
        <v>6.7569300000000005</v>
      </c>
    </row>
    <row r="1421" spans="1:24" ht="43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3">
        <f>(E1421/D1421)*100</f>
        <v>7.0634920634920633</v>
      </c>
      <c r="P1421" s="7">
        <f t="shared" si="155"/>
        <v>44.5</v>
      </c>
      <c r="Q1421" s="4" t="str">
        <f t="shared" si="156"/>
        <v>publishing</v>
      </c>
      <c r="R1421" s="4" t="str">
        <f t="shared" si="154"/>
        <v>translations</v>
      </c>
      <c r="S1421" s="22">
        <f t="shared" si="157"/>
        <v>42622.456238425926</v>
      </c>
      <c r="T1421" s="22">
        <f t="shared" si="158"/>
        <v>42652.456238425926</v>
      </c>
      <c r="U1421" s="23">
        <v>42622.456238425926</v>
      </c>
      <c r="V1421" s="14">
        <f t="shared" si="159"/>
        <v>6300</v>
      </c>
      <c r="W1421" s="14">
        <f t="shared" si="160"/>
        <v>445</v>
      </c>
      <c r="X1421" s="7">
        <f>IF($L1421&gt;0,$W1421/$L1421,0)</f>
        <v>44.5</v>
      </c>
    </row>
    <row r="1422" spans="1:24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3">
        <f>(E1422/D1422)*100</f>
        <v>2.7272727272727271</v>
      </c>
      <c r="P1422" s="7">
        <f t="shared" si="155"/>
        <v>1</v>
      </c>
      <c r="Q1422" s="4" t="str">
        <f t="shared" si="156"/>
        <v>publishing</v>
      </c>
      <c r="R1422" s="4" t="str">
        <f t="shared" si="154"/>
        <v>translations</v>
      </c>
      <c r="S1422" s="22">
        <f t="shared" si="157"/>
        <v>42524.667662037042</v>
      </c>
      <c r="T1422" s="22">
        <f t="shared" si="158"/>
        <v>42549.667662037042</v>
      </c>
      <c r="U1422" s="23">
        <v>42524.667662037042</v>
      </c>
      <c r="V1422" s="14">
        <f t="shared" si="159"/>
        <v>110</v>
      </c>
      <c r="W1422" s="14">
        <f t="shared" si="160"/>
        <v>3</v>
      </c>
      <c r="X1422" s="7">
        <f>IF($L1422&gt;0,$W1422/$L1422,0)</f>
        <v>1</v>
      </c>
    </row>
    <row r="1423" spans="1:24" ht="43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3">
        <f>(E1423/D1423)*100</f>
        <v>0.1</v>
      </c>
      <c r="P1423" s="7">
        <f t="shared" si="155"/>
        <v>100</v>
      </c>
      <c r="Q1423" s="4" t="str">
        <f t="shared" si="156"/>
        <v>publishing</v>
      </c>
      <c r="R1423" s="4" t="str">
        <f t="shared" si="154"/>
        <v>translations</v>
      </c>
      <c r="S1423" s="22">
        <f t="shared" si="157"/>
        <v>42013.915613425925</v>
      </c>
      <c r="T1423" s="22">
        <f t="shared" si="158"/>
        <v>42043.915613425925</v>
      </c>
      <c r="U1423" s="23">
        <v>42013.915613425925</v>
      </c>
      <c r="V1423" s="14">
        <f t="shared" si="159"/>
        <v>21389.4</v>
      </c>
      <c r="W1423" s="14">
        <f t="shared" si="160"/>
        <v>21.389399999999998</v>
      </c>
      <c r="X1423" s="7">
        <f>IF($L1423&gt;0,$W1423/$L1423,0)</f>
        <v>10.694699999999999</v>
      </c>
    </row>
    <row r="1424" spans="1:24" ht="43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3">
        <f>(E1424/D1424)*100</f>
        <v>0.104</v>
      </c>
      <c r="P1424" s="7">
        <f t="shared" si="155"/>
        <v>13</v>
      </c>
      <c r="Q1424" s="4" t="str">
        <f t="shared" si="156"/>
        <v>publishing</v>
      </c>
      <c r="R1424" s="4" t="str">
        <f t="shared" si="154"/>
        <v>translations</v>
      </c>
      <c r="S1424" s="22">
        <f t="shared" si="157"/>
        <v>42604.239629629628</v>
      </c>
      <c r="T1424" s="22">
        <f t="shared" si="158"/>
        <v>42634.239629629628</v>
      </c>
      <c r="U1424" s="23">
        <v>42604.239629629628</v>
      </c>
      <c r="V1424" s="14">
        <f t="shared" si="159"/>
        <v>16801.949999999997</v>
      </c>
      <c r="W1424" s="14">
        <f t="shared" si="160"/>
        <v>17.474027999999997</v>
      </c>
      <c r="X1424" s="7">
        <f>IF($L1424&gt;0,$W1424/$L1424,0)</f>
        <v>8.7370139999999985</v>
      </c>
    </row>
    <row r="1425" spans="1:24" ht="43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3">
        <f>(E1425/D1425)*100</f>
        <v>0.33333333333333337</v>
      </c>
      <c r="P1425" s="7">
        <f t="shared" si="155"/>
        <v>100</v>
      </c>
      <c r="Q1425" s="4" t="str">
        <f t="shared" si="156"/>
        <v>publishing</v>
      </c>
      <c r="R1425" s="4" t="str">
        <f t="shared" si="154"/>
        <v>translations</v>
      </c>
      <c r="S1425" s="22">
        <f t="shared" si="157"/>
        <v>42340.360312500001</v>
      </c>
      <c r="T1425" s="22">
        <f t="shared" si="158"/>
        <v>42370.360312500001</v>
      </c>
      <c r="U1425" s="23">
        <v>42340.360312500001</v>
      </c>
      <c r="V1425" s="14">
        <f t="shared" si="159"/>
        <v>21122.82</v>
      </c>
      <c r="W1425" s="14">
        <f t="shared" si="160"/>
        <v>70.409400000000005</v>
      </c>
      <c r="X1425" s="7">
        <f>IF($L1425&gt;0,$W1425/$L1425,0)</f>
        <v>70.409400000000005</v>
      </c>
    </row>
    <row r="1426" spans="1:24" ht="43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3">
        <f>(E1426/D1426)*100</f>
        <v>20.36</v>
      </c>
      <c r="P1426" s="7">
        <f t="shared" si="155"/>
        <v>109.07142857142857</v>
      </c>
      <c r="Q1426" s="4" t="str">
        <f t="shared" si="156"/>
        <v>publishing</v>
      </c>
      <c r="R1426" s="4" t="str">
        <f t="shared" si="154"/>
        <v>translations</v>
      </c>
      <c r="S1426" s="22">
        <f t="shared" si="157"/>
        <v>42676.717615740738</v>
      </c>
      <c r="T1426" s="22">
        <f t="shared" si="158"/>
        <v>42689.759282407409</v>
      </c>
      <c r="U1426" s="23">
        <v>42676.717615740738</v>
      </c>
      <c r="V1426" s="14">
        <f t="shared" si="159"/>
        <v>7500</v>
      </c>
      <c r="W1426" s="14">
        <f t="shared" si="160"/>
        <v>1527</v>
      </c>
      <c r="X1426" s="7">
        <f>IF($L1426&gt;0,$W1426/$L1426,0)</f>
        <v>109.07142857142857</v>
      </c>
    </row>
    <row r="1427" spans="1:24" ht="43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3">
        <f>(E1427/D1427)*100</f>
        <v>0</v>
      </c>
      <c r="P1427" s="7">
        <f t="shared" si="155"/>
        <v>0</v>
      </c>
      <c r="Q1427" s="4" t="str">
        <f t="shared" si="156"/>
        <v>publishing</v>
      </c>
      <c r="R1427" s="4" t="str">
        <f t="shared" si="154"/>
        <v>translations</v>
      </c>
      <c r="S1427" s="22">
        <f t="shared" si="157"/>
        <v>42093.131469907406</v>
      </c>
      <c r="T1427" s="22">
        <f t="shared" si="158"/>
        <v>42123.131469907406</v>
      </c>
      <c r="U1427" s="23">
        <v>42093.131469907406</v>
      </c>
      <c r="V1427" s="14">
        <f t="shared" si="159"/>
        <v>13000</v>
      </c>
      <c r="W1427" s="14">
        <f t="shared" si="160"/>
        <v>0</v>
      </c>
      <c r="X1427" s="7">
        <f>IF($L1427&gt;0,$W1427/$L1427,0)</f>
        <v>0</v>
      </c>
    </row>
    <row r="1428" spans="1:24" ht="43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3">
        <f>(E1428/D1428)*100</f>
        <v>0</v>
      </c>
      <c r="P1428" s="7">
        <f t="shared" si="155"/>
        <v>0</v>
      </c>
      <c r="Q1428" s="4" t="str">
        <f t="shared" si="156"/>
        <v>publishing</v>
      </c>
      <c r="R1428" s="4" t="str">
        <f t="shared" si="154"/>
        <v>translations</v>
      </c>
      <c r="S1428" s="22">
        <f t="shared" si="157"/>
        <v>42180.390277777777</v>
      </c>
      <c r="T1428" s="22">
        <f t="shared" si="158"/>
        <v>42240.390277777777</v>
      </c>
      <c r="U1428" s="23">
        <v>42180.390277777777</v>
      </c>
      <c r="V1428" s="14">
        <f t="shared" si="159"/>
        <v>1126.155</v>
      </c>
      <c r="W1428" s="14">
        <f t="shared" si="160"/>
        <v>0</v>
      </c>
      <c r="X1428" s="7">
        <f>IF($L1428&gt;0,$W1428/$L1428,0)</f>
        <v>0</v>
      </c>
    </row>
    <row r="1429" spans="1:24" ht="43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3">
        <f>(E1429/D1429)*100</f>
        <v>8.3800000000000008</v>
      </c>
      <c r="P1429" s="7">
        <f t="shared" si="155"/>
        <v>104.75</v>
      </c>
      <c r="Q1429" s="4" t="str">
        <f t="shared" si="156"/>
        <v>publishing</v>
      </c>
      <c r="R1429" s="4" t="str">
        <f t="shared" si="154"/>
        <v>translations</v>
      </c>
      <c r="S1429" s="22">
        <f t="shared" si="157"/>
        <v>42601.851678240739</v>
      </c>
      <c r="T1429" s="22">
        <f t="shared" si="158"/>
        <v>42631.851678240739</v>
      </c>
      <c r="U1429" s="23">
        <v>42601.851678240739</v>
      </c>
      <c r="V1429" s="14">
        <f t="shared" si="159"/>
        <v>5630.7749999999996</v>
      </c>
      <c r="W1429" s="14">
        <f t="shared" si="160"/>
        <v>471.85894500000001</v>
      </c>
      <c r="X1429" s="7">
        <f>IF($L1429&gt;0,$W1429/$L1429,0)</f>
        <v>117.96473625</v>
      </c>
    </row>
    <row r="1430" spans="1:24" ht="43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3">
        <f>(E1430/D1430)*100</f>
        <v>4.5</v>
      </c>
      <c r="P1430" s="7">
        <f t="shared" si="155"/>
        <v>15</v>
      </c>
      <c r="Q1430" s="4" t="str">
        <f t="shared" si="156"/>
        <v>publishing</v>
      </c>
      <c r="R1430" s="4" t="str">
        <f t="shared" si="154"/>
        <v>translations</v>
      </c>
      <c r="S1430" s="22">
        <f t="shared" si="157"/>
        <v>42432.379826388889</v>
      </c>
      <c r="T1430" s="22">
        <f t="shared" si="158"/>
        <v>42462.338159722218</v>
      </c>
      <c r="U1430" s="23">
        <v>42432.379826388889</v>
      </c>
      <c r="V1430" s="14">
        <f t="shared" si="159"/>
        <v>1126.155</v>
      </c>
      <c r="W1430" s="14">
        <f t="shared" si="160"/>
        <v>50.676974999999999</v>
      </c>
      <c r="X1430" s="7">
        <f>IF($L1430&gt;0,$W1430/$L1430,0)</f>
        <v>16.892325</v>
      </c>
    </row>
    <row r="1431" spans="1:24" ht="28.8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3">
        <f>(E1431/D1431)*100</f>
        <v>0</v>
      </c>
      <c r="P1431" s="7">
        <f t="shared" si="155"/>
        <v>0</v>
      </c>
      <c r="Q1431" s="4" t="str">
        <f t="shared" si="156"/>
        <v>publishing</v>
      </c>
      <c r="R1431" s="4" t="str">
        <f t="shared" si="154"/>
        <v>translations</v>
      </c>
      <c r="S1431" s="22">
        <f t="shared" si="157"/>
        <v>42074.060671296298</v>
      </c>
      <c r="T1431" s="22">
        <f t="shared" si="158"/>
        <v>42104.060671296298</v>
      </c>
      <c r="U1431" s="23">
        <v>42074.060671296298</v>
      </c>
      <c r="V1431" s="14">
        <f t="shared" si="159"/>
        <v>10000</v>
      </c>
      <c r="W1431" s="14">
        <f t="shared" si="160"/>
        <v>0</v>
      </c>
      <c r="X1431" s="7">
        <f>IF($L1431&gt;0,$W1431/$L1431,0)</f>
        <v>0</v>
      </c>
    </row>
    <row r="1432" spans="1:24" ht="43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3">
        <f>(E1432/D1432)*100</f>
        <v>8.06</v>
      </c>
      <c r="P1432" s="7">
        <f t="shared" si="155"/>
        <v>80.599999999999994</v>
      </c>
      <c r="Q1432" s="4" t="str">
        <f t="shared" si="156"/>
        <v>publishing</v>
      </c>
      <c r="R1432" s="4" t="str">
        <f t="shared" si="154"/>
        <v>translations</v>
      </c>
      <c r="S1432" s="22">
        <f t="shared" si="157"/>
        <v>41961.813518518524</v>
      </c>
      <c r="T1432" s="22">
        <f t="shared" si="158"/>
        <v>41992.813518518524</v>
      </c>
      <c r="U1432" s="23">
        <v>41961.813518518524</v>
      </c>
      <c r="V1432" s="14">
        <f t="shared" si="159"/>
        <v>5000</v>
      </c>
      <c r="W1432" s="14">
        <f t="shared" si="160"/>
        <v>403</v>
      </c>
      <c r="X1432" s="7">
        <f>IF($L1432&gt;0,$W1432/$L1432,0)</f>
        <v>80.599999999999994</v>
      </c>
    </row>
    <row r="1433" spans="1:24" ht="43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3">
        <f>(E1433/D1433)*100</f>
        <v>31.94705882352941</v>
      </c>
      <c r="P1433" s="7">
        <f t="shared" si="155"/>
        <v>115.55319148936171</v>
      </c>
      <c r="Q1433" s="4" t="str">
        <f t="shared" si="156"/>
        <v>publishing</v>
      </c>
      <c r="R1433" s="4" t="str">
        <f t="shared" si="154"/>
        <v>translations</v>
      </c>
      <c r="S1433" s="22">
        <f t="shared" si="157"/>
        <v>42304.210833333331</v>
      </c>
      <c r="T1433" s="22">
        <f t="shared" si="158"/>
        <v>42334.252500000002</v>
      </c>
      <c r="U1433" s="23">
        <v>42304.210833333331</v>
      </c>
      <c r="V1433" s="14">
        <f t="shared" si="159"/>
        <v>17000</v>
      </c>
      <c r="W1433" s="14">
        <f t="shared" si="160"/>
        <v>5431</v>
      </c>
      <c r="X1433" s="7">
        <f>IF($L1433&gt;0,$W1433/$L1433,0)</f>
        <v>115.55319148936171</v>
      </c>
    </row>
    <row r="1434" spans="1:24" ht="43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3">
        <f>(E1434/D1434)*100</f>
        <v>0</v>
      </c>
      <c r="P1434" s="7">
        <f t="shared" si="155"/>
        <v>0</v>
      </c>
      <c r="Q1434" s="4" t="str">
        <f t="shared" si="156"/>
        <v>publishing</v>
      </c>
      <c r="R1434" s="4" t="str">
        <f t="shared" si="154"/>
        <v>translations</v>
      </c>
      <c r="S1434" s="22">
        <f t="shared" si="157"/>
        <v>42175.780416666668</v>
      </c>
      <c r="T1434" s="22">
        <f t="shared" si="158"/>
        <v>42205.780416666668</v>
      </c>
      <c r="U1434" s="23">
        <v>42175.780416666668</v>
      </c>
      <c r="V1434" s="14">
        <f t="shared" si="159"/>
        <v>40000</v>
      </c>
      <c r="W1434" s="14">
        <f t="shared" si="160"/>
        <v>0</v>
      </c>
      <c r="X1434" s="7">
        <f>IF($L1434&gt;0,$W1434/$L1434,0)</f>
        <v>0</v>
      </c>
    </row>
    <row r="1435" spans="1:24" ht="43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3">
        <f>(E1435/D1435)*100</f>
        <v>6.708333333333333</v>
      </c>
      <c r="P1435" s="7">
        <f t="shared" si="155"/>
        <v>80.5</v>
      </c>
      <c r="Q1435" s="4" t="str">
        <f t="shared" si="156"/>
        <v>publishing</v>
      </c>
      <c r="R1435" s="4" t="str">
        <f t="shared" si="154"/>
        <v>translations</v>
      </c>
      <c r="S1435" s="22">
        <f t="shared" si="157"/>
        <v>42673.625868055555</v>
      </c>
      <c r="T1435" s="22">
        <f t="shared" si="158"/>
        <v>42714.458333333328</v>
      </c>
      <c r="U1435" s="23">
        <v>42673.625868055555</v>
      </c>
      <c r="V1435" s="14">
        <f t="shared" si="159"/>
        <v>13513.86</v>
      </c>
      <c r="W1435" s="14">
        <f t="shared" si="160"/>
        <v>906.55477500000006</v>
      </c>
      <c r="X1435" s="7">
        <f>IF($L1435&gt;0,$W1435/$L1435,0)</f>
        <v>90.655477500000003</v>
      </c>
    </row>
    <row r="1436" spans="1:24" ht="43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3">
        <f>(E1436/D1436)*100</f>
        <v>9.9878048780487809</v>
      </c>
      <c r="P1436" s="7">
        <f t="shared" si="155"/>
        <v>744.5454545454545</v>
      </c>
      <c r="Q1436" s="4" t="str">
        <f t="shared" si="156"/>
        <v>publishing</v>
      </c>
      <c r="R1436" s="4" t="str">
        <f t="shared" si="154"/>
        <v>translations</v>
      </c>
      <c r="S1436" s="22">
        <f t="shared" si="157"/>
        <v>42142.767106481479</v>
      </c>
      <c r="T1436" s="22">
        <f t="shared" si="158"/>
        <v>42163.625</v>
      </c>
      <c r="U1436" s="23">
        <v>42142.767106481479</v>
      </c>
      <c r="V1436" s="14">
        <f t="shared" si="159"/>
        <v>12367.076000000001</v>
      </c>
      <c r="W1436" s="14">
        <f t="shared" si="160"/>
        <v>1235.1994200000001</v>
      </c>
      <c r="X1436" s="7">
        <f>IF($L1436&gt;0,$W1436/$L1436,0)</f>
        <v>112.29085636363638</v>
      </c>
    </row>
    <row r="1437" spans="1:24" ht="28.8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3">
        <f>(E1437/D1437)*100</f>
        <v>0.1</v>
      </c>
      <c r="P1437" s="7">
        <f t="shared" si="155"/>
        <v>7.5</v>
      </c>
      <c r="Q1437" s="4" t="str">
        <f t="shared" si="156"/>
        <v>publishing</v>
      </c>
      <c r="R1437" s="4" t="str">
        <f t="shared" si="154"/>
        <v>translations</v>
      </c>
      <c r="S1437" s="22">
        <f t="shared" si="157"/>
        <v>42258.780324074076</v>
      </c>
      <c r="T1437" s="22">
        <f t="shared" si="158"/>
        <v>42288.780324074076</v>
      </c>
      <c r="U1437" s="23">
        <v>42258.780324074076</v>
      </c>
      <c r="V1437" s="14">
        <f t="shared" si="159"/>
        <v>16892.325000000001</v>
      </c>
      <c r="W1437" s="14">
        <f t="shared" si="160"/>
        <v>16.892325</v>
      </c>
      <c r="X1437" s="7">
        <f>IF($L1437&gt;0,$W1437/$L1437,0)</f>
        <v>8.4461624999999998</v>
      </c>
    </row>
    <row r="1438" spans="1:24" ht="43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3">
        <f>(E1438/D1438)*100</f>
        <v>0.77</v>
      </c>
      <c r="P1438" s="7">
        <f t="shared" si="155"/>
        <v>38.5</v>
      </c>
      <c r="Q1438" s="4" t="str">
        <f t="shared" si="156"/>
        <v>publishing</v>
      </c>
      <c r="R1438" s="4" t="str">
        <f t="shared" si="154"/>
        <v>translations</v>
      </c>
      <c r="S1438" s="22">
        <f t="shared" si="157"/>
        <v>42391.35019675926</v>
      </c>
      <c r="T1438" s="22">
        <f t="shared" si="158"/>
        <v>42421.35019675926</v>
      </c>
      <c r="U1438" s="23">
        <v>42391.35019675926</v>
      </c>
      <c r="V1438" s="14">
        <f t="shared" si="159"/>
        <v>11261.55</v>
      </c>
      <c r="W1438" s="14">
        <f t="shared" si="160"/>
        <v>86.713935000000006</v>
      </c>
      <c r="X1438" s="7">
        <f>IF($L1438&gt;0,$W1438/$L1438,0)</f>
        <v>43.356967500000003</v>
      </c>
    </row>
    <row r="1439" spans="1:24" ht="43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3">
        <f>(E1439/D1439)*100</f>
        <v>26.900000000000002</v>
      </c>
      <c r="P1439" s="7">
        <f t="shared" si="155"/>
        <v>36.68181818181818</v>
      </c>
      <c r="Q1439" s="4" t="str">
        <f t="shared" si="156"/>
        <v>publishing</v>
      </c>
      <c r="R1439" s="4" t="str">
        <f t="shared" si="154"/>
        <v>translations</v>
      </c>
      <c r="S1439" s="22">
        <f t="shared" si="157"/>
        <v>41796.531701388885</v>
      </c>
      <c r="T1439" s="22">
        <f t="shared" si="158"/>
        <v>41833.207638888889</v>
      </c>
      <c r="U1439" s="23">
        <v>41796.531701388885</v>
      </c>
      <c r="V1439" s="14">
        <f t="shared" si="159"/>
        <v>3000</v>
      </c>
      <c r="W1439" s="14">
        <f t="shared" si="160"/>
        <v>807</v>
      </c>
      <c r="X1439" s="7">
        <f>IF($L1439&gt;0,$W1439/$L1439,0)</f>
        <v>36.68181818181818</v>
      </c>
    </row>
    <row r="1440" spans="1:24" ht="43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3">
        <f>(E1440/D1440)*100</f>
        <v>3</v>
      </c>
      <c r="P1440" s="7">
        <f t="shared" si="155"/>
        <v>75</v>
      </c>
      <c r="Q1440" s="4" t="str">
        <f t="shared" si="156"/>
        <v>publishing</v>
      </c>
      <c r="R1440" s="4" t="str">
        <f t="shared" si="154"/>
        <v>translations</v>
      </c>
      <c r="S1440" s="22">
        <f t="shared" si="157"/>
        <v>42457.871516203704</v>
      </c>
      <c r="T1440" s="22">
        <f t="shared" si="158"/>
        <v>42487.579861111109</v>
      </c>
      <c r="U1440" s="23">
        <v>42457.871516203704</v>
      </c>
      <c r="V1440" s="14">
        <f t="shared" si="159"/>
        <v>3016.36</v>
      </c>
      <c r="W1440" s="14">
        <f t="shared" si="160"/>
        <v>90.490800000000007</v>
      </c>
      <c r="X1440" s="7">
        <f>IF($L1440&gt;0,$W1440/$L1440,0)</f>
        <v>11.311350000000001</v>
      </c>
    </row>
    <row r="1441" spans="1:24" ht="43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3">
        <f>(E1441/D1441)*100</f>
        <v>6.6055045871559637</v>
      </c>
      <c r="P1441" s="7">
        <f t="shared" si="155"/>
        <v>30</v>
      </c>
      <c r="Q1441" s="4" t="str">
        <f t="shared" si="156"/>
        <v>publishing</v>
      </c>
      <c r="R1441" s="4" t="str">
        <f t="shared" si="154"/>
        <v>translations</v>
      </c>
      <c r="S1441" s="22">
        <f t="shared" si="157"/>
        <v>42040.829872685186</v>
      </c>
      <c r="T1441" s="22">
        <f t="shared" si="158"/>
        <v>42070.829872685186</v>
      </c>
      <c r="U1441" s="23">
        <v>42040.829872685186</v>
      </c>
      <c r="V1441" s="14">
        <f t="shared" si="159"/>
        <v>2088.5735250000002</v>
      </c>
      <c r="W1441" s="14">
        <f t="shared" si="160"/>
        <v>137.96082000000001</v>
      </c>
      <c r="X1441" s="7">
        <f>IF($L1441&gt;0,$W1441/$L1441,0)</f>
        <v>22.993470000000002</v>
      </c>
    </row>
    <row r="1442" spans="1:24" ht="43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3">
        <f>(E1442/D1442)*100</f>
        <v>7.6923076923076927E-3</v>
      </c>
      <c r="P1442" s="7">
        <f t="shared" si="155"/>
        <v>1</v>
      </c>
      <c r="Q1442" s="4" t="str">
        <f t="shared" si="156"/>
        <v>publishing</v>
      </c>
      <c r="R1442" s="4" t="str">
        <f t="shared" si="154"/>
        <v>translations</v>
      </c>
      <c r="S1442" s="22">
        <f t="shared" si="157"/>
        <v>42486.748414351852</v>
      </c>
      <c r="T1442" s="22">
        <f t="shared" si="158"/>
        <v>42516.748414351852</v>
      </c>
      <c r="U1442" s="23">
        <v>42486.748414351852</v>
      </c>
      <c r="V1442" s="14">
        <f t="shared" si="159"/>
        <v>14640.014999999999</v>
      </c>
      <c r="W1442" s="14">
        <f t="shared" si="160"/>
        <v>1.126155</v>
      </c>
      <c r="X1442" s="7">
        <f>IF($L1442&gt;0,$W1442/$L1442,0)</f>
        <v>1.126155</v>
      </c>
    </row>
    <row r="1443" spans="1:24" ht="43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3">
        <f>(E1443/D1443)*100</f>
        <v>1.1222222222222222</v>
      </c>
      <c r="P1443" s="7">
        <f t="shared" si="155"/>
        <v>673.33333333333337</v>
      </c>
      <c r="Q1443" s="4" t="str">
        <f t="shared" si="156"/>
        <v>publishing</v>
      </c>
      <c r="R1443" s="4" t="str">
        <f t="shared" si="154"/>
        <v>translations</v>
      </c>
      <c r="S1443" s="22">
        <f t="shared" si="157"/>
        <v>42198.765844907408</v>
      </c>
      <c r="T1443" s="22">
        <f t="shared" si="158"/>
        <v>42258.765844907408</v>
      </c>
      <c r="U1443" s="23">
        <v>42198.765844907408</v>
      </c>
      <c r="V1443" s="14">
        <f t="shared" si="159"/>
        <v>225337.86</v>
      </c>
      <c r="W1443" s="14">
        <f t="shared" si="160"/>
        <v>2528.7915399999997</v>
      </c>
      <c r="X1443" s="7">
        <f>IF($L1443&gt;0,$W1443/$L1443,0)</f>
        <v>842.93051333333324</v>
      </c>
    </row>
    <row r="1444" spans="1:24" ht="43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3">
        <f>(E1444/D1444)*100</f>
        <v>0</v>
      </c>
      <c r="P1444" s="7">
        <f t="shared" si="155"/>
        <v>0</v>
      </c>
      <c r="Q1444" s="4" t="str">
        <f t="shared" si="156"/>
        <v>publishing</v>
      </c>
      <c r="R1444" s="4" t="str">
        <f t="shared" si="154"/>
        <v>translations</v>
      </c>
      <c r="S1444" s="22">
        <f t="shared" si="157"/>
        <v>42485.64534722222</v>
      </c>
      <c r="T1444" s="22">
        <f t="shared" si="158"/>
        <v>42515.64534722222</v>
      </c>
      <c r="U1444" s="23">
        <v>42485.64534722222</v>
      </c>
      <c r="V1444" s="14">
        <f t="shared" si="159"/>
        <v>1500</v>
      </c>
      <c r="W1444" s="14">
        <f t="shared" si="160"/>
        <v>0</v>
      </c>
      <c r="X1444" s="7">
        <f>IF($L1444&gt;0,$W1444/$L1444,0)</f>
        <v>0</v>
      </c>
    </row>
    <row r="1445" spans="1:24" ht="43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3">
        <f>(E1445/D1445)*100</f>
        <v>0</v>
      </c>
      <c r="P1445" s="7">
        <f t="shared" si="155"/>
        <v>0</v>
      </c>
      <c r="Q1445" s="4" t="str">
        <f t="shared" si="156"/>
        <v>publishing</v>
      </c>
      <c r="R1445" s="4" t="str">
        <f t="shared" si="154"/>
        <v>translations</v>
      </c>
      <c r="S1445" s="22">
        <f t="shared" si="157"/>
        <v>42707.926030092596</v>
      </c>
      <c r="T1445" s="22">
        <f t="shared" si="158"/>
        <v>42737.926030092596</v>
      </c>
      <c r="U1445" s="23">
        <v>42707.926030092596</v>
      </c>
      <c r="V1445" s="14">
        <f t="shared" si="159"/>
        <v>14640.014999999999</v>
      </c>
      <c r="W1445" s="14">
        <f t="shared" si="160"/>
        <v>0</v>
      </c>
      <c r="X1445" s="7">
        <f>IF($L1445&gt;0,$W1445/$L1445,0)</f>
        <v>0</v>
      </c>
    </row>
    <row r="1446" spans="1:24" ht="43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3">
        <f>(E1446/D1446)*100</f>
        <v>0</v>
      </c>
      <c r="P1446" s="7">
        <f t="shared" si="155"/>
        <v>0</v>
      </c>
      <c r="Q1446" s="4" t="str">
        <f t="shared" si="156"/>
        <v>publishing</v>
      </c>
      <c r="R1446" s="4" t="str">
        <f t="shared" si="154"/>
        <v>translations</v>
      </c>
      <c r="S1446" s="22">
        <f t="shared" si="157"/>
        <v>42199.873402777783</v>
      </c>
      <c r="T1446" s="22">
        <f t="shared" si="158"/>
        <v>42259.873402777783</v>
      </c>
      <c r="U1446" s="23">
        <v>42199.873402777783</v>
      </c>
      <c r="V1446" s="14">
        <f t="shared" si="159"/>
        <v>5574.4672499999997</v>
      </c>
      <c r="W1446" s="14">
        <f t="shared" si="160"/>
        <v>0</v>
      </c>
      <c r="X1446" s="7">
        <f>IF($L1446&gt;0,$W1446/$L1446,0)</f>
        <v>0</v>
      </c>
    </row>
    <row r="1447" spans="1:24" ht="43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3">
        <f>(E1447/D1447)*100</f>
        <v>0</v>
      </c>
      <c r="P1447" s="7">
        <f t="shared" si="155"/>
        <v>0</v>
      </c>
      <c r="Q1447" s="4" t="str">
        <f t="shared" si="156"/>
        <v>publishing</v>
      </c>
      <c r="R1447" s="4" t="str">
        <f t="shared" si="154"/>
        <v>translations</v>
      </c>
      <c r="S1447" s="22">
        <f t="shared" si="157"/>
        <v>42139.542303240742</v>
      </c>
      <c r="T1447" s="22">
        <f t="shared" si="158"/>
        <v>42169.542303240742</v>
      </c>
      <c r="U1447" s="23">
        <v>42139.542303240742</v>
      </c>
      <c r="V1447" s="14">
        <f t="shared" si="159"/>
        <v>146400.15</v>
      </c>
      <c r="W1447" s="14">
        <f t="shared" si="160"/>
        <v>0</v>
      </c>
      <c r="X1447" s="7">
        <f>IF($L1447&gt;0,$W1447/$L1447,0)</f>
        <v>0</v>
      </c>
    </row>
    <row r="1448" spans="1:24" ht="43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3">
        <f>(E1448/D1448)*100</f>
        <v>0</v>
      </c>
      <c r="P1448" s="7">
        <f t="shared" si="155"/>
        <v>0</v>
      </c>
      <c r="Q1448" s="4" t="str">
        <f t="shared" si="156"/>
        <v>publishing</v>
      </c>
      <c r="R1448" s="4" t="str">
        <f t="shared" si="154"/>
        <v>translations</v>
      </c>
      <c r="S1448" s="22">
        <f t="shared" si="157"/>
        <v>42461.447662037041</v>
      </c>
      <c r="T1448" s="22">
        <f t="shared" si="158"/>
        <v>42481.447662037041</v>
      </c>
      <c r="U1448" s="23">
        <v>42461.447662037041</v>
      </c>
      <c r="V1448" s="14">
        <f t="shared" si="159"/>
        <v>1013.5395</v>
      </c>
      <c r="W1448" s="14">
        <f t="shared" si="160"/>
        <v>0</v>
      </c>
      <c r="X1448" s="7">
        <f>IF($L1448&gt;0,$W1448/$L1448,0)</f>
        <v>0</v>
      </c>
    </row>
    <row r="1449" spans="1:24" ht="28.8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3">
        <f>(E1449/D1449)*100</f>
        <v>1.4999999999999999E-2</v>
      </c>
      <c r="P1449" s="7">
        <f t="shared" si="155"/>
        <v>25</v>
      </c>
      <c r="Q1449" s="4" t="str">
        <f t="shared" si="156"/>
        <v>publishing</v>
      </c>
      <c r="R1449" s="4" t="str">
        <f t="shared" si="154"/>
        <v>translations</v>
      </c>
      <c r="S1449" s="22">
        <f t="shared" si="157"/>
        <v>42529.730717592596</v>
      </c>
      <c r="T1449" s="22">
        <f t="shared" si="158"/>
        <v>42559.730717592596</v>
      </c>
      <c r="U1449" s="23">
        <v>42529.730717592596</v>
      </c>
      <c r="V1449" s="14">
        <f t="shared" si="159"/>
        <v>500000</v>
      </c>
      <c r="W1449" s="14">
        <f t="shared" si="160"/>
        <v>75</v>
      </c>
      <c r="X1449" s="7">
        <f>IF($L1449&gt;0,$W1449/$L1449,0)</f>
        <v>25</v>
      </c>
    </row>
    <row r="1450" spans="1:24" ht="43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3">
        <f>(E1450/D1450)*100</f>
        <v>0</v>
      </c>
      <c r="P1450" s="7">
        <f t="shared" si="155"/>
        <v>0</v>
      </c>
      <c r="Q1450" s="4" t="str">
        <f t="shared" si="156"/>
        <v>publishing</v>
      </c>
      <c r="R1450" s="4" t="str">
        <f t="shared" si="154"/>
        <v>translations</v>
      </c>
      <c r="S1450" s="22">
        <f t="shared" si="157"/>
        <v>42115.936550925922</v>
      </c>
      <c r="T1450" s="22">
        <f t="shared" si="158"/>
        <v>42146.225694444445</v>
      </c>
      <c r="U1450" s="23">
        <v>42115.936550925922</v>
      </c>
      <c r="V1450" s="14">
        <f t="shared" si="159"/>
        <v>140818.79999999999</v>
      </c>
      <c r="W1450" s="14">
        <f t="shared" si="160"/>
        <v>0</v>
      </c>
      <c r="X1450" s="7">
        <f>IF($L1450&gt;0,$W1450/$L1450,0)</f>
        <v>0</v>
      </c>
    </row>
    <row r="1451" spans="1:24" ht="43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3">
        <f>(E1451/D1451)*100</f>
        <v>0</v>
      </c>
      <c r="P1451" s="7">
        <f t="shared" si="155"/>
        <v>0</v>
      </c>
      <c r="Q1451" s="4" t="str">
        <f t="shared" si="156"/>
        <v>publishing</v>
      </c>
      <c r="R1451" s="4" t="str">
        <f t="shared" si="154"/>
        <v>translations</v>
      </c>
      <c r="S1451" s="22">
        <f t="shared" si="157"/>
        <v>42086.811400462961</v>
      </c>
      <c r="T1451" s="22">
        <f t="shared" si="158"/>
        <v>42134.811400462961</v>
      </c>
      <c r="U1451" s="23">
        <v>42086.811400462961</v>
      </c>
      <c r="V1451" s="14">
        <f t="shared" si="159"/>
        <v>8888</v>
      </c>
      <c r="W1451" s="14">
        <f t="shared" si="160"/>
        <v>0</v>
      </c>
      <c r="X1451" s="7">
        <f>IF($L1451&gt;0,$W1451/$L1451,0)</f>
        <v>0</v>
      </c>
    </row>
    <row r="1452" spans="1:24" ht="43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3">
        <f>(E1452/D1452)*100</f>
        <v>1E-3</v>
      </c>
      <c r="P1452" s="7">
        <f t="shared" si="155"/>
        <v>1</v>
      </c>
      <c r="Q1452" s="4" t="str">
        <f t="shared" si="156"/>
        <v>publishing</v>
      </c>
      <c r="R1452" s="4" t="str">
        <f t="shared" si="154"/>
        <v>translations</v>
      </c>
      <c r="S1452" s="22">
        <f t="shared" si="157"/>
        <v>42390.171261574069</v>
      </c>
      <c r="T1452" s="22">
        <f t="shared" si="158"/>
        <v>42420.171261574069</v>
      </c>
      <c r="U1452" s="23">
        <v>42390.171261574069</v>
      </c>
      <c r="V1452" s="14">
        <f t="shared" si="159"/>
        <v>100000</v>
      </c>
      <c r="W1452" s="14">
        <f t="shared" si="160"/>
        <v>1</v>
      </c>
      <c r="X1452" s="7">
        <f>IF($L1452&gt;0,$W1452/$L1452,0)</f>
        <v>1</v>
      </c>
    </row>
    <row r="1453" spans="1:24" ht="28.8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3">
        <f>(E1453/D1453)*100</f>
        <v>1.0554089709762533E-2</v>
      </c>
      <c r="P1453" s="7">
        <f t="shared" si="155"/>
        <v>1</v>
      </c>
      <c r="Q1453" s="4" t="str">
        <f t="shared" si="156"/>
        <v>publishing</v>
      </c>
      <c r="R1453" s="4" t="str">
        <f t="shared" si="154"/>
        <v>translations</v>
      </c>
      <c r="S1453" s="22">
        <f t="shared" si="157"/>
        <v>41931.959016203706</v>
      </c>
      <c r="T1453" s="22">
        <f t="shared" si="158"/>
        <v>41962.00068287037</v>
      </c>
      <c r="U1453" s="23">
        <v>41931.959016203706</v>
      </c>
      <c r="V1453" s="14">
        <f t="shared" si="159"/>
        <v>18950</v>
      </c>
      <c r="W1453" s="14">
        <f t="shared" si="160"/>
        <v>2</v>
      </c>
      <c r="X1453" s="7">
        <f>IF($L1453&gt;0,$W1453/$L1453,0)</f>
        <v>1</v>
      </c>
    </row>
    <row r="1454" spans="1:24" ht="28.8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3">
        <f>(E1454/D1454)*100</f>
        <v>0</v>
      </c>
      <c r="P1454" s="7">
        <f t="shared" si="155"/>
        <v>0</v>
      </c>
      <c r="Q1454" s="4" t="str">
        <f t="shared" si="156"/>
        <v>publishing</v>
      </c>
      <c r="R1454" s="4" t="str">
        <f t="shared" si="154"/>
        <v>translations</v>
      </c>
      <c r="S1454" s="22">
        <f t="shared" si="157"/>
        <v>41818.703275462962</v>
      </c>
      <c r="T1454" s="22">
        <f t="shared" si="158"/>
        <v>41848.703275462962</v>
      </c>
      <c r="U1454" s="23">
        <v>41818.703275462962</v>
      </c>
      <c r="V1454" s="14">
        <f t="shared" si="159"/>
        <v>14000</v>
      </c>
      <c r="W1454" s="14">
        <f t="shared" si="160"/>
        <v>0</v>
      </c>
      <c r="X1454" s="7">
        <f>IF($L1454&gt;0,$W1454/$L1454,0)</f>
        <v>0</v>
      </c>
    </row>
    <row r="1455" spans="1:24" ht="43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3">
        <f>(E1455/D1455)*100</f>
        <v>0</v>
      </c>
      <c r="P1455" s="7">
        <f t="shared" si="155"/>
        <v>0</v>
      </c>
      <c r="Q1455" s="4" t="str">
        <f t="shared" si="156"/>
        <v>publishing</v>
      </c>
      <c r="R1455" s="4" t="str">
        <f t="shared" si="154"/>
        <v>translations</v>
      </c>
      <c r="S1455" s="22">
        <f t="shared" si="157"/>
        <v>42795.696145833332</v>
      </c>
      <c r="T1455" s="22">
        <f t="shared" si="158"/>
        <v>42840.654479166667</v>
      </c>
      <c r="U1455" s="23">
        <v>42795.696145833332</v>
      </c>
      <c r="V1455" s="14">
        <f t="shared" si="159"/>
        <v>28153.875</v>
      </c>
      <c r="W1455" s="14">
        <f t="shared" si="160"/>
        <v>0</v>
      </c>
      <c r="X1455" s="7">
        <f>IF($L1455&gt;0,$W1455/$L1455,0)</f>
        <v>0</v>
      </c>
    </row>
    <row r="1456" spans="1:24" ht="43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3">
        <f>(E1456/D1456)*100</f>
        <v>0.85714285714285721</v>
      </c>
      <c r="P1456" s="7">
        <f t="shared" si="155"/>
        <v>15</v>
      </c>
      <c r="Q1456" s="4" t="str">
        <f t="shared" si="156"/>
        <v>publishing</v>
      </c>
      <c r="R1456" s="4" t="str">
        <f t="shared" si="154"/>
        <v>translations</v>
      </c>
      <c r="S1456" s="22">
        <f t="shared" si="157"/>
        <v>42463.866666666669</v>
      </c>
      <c r="T1456" s="22">
        <f t="shared" si="158"/>
        <v>42484.915972222225</v>
      </c>
      <c r="U1456" s="23">
        <v>42463.866666666669</v>
      </c>
      <c r="V1456" s="14">
        <f t="shared" si="159"/>
        <v>1970.77125</v>
      </c>
      <c r="W1456" s="14">
        <f t="shared" si="160"/>
        <v>16.892325</v>
      </c>
      <c r="X1456" s="7">
        <f>IF($L1456&gt;0,$W1456/$L1456,0)</f>
        <v>16.892325</v>
      </c>
    </row>
    <row r="1457" spans="1:24" ht="43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3">
        <f>(E1457/D1457)*100</f>
        <v>10.5</v>
      </c>
      <c r="P1457" s="7">
        <f t="shared" si="155"/>
        <v>225</v>
      </c>
      <c r="Q1457" s="4" t="str">
        <f t="shared" si="156"/>
        <v>publishing</v>
      </c>
      <c r="R1457" s="4" t="str">
        <f t="shared" si="154"/>
        <v>translations</v>
      </c>
      <c r="S1457" s="22">
        <f t="shared" si="157"/>
        <v>41832.672685185185</v>
      </c>
      <c r="T1457" s="22">
        <f t="shared" si="158"/>
        <v>41887.568749999999</v>
      </c>
      <c r="U1457" s="23">
        <v>41832.672685185185</v>
      </c>
      <c r="V1457" s="14">
        <f t="shared" si="159"/>
        <v>15000</v>
      </c>
      <c r="W1457" s="14">
        <f t="shared" si="160"/>
        <v>1575</v>
      </c>
      <c r="X1457" s="7">
        <f>IF($L1457&gt;0,$W1457/$L1457,0)</f>
        <v>225</v>
      </c>
    </row>
    <row r="1458" spans="1:24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3">
        <f>(E1458/D1458)*100</f>
        <v>2.9000000000000004</v>
      </c>
      <c r="P1458" s="7">
        <f t="shared" si="155"/>
        <v>48.333333333333336</v>
      </c>
      <c r="Q1458" s="4" t="str">
        <f t="shared" si="156"/>
        <v>publishing</v>
      </c>
      <c r="R1458" s="4" t="str">
        <f t="shared" si="154"/>
        <v>translations</v>
      </c>
      <c r="S1458" s="22">
        <f t="shared" si="157"/>
        <v>42708.668576388889</v>
      </c>
      <c r="T1458" s="22">
        <f t="shared" si="158"/>
        <v>42738.668576388889</v>
      </c>
      <c r="U1458" s="23">
        <v>42708.668576388889</v>
      </c>
      <c r="V1458" s="14">
        <f t="shared" si="159"/>
        <v>5630.7749999999996</v>
      </c>
      <c r="W1458" s="14">
        <f t="shared" si="160"/>
        <v>163.292475</v>
      </c>
      <c r="X1458" s="7">
        <f>IF($L1458&gt;0,$W1458/$L1458,0)</f>
        <v>54.430824999999999</v>
      </c>
    </row>
    <row r="1459" spans="1:24" ht="28.8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3">
        <f>(E1459/D1459)*100</f>
        <v>0</v>
      </c>
      <c r="P1459" s="7">
        <f t="shared" si="155"/>
        <v>0</v>
      </c>
      <c r="Q1459" s="4" t="str">
        <f t="shared" si="156"/>
        <v>publishing</v>
      </c>
      <c r="R1459" s="4" t="str">
        <f t="shared" si="154"/>
        <v>translations</v>
      </c>
      <c r="S1459" s="22">
        <f t="shared" si="157"/>
        <v>42289.89634259259</v>
      </c>
      <c r="T1459" s="22">
        <f t="shared" si="158"/>
        <v>42319.938009259262</v>
      </c>
      <c r="U1459" s="23">
        <v>42289.89634259259</v>
      </c>
      <c r="V1459" s="14">
        <f t="shared" si="159"/>
        <v>6000</v>
      </c>
      <c r="W1459" s="14">
        <f t="shared" si="160"/>
        <v>0</v>
      </c>
      <c r="X1459" s="7">
        <f>IF($L1459&gt;0,$W1459/$L1459,0)</f>
        <v>0</v>
      </c>
    </row>
    <row r="1460" spans="1:24" ht="43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3">
        <f>(E1460/D1460)*100</f>
        <v>0</v>
      </c>
      <c r="P1460" s="7">
        <f t="shared" si="155"/>
        <v>0</v>
      </c>
      <c r="Q1460" s="4" t="str">
        <f t="shared" si="156"/>
        <v>publishing</v>
      </c>
      <c r="R1460" s="4" t="str">
        <f t="shared" si="154"/>
        <v>translations</v>
      </c>
      <c r="S1460" s="22">
        <f t="shared" si="157"/>
        <v>41831.705555555556</v>
      </c>
      <c r="T1460" s="22">
        <f t="shared" si="158"/>
        <v>41862.166666666664</v>
      </c>
      <c r="U1460" s="23">
        <v>41831.705555555556</v>
      </c>
      <c r="V1460" s="14">
        <f t="shared" si="159"/>
        <v>5000</v>
      </c>
      <c r="W1460" s="14">
        <f t="shared" si="160"/>
        <v>0</v>
      </c>
      <c r="X1460" s="7">
        <f>IF($L1460&gt;0,$W1460/$L1460,0)</f>
        <v>0</v>
      </c>
    </row>
    <row r="1461" spans="1:24" ht="43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3">
        <f>(E1461/D1461)*100</f>
        <v>0</v>
      </c>
      <c r="P1461" s="7">
        <f t="shared" si="155"/>
        <v>0</v>
      </c>
      <c r="Q1461" s="4" t="str">
        <f t="shared" si="156"/>
        <v>publishing</v>
      </c>
      <c r="R1461" s="4" t="str">
        <f t="shared" si="154"/>
        <v>translations</v>
      </c>
      <c r="S1461" s="22">
        <f t="shared" si="157"/>
        <v>42312.204814814817</v>
      </c>
      <c r="T1461" s="22">
        <f t="shared" si="158"/>
        <v>42340.725694444445</v>
      </c>
      <c r="U1461" s="23">
        <v>42312.204814814817</v>
      </c>
      <c r="V1461" s="14">
        <f t="shared" si="159"/>
        <v>5580.2660000000005</v>
      </c>
      <c r="W1461" s="14">
        <f t="shared" si="160"/>
        <v>0</v>
      </c>
      <c r="X1461" s="7">
        <f>IF($L1461&gt;0,$W1461/$L1461,0)</f>
        <v>0</v>
      </c>
    </row>
    <row r="1462" spans="1:24" ht="43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3">
        <f>(E1462/D1462)*100</f>
        <v>0</v>
      </c>
      <c r="P1462" s="7">
        <f t="shared" si="155"/>
        <v>0</v>
      </c>
      <c r="Q1462" s="4" t="str">
        <f t="shared" si="156"/>
        <v>publishing</v>
      </c>
      <c r="R1462" s="4" t="str">
        <f t="shared" si="154"/>
        <v>translations</v>
      </c>
      <c r="S1462" s="22">
        <f t="shared" si="157"/>
        <v>41915.896967592591</v>
      </c>
      <c r="T1462" s="22">
        <f t="shared" si="158"/>
        <v>41973.989583333328</v>
      </c>
      <c r="U1462" s="23">
        <v>41915.896967592591</v>
      </c>
      <c r="V1462" s="14">
        <f t="shared" si="159"/>
        <v>25000000</v>
      </c>
      <c r="W1462" s="14">
        <f t="shared" si="160"/>
        <v>0</v>
      </c>
      <c r="X1462" s="7">
        <f>IF($L1462&gt;0,$W1462/$L1462,0)</f>
        <v>0</v>
      </c>
    </row>
    <row r="1463" spans="1:24" ht="28.8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3">
        <f>(E1463/D1463)*100</f>
        <v>101.24459999999999</v>
      </c>
      <c r="P1463" s="7">
        <f t="shared" si="155"/>
        <v>44.66673529411765</v>
      </c>
      <c r="Q1463" s="4" t="str">
        <f t="shared" si="156"/>
        <v>publishing</v>
      </c>
      <c r="R1463" s="4" t="str">
        <f t="shared" si="154"/>
        <v>radio &amp; podcasts</v>
      </c>
      <c r="S1463" s="22">
        <f t="shared" si="157"/>
        <v>41899.645300925928</v>
      </c>
      <c r="T1463" s="22">
        <f t="shared" si="158"/>
        <v>41933</v>
      </c>
      <c r="U1463" s="23">
        <v>41899.645300925928</v>
      </c>
      <c r="V1463" s="14">
        <f t="shared" si="159"/>
        <v>15000</v>
      </c>
      <c r="W1463" s="14">
        <f t="shared" si="160"/>
        <v>15186.69</v>
      </c>
      <c r="X1463" s="7">
        <f>IF($L1463&gt;0,$W1463/$L1463,0)</f>
        <v>44.66673529411765</v>
      </c>
    </row>
    <row r="1464" spans="1:24" ht="28.8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3">
        <f>(E1464/D1464)*100</f>
        <v>108.5175</v>
      </c>
      <c r="P1464" s="7">
        <f t="shared" si="155"/>
        <v>28.937999999999999</v>
      </c>
      <c r="Q1464" s="4" t="str">
        <f t="shared" si="156"/>
        <v>publishing</v>
      </c>
      <c r="R1464" s="4" t="str">
        <f t="shared" si="154"/>
        <v>radio &amp; podcasts</v>
      </c>
      <c r="S1464" s="22">
        <f t="shared" si="157"/>
        <v>41344.662858796299</v>
      </c>
      <c r="T1464" s="22">
        <f t="shared" si="158"/>
        <v>41374.662858796299</v>
      </c>
      <c r="U1464" s="23">
        <v>41344.662858796299</v>
      </c>
      <c r="V1464" s="14">
        <f t="shared" si="159"/>
        <v>4000</v>
      </c>
      <c r="W1464" s="14">
        <f t="shared" si="160"/>
        <v>4340.7</v>
      </c>
      <c r="X1464" s="7">
        <f>IF($L1464&gt;0,$W1464/$L1464,0)</f>
        <v>28.937999999999999</v>
      </c>
    </row>
    <row r="1465" spans="1:24" ht="43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3">
        <f>(E1465/D1465)*100</f>
        <v>147.66666666666666</v>
      </c>
      <c r="P1465" s="7">
        <f t="shared" si="155"/>
        <v>35.44</v>
      </c>
      <c r="Q1465" s="4" t="str">
        <f t="shared" si="156"/>
        <v>publishing</v>
      </c>
      <c r="R1465" s="4" t="str">
        <f t="shared" si="154"/>
        <v>radio &amp; podcasts</v>
      </c>
      <c r="S1465" s="22">
        <f t="shared" si="157"/>
        <v>41326.911319444444</v>
      </c>
      <c r="T1465" s="22">
        <f t="shared" si="158"/>
        <v>41371.869652777779</v>
      </c>
      <c r="U1465" s="23">
        <v>41326.911319444444</v>
      </c>
      <c r="V1465" s="14">
        <f t="shared" si="159"/>
        <v>600</v>
      </c>
      <c r="W1465" s="14">
        <f t="shared" si="160"/>
        <v>886</v>
      </c>
      <c r="X1465" s="7">
        <f>IF($L1465&gt;0,$W1465/$L1465,0)</f>
        <v>35.44</v>
      </c>
    </row>
    <row r="1466" spans="1:24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3">
        <f>(E1466/D1466)*100</f>
        <v>163.19999999999999</v>
      </c>
      <c r="P1466" s="7">
        <f t="shared" si="155"/>
        <v>34.871794871794869</v>
      </c>
      <c r="Q1466" s="4" t="str">
        <f t="shared" si="156"/>
        <v>publishing</v>
      </c>
      <c r="R1466" s="4" t="str">
        <f t="shared" si="154"/>
        <v>radio &amp; podcasts</v>
      </c>
      <c r="S1466" s="22">
        <f t="shared" si="157"/>
        <v>41291.661550925928</v>
      </c>
      <c r="T1466" s="22">
        <f t="shared" si="158"/>
        <v>41321.661550925928</v>
      </c>
      <c r="U1466" s="23">
        <v>41291.661550925928</v>
      </c>
      <c r="V1466" s="14">
        <f t="shared" si="159"/>
        <v>5000</v>
      </c>
      <c r="W1466" s="14">
        <f t="shared" si="160"/>
        <v>8160</v>
      </c>
      <c r="X1466" s="7">
        <f>IF($L1466&gt;0,$W1466/$L1466,0)</f>
        <v>34.871794871794869</v>
      </c>
    </row>
    <row r="1467" spans="1:24" ht="43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3">
        <f>(E1467/D1467)*100</f>
        <v>456.41449999999998</v>
      </c>
      <c r="P1467" s="7">
        <f t="shared" si="155"/>
        <v>52.622732513451197</v>
      </c>
      <c r="Q1467" s="4" t="str">
        <f t="shared" si="156"/>
        <v>publishing</v>
      </c>
      <c r="R1467" s="4" t="str">
        <f t="shared" si="154"/>
        <v>radio &amp; podcasts</v>
      </c>
      <c r="S1467" s="22">
        <f t="shared" si="157"/>
        <v>40959.734398148146</v>
      </c>
      <c r="T1467" s="22">
        <f t="shared" si="158"/>
        <v>40990.125</v>
      </c>
      <c r="U1467" s="23">
        <v>40959.734398148146</v>
      </c>
      <c r="V1467" s="14">
        <f t="shared" si="159"/>
        <v>30000</v>
      </c>
      <c r="W1467" s="14">
        <f t="shared" si="160"/>
        <v>136924.35</v>
      </c>
      <c r="X1467" s="7">
        <f>IF($L1467&gt;0,$W1467/$L1467,0)</f>
        <v>52.622732513451197</v>
      </c>
    </row>
    <row r="1468" spans="1:24" ht="43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3">
        <f>(E1468/D1468)*100</f>
        <v>107.87731249999999</v>
      </c>
      <c r="P1468" s="7">
        <f t="shared" si="155"/>
        <v>69.598266129032254</v>
      </c>
      <c r="Q1468" s="4" t="str">
        <f t="shared" si="156"/>
        <v>publishing</v>
      </c>
      <c r="R1468" s="4" t="str">
        <f t="shared" si="154"/>
        <v>radio &amp; podcasts</v>
      </c>
      <c r="S1468" s="22">
        <f t="shared" si="157"/>
        <v>42340.172060185185</v>
      </c>
      <c r="T1468" s="22">
        <f t="shared" si="158"/>
        <v>42381.208333333328</v>
      </c>
      <c r="U1468" s="23">
        <v>42340.172060185185</v>
      </c>
      <c r="V1468" s="14">
        <f t="shared" si="159"/>
        <v>16000</v>
      </c>
      <c r="W1468" s="14">
        <f t="shared" si="160"/>
        <v>17260.37</v>
      </c>
      <c r="X1468" s="7">
        <f>IF($L1468&gt;0,$W1468/$L1468,0)</f>
        <v>69.598266129032254</v>
      </c>
    </row>
    <row r="1469" spans="1:24" ht="28.8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3">
        <f>(E1469/D1469)*100</f>
        <v>115.08</v>
      </c>
      <c r="P1469" s="7">
        <f t="shared" si="155"/>
        <v>76.72</v>
      </c>
      <c r="Q1469" s="4" t="str">
        <f t="shared" si="156"/>
        <v>publishing</v>
      </c>
      <c r="R1469" s="4" t="str">
        <f t="shared" si="154"/>
        <v>radio &amp; podcasts</v>
      </c>
      <c r="S1469" s="22">
        <f t="shared" si="157"/>
        <v>40933.80190972222</v>
      </c>
      <c r="T1469" s="22">
        <f t="shared" si="158"/>
        <v>40993.760243055556</v>
      </c>
      <c r="U1469" s="23">
        <v>40933.80190972222</v>
      </c>
      <c r="V1469" s="14">
        <f t="shared" si="159"/>
        <v>40000</v>
      </c>
      <c r="W1469" s="14">
        <f t="shared" si="160"/>
        <v>46032</v>
      </c>
      <c r="X1469" s="7">
        <f>IF($L1469&gt;0,$W1469/$L1469,0)</f>
        <v>76.72</v>
      </c>
    </row>
    <row r="1470" spans="1:24" ht="43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3">
        <f>(E1470/D1470)*100</f>
        <v>102.36842105263158</v>
      </c>
      <c r="P1470" s="7">
        <f t="shared" si="155"/>
        <v>33.191126279863482</v>
      </c>
      <c r="Q1470" s="4" t="str">
        <f t="shared" si="156"/>
        <v>publishing</v>
      </c>
      <c r="R1470" s="4" t="str">
        <f t="shared" si="154"/>
        <v>radio &amp; podcasts</v>
      </c>
      <c r="S1470" s="22">
        <f t="shared" si="157"/>
        <v>40646.014456018514</v>
      </c>
      <c r="T1470" s="22">
        <f t="shared" si="158"/>
        <v>40706.014456018514</v>
      </c>
      <c r="U1470" s="23">
        <v>40646.014456018514</v>
      </c>
      <c r="V1470" s="14">
        <f t="shared" si="159"/>
        <v>9500</v>
      </c>
      <c r="W1470" s="14">
        <f t="shared" si="160"/>
        <v>9725</v>
      </c>
      <c r="X1470" s="7">
        <f>IF($L1470&gt;0,$W1470/$L1470,0)</f>
        <v>33.191126279863482</v>
      </c>
    </row>
    <row r="1471" spans="1:24" ht="28.8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3">
        <f>(E1471/D1471)*100</f>
        <v>108.42485875706214</v>
      </c>
      <c r="P1471" s="7">
        <f t="shared" si="155"/>
        <v>149.46417445482865</v>
      </c>
      <c r="Q1471" s="4" t="str">
        <f t="shared" si="156"/>
        <v>publishing</v>
      </c>
      <c r="R1471" s="4" t="str">
        <f t="shared" si="154"/>
        <v>radio &amp; podcasts</v>
      </c>
      <c r="S1471" s="22">
        <f t="shared" si="157"/>
        <v>41290.598483796297</v>
      </c>
      <c r="T1471" s="22">
        <f t="shared" si="158"/>
        <v>41320.598483796297</v>
      </c>
      <c r="U1471" s="23">
        <v>41290.598483796297</v>
      </c>
      <c r="V1471" s="14">
        <f t="shared" si="159"/>
        <v>44250</v>
      </c>
      <c r="W1471" s="14">
        <f t="shared" si="160"/>
        <v>47978</v>
      </c>
      <c r="X1471" s="7">
        <f>IF($L1471&gt;0,$W1471/$L1471,0)</f>
        <v>149.46417445482865</v>
      </c>
    </row>
    <row r="1472" spans="1:24" ht="43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3">
        <f>(E1472/D1472)*100</f>
        <v>125.13333333333334</v>
      </c>
      <c r="P1472" s="7">
        <f t="shared" si="155"/>
        <v>23.172839506172838</v>
      </c>
      <c r="Q1472" s="4" t="str">
        <f t="shared" si="156"/>
        <v>publishing</v>
      </c>
      <c r="R1472" s="4" t="str">
        <f t="shared" si="154"/>
        <v>radio &amp; podcasts</v>
      </c>
      <c r="S1472" s="22">
        <f t="shared" si="157"/>
        <v>41250.827118055553</v>
      </c>
      <c r="T1472" s="22">
        <f t="shared" si="158"/>
        <v>41271.827118055553</v>
      </c>
      <c r="U1472" s="23">
        <v>41250.827118055553</v>
      </c>
      <c r="V1472" s="14">
        <f t="shared" si="159"/>
        <v>1500</v>
      </c>
      <c r="W1472" s="14">
        <f t="shared" si="160"/>
        <v>1877</v>
      </c>
      <c r="X1472" s="7">
        <f>IF($L1472&gt;0,$W1472/$L1472,0)</f>
        <v>23.172839506172838</v>
      </c>
    </row>
    <row r="1473" spans="1:24" ht="43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3">
        <f>(E1473/D1473)*100</f>
        <v>103.840625</v>
      </c>
      <c r="P1473" s="7">
        <f t="shared" si="155"/>
        <v>96.877551020408163</v>
      </c>
      <c r="Q1473" s="4" t="str">
        <f t="shared" si="156"/>
        <v>publishing</v>
      </c>
      <c r="R1473" s="4" t="str">
        <f t="shared" si="154"/>
        <v>radio &amp; podcasts</v>
      </c>
      <c r="S1473" s="22">
        <f t="shared" si="157"/>
        <v>42073.957569444443</v>
      </c>
      <c r="T1473" s="22">
        <f t="shared" si="158"/>
        <v>42103.957569444443</v>
      </c>
      <c r="U1473" s="23">
        <v>42073.957569444443</v>
      </c>
      <c r="V1473" s="14">
        <f t="shared" si="159"/>
        <v>32000</v>
      </c>
      <c r="W1473" s="14">
        <f t="shared" si="160"/>
        <v>33229</v>
      </c>
      <c r="X1473" s="7">
        <f>IF($L1473&gt;0,$W1473/$L1473,0)</f>
        <v>96.877551020408163</v>
      </c>
    </row>
    <row r="1474" spans="1:24" ht="43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3">
        <f>(E1474/D1474)*100</f>
        <v>138.70400000000001</v>
      </c>
      <c r="P1474" s="7">
        <f t="shared" si="155"/>
        <v>103.20238095238095</v>
      </c>
      <c r="Q1474" s="4" t="str">
        <f t="shared" si="156"/>
        <v>publishing</v>
      </c>
      <c r="R1474" s="4" t="str">
        <f t="shared" ref="R1474:R1537" si="161">MID($N1474,FIND("/",$N1474)+1,LEN($N1474))</f>
        <v>radio &amp; podcasts</v>
      </c>
      <c r="S1474" s="22">
        <f t="shared" si="157"/>
        <v>41533.542858796296</v>
      </c>
      <c r="T1474" s="22">
        <f t="shared" si="158"/>
        <v>41563.542858796296</v>
      </c>
      <c r="U1474" s="23">
        <v>41533.542858796296</v>
      </c>
      <c r="V1474" s="14">
        <f t="shared" si="159"/>
        <v>25000</v>
      </c>
      <c r="W1474" s="14">
        <f t="shared" si="160"/>
        <v>34676</v>
      </c>
      <c r="X1474" s="7">
        <f>IF($L1474&gt;0,$W1474/$L1474,0)</f>
        <v>103.20238095238095</v>
      </c>
    </row>
    <row r="1475" spans="1:24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3">
        <f>(E1475/D1475)*100</f>
        <v>120.51600000000001</v>
      </c>
      <c r="P1475" s="7">
        <f t="shared" ref="P1475:P1538" si="162">IF($L1475&gt;0,$E1475/$L1475,0)</f>
        <v>38.462553191489363</v>
      </c>
      <c r="Q1475" s="4" t="str">
        <f t="shared" ref="Q1475:Q1538" si="163">LEFT($N1475,FIND("/",$N1475)-1)</f>
        <v>publishing</v>
      </c>
      <c r="R1475" s="4" t="str">
        <f t="shared" si="161"/>
        <v>radio &amp; podcasts</v>
      </c>
      <c r="S1475" s="22">
        <f t="shared" ref="S1475:U1538" si="164">($J1475/86400)+DATE(1970,1,1)</f>
        <v>40939.979618055557</v>
      </c>
      <c r="T1475" s="22">
        <f t="shared" ref="T1475:T1538" si="165">($I1475/86400)+DATE(1970,1,1)</f>
        <v>40969.979618055557</v>
      </c>
      <c r="U1475" s="23">
        <v>40939.979618055557</v>
      </c>
      <c r="V1475" s="14">
        <f t="shared" ref="V1475:V1538" si="166">IF($H1475="AUD",$D1475*0.704094,IF($H1475="CAD",$D1475*0.766449,IF($H1475="CHF",$D1475*1.016069,IF($H1475="DKK",$D1475*0.150818,IF($H1475="EUR",$D1475*1.126155,IF($H1475="GBP",$D1475*1.251877,IF($H1475="HKD",$D1475*0.127766,IF($H1475="MXN",$D1475*0.052688,IF($H1475="NOK",$D1475*0.117106,IF($H1475="NZD",$D1475*0.672078,IF($H1475="SEK",$D1475*0.106947,IF($H1475="SGD",$D1475*0.737466,IF($H1475="USD",$D1475*1)))))))))))))</f>
        <v>1500</v>
      </c>
      <c r="W1475" s="14">
        <f t="shared" ref="W1475:W1538" si="167">IF($H1475="AUD",$E1475*0.704094,IF($H1475="CAD",$E1475*0.766449,IF($H1475="CHF",$E1475*1.016069,IF($H1475="DKK",$E1475*0.150818,IF($H1475="EUR",$E1475*1.126155,IF($H1475="GBP",$E1475*1.251877,IF($H1475="HKD",$E1475*0.127766,IF($H1475="MXN",$E1475*0.052688,IF($H1475="NOK",$E1475*0.117106,IF($H1475="NZD",$E1475*0.672078,IF($H1475="SEK",$E1475*0.106947,IF($H1475="SGD",$E1475*0.737466,IF($H1475="USD",$E1475*1)))))))))))))</f>
        <v>1807.74</v>
      </c>
      <c r="X1475" s="7">
        <f>IF($L1475&gt;0,$W1475/$L1475,0)</f>
        <v>38.462553191489363</v>
      </c>
    </row>
    <row r="1476" spans="1:24" ht="43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3">
        <f>(E1476/D1476)*100</f>
        <v>112.26666666666667</v>
      </c>
      <c r="P1476" s="7">
        <f t="shared" si="162"/>
        <v>44.315789473684212</v>
      </c>
      <c r="Q1476" s="4" t="str">
        <f t="shared" si="163"/>
        <v>publishing</v>
      </c>
      <c r="R1476" s="4" t="str">
        <f t="shared" si="161"/>
        <v>radio &amp; podcasts</v>
      </c>
      <c r="S1476" s="22">
        <f t="shared" si="164"/>
        <v>41500.72791666667</v>
      </c>
      <c r="T1476" s="22">
        <f t="shared" si="165"/>
        <v>41530.72791666667</v>
      </c>
      <c r="U1476" s="23">
        <v>41500.72791666667</v>
      </c>
      <c r="V1476" s="14">
        <f t="shared" si="166"/>
        <v>3000</v>
      </c>
      <c r="W1476" s="14">
        <f t="shared" si="167"/>
        <v>3368</v>
      </c>
      <c r="X1476" s="7">
        <f>IF($L1476&gt;0,$W1476/$L1476,0)</f>
        <v>44.315789473684212</v>
      </c>
    </row>
    <row r="1477" spans="1:24" ht="43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3">
        <f>(E1477/D1477)*100</f>
        <v>188.66966666666667</v>
      </c>
      <c r="P1477" s="7">
        <f t="shared" si="162"/>
        <v>64.173356009070289</v>
      </c>
      <c r="Q1477" s="4" t="str">
        <f t="shared" si="163"/>
        <v>publishing</v>
      </c>
      <c r="R1477" s="4" t="str">
        <f t="shared" si="161"/>
        <v>radio &amp; podcasts</v>
      </c>
      <c r="S1477" s="22">
        <f t="shared" si="164"/>
        <v>41960.722951388889</v>
      </c>
      <c r="T1477" s="22">
        <f t="shared" si="165"/>
        <v>41993.207638888889</v>
      </c>
      <c r="U1477" s="23">
        <v>41960.722951388889</v>
      </c>
      <c r="V1477" s="14">
        <f t="shared" si="166"/>
        <v>15000</v>
      </c>
      <c r="W1477" s="14">
        <f t="shared" si="167"/>
        <v>28300.45</v>
      </c>
      <c r="X1477" s="7">
        <f>IF($L1477&gt;0,$W1477/$L1477,0)</f>
        <v>64.173356009070289</v>
      </c>
    </row>
    <row r="1478" spans="1:24" ht="28.8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3">
        <f>(E1478/D1478)*100</f>
        <v>661.55466666666666</v>
      </c>
      <c r="P1478" s="7">
        <f t="shared" si="162"/>
        <v>43.333275109170302</v>
      </c>
      <c r="Q1478" s="4" t="str">
        <f t="shared" si="163"/>
        <v>publishing</v>
      </c>
      <c r="R1478" s="4" t="str">
        <f t="shared" si="161"/>
        <v>radio &amp; podcasts</v>
      </c>
      <c r="S1478" s="22">
        <f t="shared" si="164"/>
        <v>40766.041921296295</v>
      </c>
      <c r="T1478" s="22">
        <f t="shared" si="165"/>
        <v>40796.041921296295</v>
      </c>
      <c r="U1478" s="23">
        <v>40766.041921296295</v>
      </c>
      <c r="V1478" s="14">
        <f t="shared" si="166"/>
        <v>6000</v>
      </c>
      <c r="W1478" s="14">
        <f t="shared" si="167"/>
        <v>39693.279999999999</v>
      </c>
      <c r="X1478" s="7">
        <f>IF($L1478&gt;0,$W1478/$L1478,0)</f>
        <v>43.333275109170302</v>
      </c>
    </row>
    <row r="1479" spans="1:24" ht="43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3">
        <f>(E1479/D1479)*100</f>
        <v>111.31</v>
      </c>
      <c r="P1479" s="7">
        <f t="shared" si="162"/>
        <v>90.495934959349597</v>
      </c>
      <c r="Q1479" s="4" t="str">
        <f t="shared" si="163"/>
        <v>publishing</v>
      </c>
      <c r="R1479" s="4" t="str">
        <f t="shared" si="161"/>
        <v>radio &amp; podcasts</v>
      </c>
      <c r="S1479" s="22">
        <f t="shared" si="164"/>
        <v>40840.615787037037</v>
      </c>
      <c r="T1479" s="22">
        <f t="shared" si="165"/>
        <v>40900.125</v>
      </c>
      <c r="U1479" s="23">
        <v>40840.615787037037</v>
      </c>
      <c r="V1479" s="14">
        <f t="shared" si="166"/>
        <v>30000</v>
      </c>
      <c r="W1479" s="14">
        <f t="shared" si="167"/>
        <v>33393</v>
      </c>
      <c r="X1479" s="7">
        <f>IF($L1479&gt;0,$W1479/$L1479,0)</f>
        <v>90.495934959349597</v>
      </c>
    </row>
    <row r="1480" spans="1:24" ht="43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3">
        <f>(E1480/D1480)*100</f>
        <v>1181.6142199999999</v>
      </c>
      <c r="P1480" s="7">
        <f t="shared" si="162"/>
        <v>29.187190495010373</v>
      </c>
      <c r="Q1480" s="4" t="str">
        <f t="shared" si="163"/>
        <v>publishing</v>
      </c>
      <c r="R1480" s="4" t="str">
        <f t="shared" si="161"/>
        <v>radio &amp; podcasts</v>
      </c>
      <c r="S1480" s="22">
        <f t="shared" si="164"/>
        <v>41394.871678240743</v>
      </c>
      <c r="T1480" s="22">
        <f t="shared" si="165"/>
        <v>41408.871678240743</v>
      </c>
      <c r="U1480" s="23">
        <v>41394.871678240743</v>
      </c>
      <c r="V1480" s="14">
        <f t="shared" si="166"/>
        <v>50000</v>
      </c>
      <c r="W1480" s="14">
        <f t="shared" si="167"/>
        <v>590807.11</v>
      </c>
      <c r="X1480" s="7">
        <f>IF($L1480&gt;0,$W1480/$L1480,0)</f>
        <v>29.187190495010373</v>
      </c>
    </row>
    <row r="1481" spans="1:24" ht="43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3">
        <f>(E1481/D1481)*100</f>
        <v>137.375</v>
      </c>
      <c r="P1481" s="7">
        <f t="shared" si="162"/>
        <v>30.95774647887324</v>
      </c>
      <c r="Q1481" s="4" t="str">
        <f t="shared" si="163"/>
        <v>publishing</v>
      </c>
      <c r="R1481" s="4" t="str">
        <f t="shared" si="161"/>
        <v>radio &amp; podcasts</v>
      </c>
      <c r="S1481" s="22">
        <f t="shared" si="164"/>
        <v>41754.745243055557</v>
      </c>
      <c r="T1481" s="22">
        <f t="shared" si="165"/>
        <v>41769.165972222225</v>
      </c>
      <c r="U1481" s="23">
        <v>41754.745243055557</v>
      </c>
      <c r="V1481" s="14">
        <f t="shared" si="166"/>
        <v>1600</v>
      </c>
      <c r="W1481" s="14">
        <f t="shared" si="167"/>
        <v>2198</v>
      </c>
      <c r="X1481" s="7">
        <f>IF($L1481&gt;0,$W1481/$L1481,0)</f>
        <v>30.95774647887324</v>
      </c>
    </row>
    <row r="1482" spans="1:24" ht="43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3">
        <f>(E1482/D1482)*100</f>
        <v>117.04040000000001</v>
      </c>
      <c r="P1482" s="7">
        <f t="shared" si="162"/>
        <v>92.157795275590544</v>
      </c>
      <c r="Q1482" s="4" t="str">
        <f t="shared" si="163"/>
        <v>publishing</v>
      </c>
      <c r="R1482" s="4" t="str">
        <f t="shared" si="161"/>
        <v>radio &amp; podcasts</v>
      </c>
      <c r="S1482" s="22">
        <f t="shared" si="164"/>
        <v>41464.934016203704</v>
      </c>
      <c r="T1482" s="22">
        <f t="shared" si="165"/>
        <v>41481.708333333336</v>
      </c>
      <c r="U1482" s="23">
        <v>41464.934016203704</v>
      </c>
      <c r="V1482" s="14">
        <f t="shared" si="166"/>
        <v>50000</v>
      </c>
      <c r="W1482" s="14">
        <f t="shared" si="167"/>
        <v>58520.2</v>
      </c>
      <c r="X1482" s="7">
        <f>IF($L1482&gt;0,$W1482/$L1482,0)</f>
        <v>92.157795275590544</v>
      </c>
    </row>
    <row r="1483" spans="1:24" ht="43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3">
        <f>(E1483/D1483)*100</f>
        <v>2.1</v>
      </c>
      <c r="P1483" s="7">
        <f t="shared" si="162"/>
        <v>17.5</v>
      </c>
      <c r="Q1483" s="4" t="str">
        <f t="shared" si="163"/>
        <v>publishing</v>
      </c>
      <c r="R1483" s="4" t="str">
        <f t="shared" si="161"/>
        <v>fiction</v>
      </c>
      <c r="S1483" s="22">
        <f t="shared" si="164"/>
        <v>41550.922974537039</v>
      </c>
      <c r="T1483" s="22">
        <f t="shared" si="165"/>
        <v>41580.922974537039</v>
      </c>
      <c r="U1483" s="23">
        <v>41550.922974537039</v>
      </c>
      <c r="V1483" s="14">
        <f t="shared" si="166"/>
        <v>3832.2450000000003</v>
      </c>
      <c r="W1483" s="14">
        <f t="shared" si="167"/>
        <v>80.477145000000007</v>
      </c>
      <c r="X1483" s="7">
        <f>IF($L1483&gt;0,$W1483/$L1483,0)</f>
        <v>13.412857500000001</v>
      </c>
    </row>
    <row r="1484" spans="1:24" ht="43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3">
        <f>(E1484/D1484)*100</f>
        <v>0.1</v>
      </c>
      <c r="P1484" s="7">
        <f t="shared" si="162"/>
        <v>5</v>
      </c>
      <c r="Q1484" s="4" t="str">
        <f t="shared" si="163"/>
        <v>publishing</v>
      </c>
      <c r="R1484" s="4" t="str">
        <f t="shared" si="161"/>
        <v>fiction</v>
      </c>
      <c r="S1484" s="22">
        <f t="shared" si="164"/>
        <v>41136.858055555553</v>
      </c>
      <c r="T1484" s="22">
        <f t="shared" si="165"/>
        <v>41159.327083333337</v>
      </c>
      <c r="U1484" s="23">
        <v>41136.858055555553</v>
      </c>
      <c r="V1484" s="14">
        <f t="shared" si="166"/>
        <v>5000</v>
      </c>
      <c r="W1484" s="14">
        <f t="shared" si="167"/>
        <v>5</v>
      </c>
      <c r="X1484" s="7">
        <f>IF($L1484&gt;0,$W1484/$L1484,0)</f>
        <v>5</v>
      </c>
    </row>
    <row r="1485" spans="1:24" ht="43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3">
        <f>(E1485/D1485)*100</f>
        <v>0.7142857142857143</v>
      </c>
      <c r="P1485" s="7">
        <f t="shared" si="162"/>
        <v>25</v>
      </c>
      <c r="Q1485" s="4" t="str">
        <f t="shared" si="163"/>
        <v>publishing</v>
      </c>
      <c r="R1485" s="4" t="str">
        <f t="shared" si="161"/>
        <v>fiction</v>
      </c>
      <c r="S1485" s="22">
        <f t="shared" si="164"/>
        <v>42548.192997685182</v>
      </c>
      <c r="T1485" s="22">
        <f t="shared" si="165"/>
        <v>42573.192997685182</v>
      </c>
      <c r="U1485" s="23">
        <v>42548.192997685182</v>
      </c>
      <c r="V1485" s="14">
        <f t="shared" si="166"/>
        <v>7000</v>
      </c>
      <c r="W1485" s="14">
        <f t="shared" si="167"/>
        <v>50</v>
      </c>
      <c r="X1485" s="7">
        <f>IF($L1485&gt;0,$W1485/$L1485,0)</f>
        <v>25</v>
      </c>
    </row>
    <row r="1486" spans="1:24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3">
        <f>(E1486/D1486)*100</f>
        <v>0</v>
      </c>
      <c r="P1486" s="7">
        <f t="shared" si="162"/>
        <v>0</v>
      </c>
      <c r="Q1486" s="4" t="str">
        <f t="shared" si="163"/>
        <v>publishing</v>
      </c>
      <c r="R1486" s="4" t="str">
        <f t="shared" si="161"/>
        <v>fiction</v>
      </c>
      <c r="S1486" s="22">
        <f t="shared" si="164"/>
        <v>41053.200960648144</v>
      </c>
      <c r="T1486" s="22">
        <f t="shared" si="165"/>
        <v>41111.618750000001</v>
      </c>
      <c r="U1486" s="23">
        <v>41053.200960648144</v>
      </c>
      <c r="V1486" s="14">
        <f t="shared" si="166"/>
        <v>2000</v>
      </c>
      <c r="W1486" s="14">
        <f t="shared" si="167"/>
        <v>0</v>
      </c>
      <c r="X1486" s="7">
        <f>IF($L1486&gt;0,$W1486/$L1486,0)</f>
        <v>0</v>
      </c>
    </row>
    <row r="1487" spans="1:24" ht="43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3">
        <f>(E1487/D1487)*100</f>
        <v>2.2388059701492535</v>
      </c>
      <c r="P1487" s="7">
        <f t="shared" si="162"/>
        <v>50</v>
      </c>
      <c r="Q1487" s="4" t="str">
        <f t="shared" si="163"/>
        <v>publishing</v>
      </c>
      <c r="R1487" s="4" t="str">
        <f t="shared" si="161"/>
        <v>fiction</v>
      </c>
      <c r="S1487" s="22">
        <f t="shared" si="164"/>
        <v>42130.795983796299</v>
      </c>
      <c r="T1487" s="22">
        <f t="shared" si="165"/>
        <v>42175.795983796299</v>
      </c>
      <c r="U1487" s="23">
        <v>42130.795983796299</v>
      </c>
      <c r="V1487" s="14">
        <f t="shared" si="166"/>
        <v>6700</v>
      </c>
      <c r="W1487" s="14">
        <f t="shared" si="167"/>
        <v>150</v>
      </c>
      <c r="X1487" s="7">
        <f>IF($L1487&gt;0,$W1487/$L1487,0)</f>
        <v>50</v>
      </c>
    </row>
    <row r="1488" spans="1:24" ht="43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3">
        <f>(E1488/D1488)*100</f>
        <v>0.24</v>
      </c>
      <c r="P1488" s="7">
        <f t="shared" si="162"/>
        <v>16</v>
      </c>
      <c r="Q1488" s="4" t="str">
        <f t="shared" si="163"/>
        <v>publishing</v>
      </c>
      <c r="R1488" s="4" t="str">
        <f t="shared" si="161"/>
        <v>fiction</v>
      </c>
      <c r="S1488" s="22">
        <f t="shared" si="164"/>
        <v>42032.168530092589</v>
      </c>
      <c r="T1488" s="22">
        <f t="shared" si="165"/>
        <v>42062.168530092589</v>
      </c>
      <c r="U1488" s="23">
        <v>42032.168530092589</v>
      </c>
      <c r="V1488" s="14">
        <f t="shared" si="166"/>
        <v>20000</v>
      </c>
      <c r="W1488" s="14">
        <f t="shared" si="167"/>
        <v>48</v>
      </c>
      <c r="X1488" s="7">
        <f>IF($L1488&gt;0,$W1488/$L1488,0)</f>
        <v>16</v>
      </c>
    </row>
    <row r="1489" spans="1:24" ht="43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3">
        <f>(E1489/D1489)*100</f>
        <v>0</v>
      </c>
      <c r="P1489" s="7">
        <f t="shared" si="162"/>
        <v>0</v>
      </c>
      <c r="Q1489" s="4" t="str">
        <f t="shared" si="163"/>
        <v>publishing</v>
      </c>
      <c r="R1489" s="4" t="str">
        <f t="shared" si="161"/>
        <v>fiction</v>
      </c>
      <c r="S1489" s="22">
        <f t="shared" si="164"/>
        <v>42554.917488425926</v>
      </c>
      <c r="T1489" s="22">
        <f t="shared" si="165"/>
        <v>42584.917488425926</v>
      </c>
      <c r="U1489" s="23">
        <v>42554.917488425926</v>
      </c>
      <c r="V1489" s="14">
        <f t="shared" si="166"/>
        <v>10000</v>
      </c>
      <c r="W1489" s="14">
        <f t="shared" si="167"/>
        <v>0</v>
      </c>
      <c r="X1489" s="7">
        <f>IF($L1489&gt;0,$W1489/$L1489,0)</f>
        <v>0</v>
      </c>
    </row>
    <row r="1490" spans="1:24" ht="43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3">
        <f>(E1490/D1490)*100</f>
        <v>2.4</v>
      </c>
      <c r="P1490" s="7">
        <f t="shared" si="162"/>
        <v>60</v>
      </c>
      <c r="Q1490" s="4" t="str">
        <f t="shared" si="163"/>
        <v>publishing</v>
      </c>
      <c r="R1490" s="4" t="str">
        <f t="shared" si="161"/>
        <v>fiction</v>
      </c>
      <c r="S1490" s="22">
        <f t="shared" si="164"/>
        <v>41614.563194444447</v>
      </c>
      <c r="T1490" s="22">
        <f t="shared" si="165"/>
        <v>41644.563194444447</v>
      </c>
      <c r="U1490" s="23">
        <v>41614.563194444447</v>
      </c>
      <c r="V1490" s="14">
        <f t="shared" si="166"/>
        <v>10561.41</v>
      </c>
      <c r="W1490" s="14">
        <f t="shared" si="167"/>
        <v>253.47384</v>
      </c>
      <c r="X1490" s="7">
        <f>IF($L1490&gt;0,$W1490/$L1490,0)</f>
        <v>42.245640000000002</v>
      </c>
    </row>
    <row r="1491" spans="1:24" ht="43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3">
        <f>(E1491/D1491)*100</f>
        <v>0</v>
      </c>
      <c r="P1491" s="7">
        <f t="shared" si="162"/>
        <v>0</v>
      </c>
      <c r="Q1491" s="4" t="str">
        <f t="shared" si="163"/>
        <v>publishing</v>
      </c>
      <c r="R1491" s="4" t="str">
        <f t="shared" si="161"/>
        <v>fiction</v>
      </c>
      <c r="S1491" s="22">
        <f t="shared" si="164"/>
        <v>41198.611712962964</v>
      </c>
      <c r="T1491" s="22">
        <f t="shared" si="165"/>
        <v>41228.653379629628</v>
      </c>
      <c r="U1491" s="23">
        <v>41198.611712962964</v>
      </c>
      <c r="V1491" s="14">
        <f t="shared" si="166"/>
        <v>5000</v>
      </c>
      <c r="W1491" s="14">
        <f t="shared" si="167"/>
        <v>0</v>
      </c>
      <c r="X1491" s="7">
        <f>IF($L1491&gt;0,$W1491/$L1491,0)</f>
        <v>0</v>
      </c>
    </row>
    <row r="1492" spans="1:24" ht="43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3">
        <f>(E1492/D1492)*100</f>
        <v>30.862068965517242</v>
      </c>
      <c r="P1492" s="7">
        <f t="shared" si="162"/>
        <v>47.10526315789474</v>
      </c>
      <c r="Q1492" s="4" t="str">
        <f t="shared" si="163"/>
        <v>publishing</v>
      </c>
      <c r="R1492" s="4" t="str">
        <f t="shared" si="161"/>
        <v>fiction</v>
      </c>
      <c r="S1492" s="22">
        <f t="shared" si="164"/>
        <v>41520.561041666668</v>
      </c>
      <c r="T1492" s="22">
        <f t="shared" si="165"/>
        <v>41549.561041666668</v>
      </c>
      <c r="U1492" s="23">
        <v>41520.561041666668</v>
      </c>
      <c r="V1492" s="14">
        <f t="shared" si="166"/>
        <v>2900</v>
      </c>
      <c r="W1492" s="14">
        <f t="shared" si="167"/>
        <v>895</v>
      </c>
      <c r="X1492" s="7">
        <f>IF($L1492&gt;0,$W1492/$L1492,0)</f>
        <v>47.10526315789474</v>
      </c>
    </row>
    <row r="1493" spans="1:24" ht="43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3">
        <f>(E1493/D1493)*100</f>
        <v>8.3333333333333321</v>
      </c>
      <c r="P1493" s="7">
        <f t="shared" si="162"/>
        <v>100</v>
      </c>
      <c r="Q1493" s="4" t="str">
        <f t="shared" si="163"/>
        <v>publishing</v>
      </c>
      <c r="R1493" s="4" t="str">
        <f t="shared" si="161"/>
        <v>fiction</v>
      </c>
      <c r="S1493" s="22">
        <f t="shared" si="164"/>
        <v>41991.713460648149</v>
      </c>
      <c r="T1493" s="22">
        <f t="shared" si="165"/>
        <v>42050.651388888888</v>
      </c>
      <c r="U1493" s="23">
        <v>41991.713460648149</v>
      </c>
      <c r="V1493" s="14">
        <f t="shared" si="166"/>
        <v>1200</v>
      </c>
      <c r="W1493" s="14">
        <f t="shared" si="167"/>
        <v>100</v>
      </c>
      <c r="X1493" s="7">
        <f>IF($L1493&gt;0,$W1493/$L1493,0)</f>
        <v>100</v>
      </c>
    </row>
    <row r="1494" spans="1:24" ht="43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3">
        <f>(E1494/D1494)*100</f>
        <v>0.75</v>
      </c>
      <c r="P1494" s="7">
        <f t="shared" si="162"/>
        <v>15</v>
      </c>
      <c r="Q1494" s="4" t="str">
        <f t="shared" si="163"/>
        <v>publishing</v>
      </c>
      <c r="R1494" s="4" t="str">
        <f t="shared" si="161"/>
        <v>fiction</v>
      </c>
      <c r="S1494" s="22">
        <f t="shared" si="164"/>
        <v>40682.884791666671</v>
      </c>
      <c r="T1494" s="22">
        <f t="shared" si="165"/>
        <v>40712.884791666671</v>
      </c>
      <c r="U1494" s="23">
        <v>40682.884791666671</v>
      </c>
      <c r="V1494" s="14">
        <f t="shared" si="166"/>
        <v>4000</v>
      </c>
      <c r="W1494" s="14">
        <f t="shared" si="167"/>
        <v>30</v>
      </c>
      <c r="X1494" s="7">
        <f>IF($L1494&gt;0,$W1494/$L1494,0)</f>
        <v>15</v>
      </c>
    </row>
    <row r="1495" spans="1:24" ht="28.8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3">
        <f>(E1495/D1495)*100</f>
        <v>0</v>
      </c>
      <c r="P1495" s="7">
        <f t="shared" si="162"/>
        <v>0</v>
      </c>
      <c r="Q1495" s="4" t="str">
        <f t="shared" si="163"/>
        <v>publishing</v>
      </c>
      <c r="R1495" s="4" t="str">
        <f t="shared" si="161"/>
        <v>fiction</v>
      </c>
      <c r="S1495" s="22">
        <f t="shared" si="164"/>
        <v>41411.866608796292</v>
      </c>
      <c r="T1495" s="22">
        <f t="shared" si="165"/>
        <v>41441.866608796292</v>
      </c>
      <c r="U1495" s="23">
        <v>41411.866608796292</v>
      </c>
      <c r="V1495" s="14">
        <f t="shared" si="166"/>
        <v>2400</v>
      </c>
      <c r="W1495" s="14">
        <f t="shared" si="167"/>
        <v>0</v>
      </c>
      <c r="X1495" s="7">
        <f>IF($L1495&gt;0,$W1495/$L1495,0)</f>
        <v>0</v>
      </c>
    </row>
    <row r="1496" spans="1:24" ht="43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3">
        <f>(E1496/D1496)*100</f>
        <v>8.9</v>
      </c>
      <c r="P1496" s="7">
        <f t="shared" si="162"/>
        <v>40.454545454545453</v>
      </c>
      <c r="Q1496" s="4" t="str">
        <f t="shared" si="163"/>
        <v>publishing</v>
      </c>
      <c r="R1496" s="4" t="str">
        <f t="shared" si="161"/>
        <v>fiction</v>
      </c>
      <c r="S1496" s="22">
        <f t="shared" si="164"/>
        <v>42067.722372685181</v>
      </c>
      <c r="T1496" s="22">
        <f t="shared" si="165"/>
        <v>42097.651388888888</v>
      </c>
      <c r="U1496" s="23">
        <v>42067.722372685181</v>
      </c>
      <c r="V1496" s="14">
        <f t="shared" si="166"/>
        <v>5000</v>
      </c>
      <c r="W1496" s="14">
        <f t="shared" si="167"/>
        <v>445</v>
      </c>
      <c r="X1496" s="7">
        <f>IF($L1496&gt;0,$W1496/$L1496,0)</f>
        <v>40.454545454545453</v>
      </c>
    </row>
    <row r="1497" spans="1:24" ht="28.8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3">
        <f>(E1497/D1497)*100</f>
        <v>0</v>
      </c>
      <c r="P1497" s="7">
        <f t="shared" si="162"/>
        <v>0</v>
      </c>
      <c r="Q1497" s="4" t="str">
        <f t="shared" si="163"/>
        <v>publishing</v>
      </c>
      <c r="R1497" s="4" t="str">
        <f t="shared" si="161"/>
        <v>fiction</v>
      </c>
      <c r="S1497" s="22">
        <f t="shared" si="164"/>
        <v>40752.789710648147</v>
      </c>
      <c r="T1497" s="22">
        <f t="shared" si="165"/>
        <v>40782.789710648147</v>
      </c>
      <c r="U1497" s="23">
        <v>40752.789710648147</v>
      </c>
      <c r="V1497" s="14">
        <f t="shared" si="166"/>
        <v>2000</v>
      </c>
      <c r="W1497" s="14">
        <f t="shared" si="167"/>
        <v>0</v>
      </c>
      <c r="X1497" s="7">
        <f>IF($L1497&gt;0,$W1497/$L1497,0)</f>
        <v>0</v>
      </c>
    </row>
    <row r="1498" spans="1:24" ht="43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3">
        <f>(E1498/D1498)*100</f>
        <v>0</v>
      </c>
      <c r="P1498" s="7">
        <f t="shared" si="162"/>
        <v>0</v>
      </c>
      <c r="Q1498" s="4" t="str">
        <f t="shared" si="163"/>
        <v>publishing</v>
      </c>
      <c r="R1498" s="4" t="str">
        <f t="shared" si="161"/>
        <v>fiction</v>
      </c>
      <c r="S1498" s="22">
        <f t="shared" si="164"/>
        <v>41838.475219907406</v>
      </c>
      <c r="T1498" s="22">
        <f t="shared" si="165"/>
        <v>41898.475219907406</v>
      </c>
      <c r="U1498" s="23">
        <v>41838.475219907406</v>
      </c>
      <c r="V1498" s="14">
        <f t="shared" si="166"/>
        <v>1500</v>
      </c>
      <c r="W1498" s="14">
        <f t="shared" si="167"/>
        <v>0</v>
      </c>
      <c r="X1498" s="7">
        <f>IF($L1498&gt;0,$W1498/$L1498,0)</f>
        <v>0</v>
      </c>
    </row>
    <row r="1499" spans="1:24" ht="43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3">
        <f>(E1499/D1499)*100</f>
        <v>6.6666666666666671E-3</v>
      </c>
      <c r="P1499" s="7">
        <f t="shared" si="162"/>
        <v>1</v>
      </c>
      <c r="Q1499" s="4" t="str">
        <f t="shared" si="163"/>
        <v>publishing</v>
      </c>
      <c r="R1499" s="4" t="str">
        <f t="shared" si="161"/>
        <v>fiction</v>
      </c>
      <c r="S1499" s="22">
        <f t="shared" si="164"/>
        <v>41444.64261574074</v>
      </c>
      <c r="T1499" s="22">
        <f t="shared" si="165"/>
        <v>41486.821527777778</v>
      </c>
      <c r="U1499" s="23">
        <v>41444.64261574074</v>
      </c>
      <c r="V1499" s="14">
        <f t="shared" si="166"/>
        <v>15000</v>
      </c>
      <c r="W1499" s="14">
        <f t="shared" si="167"/>
        <v>1</v>
      </c>
      <c r="X1499" s="7">
        <f>IF($L1499&gt;0,$W1499/$L1499,0)</f>
        <v>1</v>
      </c>
    </row>
    <row r="1500" spans="1:24" ht="43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3">
        <f>(E1500/D1500)*100</f>
        <v>1.9</v>
      </c>
      <c r="P1500" s="7">
        <f t="shared" si="162"/>
        <v>19</v>
      </c>
      <c r="Q1500" s="4" t="str">
        <f t="shared" si="163"/>
        <v>publishing</v>
      </c>
      <c r="R1500" s="4" t="str">
        <f t="shared" si="161"/>
        <v>fiction</v>
      </c>
      <c r="S1500" s="22">
        <f t="shared" si="164"/>
        <v>41840.983541666668</v>
      </c>
      <c r="T1500" s="22">
        <f t="shared" si="165"/>
        <v>41885.983541666668</v>
      </c>
      <c r="U1500" s="23">
        <v>41840.983541666668</v>
      </c>
      <c r="V1500" s="14">
        <f t="shared" si="166"/>
        <v>3000</v>
      </c>
      <c r="W1500" s="14">
        <f t="shared" si="167"/>
        <v>57</v>
      </c>
      <c r="X1500" s="7">
        <f>IF($L1500&gt;0,$W1500/$L1500,0)</f>
        <v>19</v>
      </c>
    </row>
    <row r="1501" spans="1:24" ht="43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3">
        <f>(E1501/D1501)*100</f>
        <v>0.25</v>
      </c>
      <c r="P1501" s="7">
        <f t="shared" si="162"/>
        <v>5</v>
      </c>
      <c r="Q1501" s="4" t="str">
        <f t="shared" si="163"/>
        <v>publishing</v>
      </c>
      <c r="R1501" s="4" t="str">
        <f t="shared" si="161"/>
        <v>fiction</v>
      </c>
      <c r="S1501" s="22">
        <f t="shared" si="164"/>
        <v>42527.007326388892</v>
      </c>
      <c r="T1501" s="22">
        <f t="shared" si="165"/>
        <v>42587.007326388892</v>
      </c>
      <c r="U1501" s="23">
        <v>42527.007326388892</v>
      </c>
      <c r="V1501" s="14">
        <f t="shared" si="166"/>
        <v>2000</v>
      </c>
      <c r="W1501" s="14">
        <f t="shared" si="167"/>
        <v>5</v>
      </c>
      <c r="X1501" s="7">
        <f>IF($L1501&gt;0,$W1501/$L1501,0)</f>
        <v>5</v>
      </c>
    </row>
    <row r="1502" spans="1:24" ht="43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3">
        <f>(E1502/D1502)*100</f>
        <v>25.035714285714285</v>
      </c>
      <c r="P1502" s="7">
        <f t="shared" si="162"/>
        <v>46.733333333333334</v>
      </c>
      <c r="Q1502" s="4" t="str">
        <f t="shared" si="163"/>
        <v>publishing</v>
      </c>
      <c r="R1502" s="4" t="str">
        <f t="shared" si="161"/>
        <v>fiction</v>
      </c>
      <c r="S1502" s="22">
        <f t="shared" si="164"/>
        <v>41365.904594907406</v>
      </c>
      <c r="T1502" s="22">
        <f t="shared" si="165"/>
        <v>41395.904594907406</v>
      </c>
      <c r="U1502" s="23">
        <v>41365.904594907406</v>
      </c>
      <c r="V1502" s="14">
        <f t="shared" si="166"/>
        <v>2800</v>
      </c>
      <c r="W1502" s="14">
        <f t="shared" si="167"/>
        <v>701</v>
      </c>
      <c r="X1502" s="7">
        <f>IF($L1502&gt;0,$W1502/$L1502,0)</f>
        <v>46.733333333333334</v>
      </c>
    </row>
    <row r="1503" spans="1:24" ht="28.8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3">
        <f>(E1503/D1503)*100</f>
        <v>166.33076923076925</v>
      </c>
      <c r="P1503" s="7">
        <f t="shared" si="162"/>
        <v>97.731073446327684</v>
      </c>
      <c r="Q1503" s="4" t="str">
        <f t="shared" si="163"/>
        <v>photography</v>
      </c>
      <c r="R1503" s="4" t="str">
        <f t="shared" si="161"/>
        <v>photobooks</v>
      </c>
      <c r="S1503" s="22">
        <f t="shared" si="164"/>
        <v>42163.583599537036</v>
      </c>
      <c r="T1503" s="22">
        <f t="shared" si="165"/>
        <v>42193.583599537036</v>
      </c>
      <c r="U1503" s="23">
        <v>42163.583599537036</v>
      </c>
      <c r="V1503" s="14">
        <f t="shared" si="166"/>
        <v>39855.348000000005</v>
      </c>
      <c r="W1503" s="14">
        <f t="shared" si="167"/>
        <v>66291.706908000007</v>
      </c>
      <c r="X1503" s="7">
        <f>IF($L1503&gt;0,$W1503/$L1503,0)</f>
        <v>74.905883511864417</v>
      </c>
    </row>
    <row r="1504" spans="1:24" ht="43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3">
        <f>(E1504/D1504)*100</f>
        <v>101.44545454545455</v>
      </c>
      <c r="P1504" s="7">
        <f t="shared" si="162"/>
        <v>67.835866261398181</v>
      </c>
      <c r="Q1504" s="4" t="str">
        <f t="shared" si="163"/>
        <v>photography</v>
      </c>
      <c r="R1504" s="4" t="str">
        <f t="shared" si="161"/>
        <v>photobooks</v>
      </c>
      <c r="S1504" s="22">
        <f t="shared" si="164"/>
        <v>42426.542592592596</v>
      </c>
      <c r="T1504" s="22">
        <f t="shared" si="165"/>
        <v>42454.916666666672</v>
      </c>
      <c r="U1504" s="23">
        <v>42426.542592592596</v>
      </c>
      <c r="V1504" s="14">
        <f t="shared" si="166"/>
        <v>27541.293999999998</v>
      </c>
      <c r="W1504" s="14">
        <f t="shared" si="167"/>
        <v>27939.390885999997</v>
      </c>
      <c r="X1504" s="7">
        <f>IF($L1504&gt;0,$W1504/$L1504,0)</f>
        <v>84.922160747720355</v>
      </c>
    </row>
    <row r="1505" spans="1:24" ht="43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3">
        <f>(E1505/D1505)*100</f>
        <v>107.89146666666667</v>
      </c>
      <c r="P1505" s="7">
        <f t="shared" si="162"/>
        <v>56.98492957746479</v>
      </c>
      <c r="Q1505" s="4" t="str">
        <f t="shared" si="163"/>
        <v>photography</v>
      </c>
      <c r="R1505" s="4" t="str">
        <f t="shared" si="161"/>
        <v>photobooks</v>
      </c>
      <c r="S1505" s="22">
        <f t="shared" si="164"/>
        <v>42606.347233796296</v>
      </c>
      <c r="T1505" s="22">
        <f t="shared" si="165"/>
        <v>42666.347233796296</v>
      </c>
      <c r="U1505" s="23">
        <v>42606.347233796296</v>
      </c>
      <c r="V1505" s="14">
        <f t="shared" si="166"/>
        <v>4223.0812500000002</v>
      </c>
      <c r="W1505" s="14">
        <f t="shared" si="167"/>
        <v>4556.3442991499996</v>
      </c>
      <c r="X1505" s="7">
        <f>IF($L1505&gt;0,$W1505/$L1505,0)</f>
        <v>64.173863368309853</v>
      </c>
    </row>
    <row r="1506" spans="1:24" ht="28.8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3">
        <f>(E1506/D1506)*100</f>
        <v>277.93846153846158</v>
      </c>
      <c r="P1506" s="7">
        <f t="shared" si="162"/>
        <v>67.159851301115239</v>
      </c>
      <c r="Q1506" s="4" t="str">
        <f t="shared" si="163"/>
        <v>photography</v>
      </c>
      <c r="R1506" s="4" t="str">
        <f t="shared" si="161"/>
        <v>photobooks</v>
      </c>
      <c r="S1506" s="22">
        <f t="shared" si="164"/>
        <v>41772.657685185186</v>
      </c>
      <c r="T1506" s="22">
        <f t="shared" si="165"/>
        <v>41800.356249999997</v>
      </c>
      <c r="U1506" s="23">
        <v>41772.657685185186</v>
      </c>
      <c r="V1506" s="14">
        <f t="shared" si="166"/>
        <v>8137.200499999999</v>
      </c>
      <c r="W1506" s="14">
        <f t="shared" si="167"/>
        <v>22616.409882</v>
      </c>
      <c r="X1506" s="7">
        <f>IF($L1506&gt;0,$W1506/$L1506,0)</f>
        <v>84.075873167286247</v>
      </c>
    </row>
    <row r="1507" spans="1:24" ht="43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3">
        <f>(E1507/D1507)*100</f>
        <v>103.58125</v>
      </c>
      <c r="P1507" s="7">
        <f t="shared" si="162"/>
        <v>48.037681159420288</v>
      </c>
      <c r="Q1507" s="4" t="str">
        <f t="shared" si="163"/>
        <v>photography</v>
      </c>
      <c r="R1507" s="4" t="str">
        <f t="shared" si="161"/>
        <v>photobooks</v>
      </c>
      <c r="S1507" s="22">
        <f t="shared" si="164"/>
        <v>42414.44332175926</v>
      </c>
      <c r="T1507" s="22">
        <f t="shared" si="165"/>
        <v>42451.834027777775</v>
      </c>
      <c r="U1507" s="23">
        <v>42414.44332175926</v>
      </c>
      <c r="V1507" s="14">
        <f t="shared" si="166"/>
        <v>18018.48</v>
      </c>
      <c r="W1507" s="14">
        <f t="shared" si="167"/>
        <v>18663.766814999999</v>
      </c>
      <c r="X1507" s="7">
        <f>IF($L1507&gt;0,$W1507/$L1507,0)</f>
        <v>54.097874826086951</v>
      </c>
    </row>
    <row r="1508" spans="1:24" ht="43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3">
        <f>(E1508/D1508)*100</f>
        <v>111.4</v>
      </c>
      <c r="P1508" s="7">
        <f t="shared" si="162"/>
        <v>38.860465116279073</v>
      </c>
      <c r="Q1508" s="4" t="str">
        <f t="shared" si="163"/>
        <v>photography</v>
      </c>
      <c r="R1508" s="4" t="str">
        <f t="shared" si="161"/>
        <v>photobooks</v>
      </c>
      <c r="S1508" s="22">
        <f t="shared" si="164"/>
        <v>41814.785925925928</v>
      </c>
      <c r="T1508" s="22">
        <f t="shared" si="165"/>
        <v>41844.785925925928</v>
      </c>
      <c r="U1508" s="23">
        <v>41814.785925925928</v>
      </c>
      <c r="V1508" s="14">
        <f t="shared" si="166"/>
        <v>1877.8154999999999</v>
      </c>
      <c r="W1508" s="14">
        <f t="shared" si="167"/>
        <v>2091.8864669999998</v>
      </c>
      <c r="X1508" s="7">
        <f>IF($L1508&gt;0,$W1508/$L1508,0)</f>
        <v>48.648522488372087</v>
      </c>
    </row>
    <row r="1509" spans="1:24" ht="43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3">
        <f>(E1509/D1509)*100</f>
        <v>215</v>
      </c>
      <c r="P1509" s="7">
        <f t="shared" si="162"/>
        <v>78.181818181818187</v>
      </c>
      <c r="Q1509" s="4" t="str">
        <f t="shared" si="163"/>
        <v>photography</v>
      </c>
      <c r="R1509" s="4" t="str">
        <f t="shared" si="161"/>
        <v>photobooks</v>
      </c>
      <c r="S1509" s="22">
        <f t="shared" si="164"/>
        <v>40254.450335648144</v>
      </c>
      <c r="T1509" s="22">
        <f t="shared" si="165"/>
        <v>40313.340277777781</v>
      </c>
      <c r="U1509" s="23">
        <v>40254.450335648144</v>
      </c>
      <c r="V1509" s="14">
        <f t="shared" si="166"/>
        <v>1200</v>
      </c>
      <c r="W1509" s="14">
        <f t="shared" si="167"/>
        <v>2580</v>
      </c>
      <c r="X1509" s="7">
        <f>IF($L1509&gt;0,$W1509/$L1509,0)</f>
        <v>78.181818181818187</v>
      </c>
    </row>
    <row r="1510" spans="1:24" ht="43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3">
        <f>(E1510/D1510)*100</f>
        <v>110.76216216216217</v>
      </c>
      <c r="P1510" s="7">
        <f t="shared" si="162"/>
        <v>97.113744075829388</v>
      </c>
      <c r="Q1510" s="4" t="str">
        <f t="shared" si="163"/>
        <v>photography</v>
      </c>
      <c r="R1510" s="4" t="str">
        <f t="shared" si="161"/>
        <v>photobooks</v>
      </c>
      <c r="S1510" s="22">
        <f t="shared" si="164"/>
        <v>41786.614363425928</v>
      </c>
      <c r="T1510" s="22">
        <f t="shared" si="165"/>
        <v>41817.614363425928</v>
      </c>
      <c r="U1510" s="23">
        <v>41786.614363425928</v>
      </c>
      <c r="V1510" s="14">
        <f t="shared" si="166"/>
        <v>18500</v>
      </c>
      <c r="W1510" s="14">
        <f t="shared" si="167"/>
        <v>20491</v>
      </c>
      <c r="X1510" s="7">
        <f>IF($L1510&gt;0,$W1510/$L1510,0)</f>
        <v>97.113744075829388</v>
      </c>
    </row>
    <row r="1511" spans="1:24" ht="43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3">
        <f>(E1511/D1511)*100</f>
        <v>123.64125714285714</v>
      </c>
      <c r="P1511" s="7">
        <f t="shared" si="162"/>
        <v>110.39397959183674</v>
      </c>
      <c r="Q1511" s="4" t="str">
        <f t="shared" si="163"/>
        <v>photography</v>
      </c>
      <c r="R1511" s="4" t="str">
        <f t="shared" si="161"/>
        <v>photobooks</v>
      </c>
      <c r="S1511" s="22">
        <f t="shared" si="164"/>
        <v>42751.533391203702</v>
      </c>
      <c r="T1511" s="22">
        <f t="shared" si="165"/>
        <v>42780.957638888889</v>
      </c>
      <c r="U1511" s="23">
        <v>42751.533391203702</v>
      </c>
      <c r="V1511" s="14">
        <f t="shared" si="166"/>
        <v>19707.712500000001</v>
      </c>
      <c r="W1511" s="14">
        <f t="shared" si="167"/>
        <v>24366.8634891</v>
      </c>
      <c r="X1511" s="7">
        <f>IF($L1511&gt;0,$W1511/$L1511,0)</f>
        <v>124.32073208724489</v>
      </c>
    </row>
    <row r="1512" spans="1:24" ht="43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3">
        <f>(E1512/D1512)*100</f>
        <v>101.03500000000001</v>
      </c>
      <c r="P1512" s="7">
        <f t="shared" si="162"/>
        <v>39.91506172839506</v>
      </c>
      <c r="Q1512" s="4" t="str">
        <f t="shared" si="163"/>
        <v>photography</v>
      </c>
      <c r="R1512" s="4" t="str">
        <f t="shared" si="161"/>
        <v>photobooks</v>
      </c>
      <c r="S1512" s="22">
        <f t="shared" si="164"/>
        <v>41809.385162037041</v>
      </c>
      <c r="T1512" s="22">
        <f t="shared" si="165"/>
        <v>41839.385162037041</v>
      </c>
      <c r="U1512" s="23">
        <v>41809.385162037041</v>
      </c>
      <c r="V1512" s="14">
        <f t="shared" si="166"/>
        <v>20030.031999999999</v>
      </c>
      <c r="W1512" s="14">
        <f t="shared" si="167"/>
        <v>20237.3428312</v>
      </c>
      <c r="X1512" s="7">
        <f>IF($L1512&gt;0,$W1512/$L1512,0)</f>
        <v>49.968747731358022</v>
      </c>
    </row>
    <row r="1513" spans="1:24" ht="43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3">
        <f>(E1513/D1513)*100</f>
        <v>111.79285714285714</v>
      </c>
      <c r="P1513" s="7">
        <f t="shared" si="162"/>
        <v>75.975728155339809</v>
      </c>
      <c r="Q1513" s="4" t="str">
        <f t="shared" si="163"/>
        <v>photography</v>
      </c>
      <c r="R1513" s="4" t="str">
        <f t="shared" si="161"/>
        <v>photobooks</v>
      </c>
      <c r="S1513" s="22">
        <f t="shared" si="164"/>
        <v>42296.583379629628</v>
      </c>
      <c r="T1513" s="22">
        <f t="shared" si="165"/>
        <v>42326.625046296293</v>
      </c>
      <c r="U1513" s="23">
        <v>42296.583379629628</v>
      </c>
      <c r="V1513" s="14">
        <f t="shared" si="166"/>
        <v>14000</v>
      </c>
      <c r="W1513" s="14">
        <f t="shared" si="167"/>
        <v>15651</v>
      </c>
      <c r="X1513" s="7">
        <f>IF($L1513&gt;0,$W1513/$L1513,0)</f>
        <v>75.975728155339809</v>
      </c>
    </row>
    <row r="1514" spans="1:24" ht="43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3">
        <f>(E1514/D1514)*100</f>
        <v>558.7714285714286</v>
      </c>
      <c r="P1514" s="7">
        <f t="shared" si="162"/>
        <v>58.379104477611939</v>
      </c>
      <c r="Q1514" s="4" t="str">
        <f t="shared" si="163"/>
        <v>photography</v>
      </c>
      <c r="R1514" s="4" t="str">
        <f t="shared" si="161"/>
        <v>photobooks</v>
      </c>
      <c r="S1514" s="22">
        <f t="shared" si="164"/>
        <v>42741.684479166666</v>
      </c>
      <c r="T1514" s="22">
        <f t="shared" si="165"/>
        <v>42771.684479166666</v>
      </c>
      <c r="U1514" s="23">
        <v>42741.684479166666</v>
      </c>
      <c r="V1514" s="14">
        <f t="shared" si="166"/>
        <v>3500</v>
      </c>
      <c r="W1514" s="14">
        <f t="shared" si="167"/>
        <v>19557</v>
      </c>
      <c r="X1514" s="7">
        <f>IF($L1514&gt;0,$W1514/$L1514,0)</f>
        <v>58.379104477611939</v>
      </c>
    </row>
    <row r="1515" spans="1:24" ht="43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3">
        <f>(E1515/D1515)*100</f>
        <v>150.01875000000001</v>
      </c>
      <c r="P1515" s="7">
        <f t="shared" si="162"/>
        <v>55.82093023255814</v>
      </c>
      <c r="Q1515" s="4" t="str">
        <f t="shared" si="163"/>
        <v>photography</v>
      </c>
      <c r="R1515" s="4" t="str">
        <f t="shared" si="161"/>
        <v>photobooks</v>
      </c>
      <c r="S1515" s="22">
        <f t="shared" si="164"/>
        <v>41806.637337962966</v>
      </c>
      <c r="T1515" s="22">
        <f t="shared" si="165"/>
        <v>41836.637337962966</v>
      </c>
      <c r="U1515" s="23">
        <v>41806.637337962966</v>
      </c>
      <c r="V1515" s="14">
        <f t="shared" si="166"/>
        <v>10015.016</v>
      </c>
      <c r="W1515" s="14">
        <f t="shared" si="167"/>
        <v>15024.401815499999</v>
      </c>
      <c r="X1515" s="7">
        <f>IF($L1515&gt;0,$W1515/$L1515,0)</f>
        <v>69.880938676744179</v>
      </c>
    </row>
    <row r="1516" spans="1:24" ht="43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3">
        <f>(E1516/D1516)*100</f>
        <v>106.476</v>
      </c>
      <c r="P1516" s="7">
        <f t="shared" si="162"/>
        <v>151.24431818181819</v>
      </c>
      <c r="Q1516" s="4" t="str">
        <f t="shared" si="163"/>
        <v>photography</v>
      </c>
      <c r="R1516" s="4" t="str">
        <f t="shared" si="161"/>
        <v>photobooks</v>
      </c>
      <c r="S1516" s="22">
        <f t="shared" si="164"/>
        <v>42234.597685185188</v>
      </c>
      <c r="T1516" s="22">
        <f t="shared" si="165"/>
        <v>42274.597685185188</v>
      </c>
      <c r="U1516" s="23">
        <v>42234.597685185188</v>
      </c>
      <c r="V1516" s="14">
        <f t="shared" si="166"/>
        <v>25000</v>
      </c>
      <c r="W1516" s="14">
        <f t="shared" si="167"/>
        <v>26619</v>
      </c>
      <c r="X1516" s="7">
        <f>IF($L1516&gt;0,$W1516/$L1516,0)</f>
        <v>151.24431818181819</v>
      </c>
    </row>
    <row r="1517" spans="1:24" ht="43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3">
        <f>(E1517/D1517)*100</f>
        <v>157.18899999999999</v>
      </c>
      <c r="P1517" s="7">
        <f t="shared" si="162"/>
        <v>849.67027027027029</v>
      </c>
      <c r="Q1517" s="4" t="str">
        <f t="shared" si="163"/>
        <v>photography</v>
      </c>
      <c r="R1517" s="4" t="str">
        <f t="shared" si="161"/>
        <v>photobooks</v>
      </c>
      <c r="S1517" s="22">
        <f t="shared" si="164"/>
        <v>42415.253437499996</v>
      </c>
      <c r="T1517" s="22">
        <f t="shared" si="165"/>
        <v>42445.211770833332</v>
      </c>
      <c r="U1517" s="23">
        <v>42415.253437499996</v>
      </c>
      <c r="V1517" s="14">
        <f t="shared" si="166"/>
        <v>35131.800000000003</v>
      </c>
      <c r="W1517" s="14">
        <f t="shared" si="167"/>
        <v>55223.325102000003</v>
      </c>
      <c r="X1517" s="7">
        <f>IF($L1517&gt;0,$W1517/$L1517,0)</f>
        <v>99.501486670270282</v>
      </c>
    </row>
    <row r="1518" spans="1:24" ht="43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3">
        <f>(E1518/D1518)*100</f>
        <v>108.65882352941176</v>
      </c>
      <c r="P1518" s="7">
        <f t="shared" si="162"/>
        <v>159.24137931034483</v>
      </c>
      <c r="Q1518" s="4" t="str">
        <f t="shared" si="163"/>
        <v>photography</v>
      </c>
      <c r="R1518" s="4" t="str">
        <f t="shared" si="161"/>
        <v>photobooks</v>
      </c>
      <c r="S1518" s="22">
        <f t="shared" si="164"/>
        <v>42619.466342592597</v>
      </c>
      <c r="T1518" s="22">
        <f t="shared" si="165"/>
        <v>42649.583333333328</v>
      </c>
      <c r="U1518" s="23">
        <v>42619.466342592597</v>
      </c>
      <c r="V1518" s="14">
        <f t="shared" si="166"/>
        <v>17000</v>
      </c>
      <c r="W1518" s="14">
        <f t="shared" si="167"/>
        <v>18472</v>
      </c>
      <c r="X1518" s="7">
        <f>IF($L1518&gt;0,$W1518/$L1518,0)</f>
        <v>159.24137931034483</v>
      </c>
    </row>
    <row r="1519" spans="1:24" ht="43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3">
        <f>(E1519/D1519)*100</f>
        <v>161.97999999999999</v>
      </c>
      <c r="P1519" s="7">
        <f t="shared" si="162"/>
        <v>39.507317073170732</v>
      </c>
      <c r="Q1519" s="4" t="str">
        <f t="shared" si="163"/>
        <v>photography</v>
      </c>
      <c r="R1519" s="4" t="str">
        <f t="shared" si="161"/>
        <v>photobooks</v>
      </c>
      <c r="S1519" s="22">
        <f t="shared" si="164"/>
        <v>41948.56658564815</v>
      </c>
      <c r="T1519" s="22">
        <f t="shared" si="165"/>
        <v>41979.25</v>
      </c>
      <c r="U1519" s="23">
        <v>41948.56658564815</v>
      </c>
      <c r="V1519" s="14">
        <f t="shared" si="166"/>
        <v>15000</v>
      </c>
      <c r="W1519" s="14">
        <f t="shared" si="167"/>
        <v>24297</v>
      </c>
      <c r="X1519" s="7">
        <f>IF($L1519&gt;0,$W1519/$L1519,0)</f>
        <v>39.507317073170732</v>
      </c>
    </row>
    <row r="1520" spans="1:24" ht="28.8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3">
        <f>(E1520/D1520)*100</f>
        <v>205.36666666666665</v>
      </c>
      <c r="P1520" s="7">
        <f t="shared" si="162"/>
        <v>130.52966101694915</v>
      </c>
      <c r="Q1520" s="4" t="str">
        <f t="shared" si="163"/>
        <v>photography</v>
      </c>
      <c r="R1520" s="4" t="str">
        <f t="shared" si="161"/>
        <v>photobooks</v>
      </c>
      <c r="S1520" s="22">
        <f t="shared" si="164"/>
        <v>41760.8200462963</v>
      </c>
      <c r="T1520" s="22">
        <f t="shared" si="165"/>
        <v>41790.8200462963</v>
      </c>
      <c r="U1520" s="23">
        <v>41760.8200462963</v>
      </c>
      <c r="V1520" s="14">
        <f t="shared" si="166"/>
        <v>15000</v>
      </c>
      <c r="W1520" s="14">
        <f t="shared" si="167"/>
        <v>30805</v>
      </c>
      <c r="X1520" s="7">
        <f>IF($L1520&gt;0,$W1520/$L1520,0)</f>
        <v>130.52966101694915</v>
      </c>
    </row>
    <row r="1521" spans="1:24" ht="43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3">
        <f>(E1521/D1521)*100</f>
        <v>103.36388888888889</v>
      </c>
      <c r="P1521" s="7">
        <f t="shared" si="162"/>
        <v>64.156896551724131</v>
      </c>
      <c r="Q1521" s="4" t="str">
        <f t="shared" si="163"/>
        <v>photography</v>
      </c>
      <c r="R1521" s="4" t="str">
        <f t="shared" si="161"/>
        <v>photobooks</v>
      </c>
      <c r="S1521" s="22">
        <f t="shared" si="164"/>
        <v>41782.741701388892</v>
      </c>
      <c r="T1521" s="22">
        <f t="shared" si="165"/>
        <v>41810.915972222225</v>
      </c>
      <c r="U1521" s="23">
        <v>41782.741701388892</v>
      </c>
      <c r="V1521" s="14">
        <f t="shared" si="166"/>
        <v>9000</v>
      </c>
      <c r="W1521" s="14">
        <f t="shared" si="167"/>
        <v>9302.75</v>
      </c>
      <c r="X1521" s="7">
        <f>IF($L1521&gt;0,$W1521/$L1521,0)</f>
        <v>64.156896551724131</v>
      </c>
    </row>
    <row r="1522" spans="1:24" ht="28.8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3">
        <f>(E1522/D1522)*100</f>
        <v>103.47222222222223</v>
      </c>
      <c r="P1522" s="7">
        <f t="shared" si="162"/>
        <v>111.52694610778443</v>
      </c>
      <c r="Q1522" s="4" t="str">
        <f t="shared" si="163"/>
        <v>photography</v>
      </c>
      <c r="R1522" s="4" t="str">
        <f t="shared" si="161"/>
        <v>photobooks</v>
      </c>
      <c r="S1522" s="22">
        <f t="shared" si="164"/>
        <v>41955.857789351852</v>
      </c>
      <c r="T1522" s="22">
        <f t="shared" si="165"/>
        <v>41992.166666666672</v>
      </c>
      <c r="U1522" s="23">
        <v>41955.857789351852</v>
      </c>
      <c r="V1522" s="14">
        <f t="shared" si="166"/>
        <v>18000</v>
      </c>
      <c r="W1522" s="14">
        <f t="shared" si="167"/>
        <v>18625</v>
      </c>
      <c r="X1522" s="7">
        <f>IF($L1522&gt;0,$W1522/$L1522,0)</f>
        <v>111.52694610778443</v>
      </c>
    </row>
    <row r="1523" spans="1:24" ht="43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3">
        <f>(E1523/D1523)*100</f>
        <v>106.81333333333333</v>
      </c>
      <c r="P1523" s="7">
        <f t="shared" si="162"/>
        <v>170.44680851063831</v>
      </c>
      <c r="Q1523" s="4" t="str">
        <f t="shared" si="163"/>
        <v>photography</v>
      </c>
      <c r="R1523" s="4" t="str">
        <f t="shared" si="161"/>
        <v>photobooks</v>
      </c>
      <c r="S1523" s="22">
        <f t="shared" si="164"/>
        <v>42493.167719907404</v>
      </c>
      <c r="T1523" s="22">
        <f t="shared" si="165"/>
        <v>42528.167719907404</v>
      </c>
      <c r="U1523" s="23">
        <v>42493.167719907404</v>
      </c>
      <c r="V1523" s="14">
        <f t="shared" si="166"/>
        <v>37500</v>
      </c>
      <c r="W1523" s="14">
        <f t="shared" si="167"/>
        <v>40055</v>
      </c>
      <c r="X1523" s="7">
        <f>IF($L1523&gt;0,$W1523/$L1523,0)</f>
        <v>170.44680851063831</v>
      </c>
    </row>
    <row r="1524" spans="1:24" ht="43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3">
        <f>(E1524/D1524)*100</f>
        <v>138.96574712643678</v>
      </c>
      <c r="P1524" s="7">
        <f t="shared" si="162"/>
        <v>133.7391592920354</v>
      </c>
      <c r="Q1524" s="4" t="str">
        <f t="shared" si="163"/>
        <v>photography</v>
      </c>
      <c r="R1524" s="4" t="str">
        <f t="shared" si="161"/>
        <v>photobooks</v>
      </c>
      <c r="S1524" s="22">
        <f t="shared" si="164"/>
        <v>41899.830312500002</v>
      </c>
      <c r="T1524" s="22">
        <f t="shared" si="165"/>
        <v>41929.830312500002</v>
      </c>
      <c r="U1524" s="23">
        <v>41899.830312500002</v>
      </c>
      <c r="V1524" s="14">
        <f t="shared" si="166"/>
        <v>43500</v>
      </c>
      <c r="W1524" s="14">
        <f t="shared" si="167"/>
        <v>60450.1</v>
      </c>
      <c r="X1524" s="7">
        <f>IF($L1524&gt;0,$W1524/$L1524,0)</f>
        <v>133.7391592920354</v>
      </c>
    </row>
    <row r="1525" spans="1:24" ht="43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3">
        <f>(E1525/D1525)*100</f>
        <v>124.84324324324325</v>
      </c>
      <c r="P1525" s="7">
        <f t="shared" si="162"/>
        <v>95.834024896265561</v>
      </c>
      <c r="Q1525" s="4" t="str">
        <f t="shared" si="163"/>
        <v>photography</v>
      </c>
      <c r="R1525" s="4" t="str">
        <f t="shared" si="161"/>
        <v>photobooks</v>
      </c>
      <c r="S1525" s="22">
        <f t="shared" si="164"/>
        <v>41964.751342592594</v>
      </c>
      <c r="T1525" s="22">
        <f t="shared" si="165"/>
        <v>41996</v>
      </c>
      <c r="U1525" s="23">
        <v>41964.751342592594</v>
      </c>
      <c r="V1525" s="14">
        <f t="shared" si="166"/>
        <v>18500</v>
      </c>
      <c r="W1525" s="14">
        <f t="shared" si="167"/>
        <v>23096</v>
      </c>
      <c r="X1525" s="7">
        <f>IF($L1525&gt;0,$W1525/$L1525,0)</f>
        <v>95.834024896265561</v>
      </c>
    </row>
    <row r="1526" spans="1:24" ht="43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3">
        <f>(E1526/D1526)*100</f>
        <v>206.99999999999997</v>
      </c>
      <c r="P1526" s="7">
        <f t="shared" si="162"/>
        <v>221.78571428571428</v>
      </c>
      <c r="Q1526" s="4" t="str">
        <f t="shared" si="163"/>
        <v>photography</v>
      </c>
      <c r="R1526" s="4" t="str">
        <f t="shared" si="161"/>
        <v>photobooks</v>
      </c>
      <c r="S1526" s="22">
        <f t="shared" si="164"/>
        <v>42756.501041666663</v>
      </c>
      <c r="T1526" s="22">
        <f t="shared" si="165"/>
        <v>42786.501041666663</v>
      </c>
      <c r="U1526" s="23">
        <v>42756.501041666663</v>
      </c>
      <c r="V1526" s="14">
        <f t="shared" si="166"/>
        <v>320.84100000000001</v>
      </c>
      <c r="W1526" s="14">
        <f t="shared" si="167"/>
        <v>664.14086999999995</v>
      </c>
      <c r="X1526" s="7">
        <f>IF($L1526&gt;0,$W1526/$L1526,0)</f>
        <v>23.719316785714284</v>
      </c>
    </row>
    <row r="1527" spans="1:24" ht="43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3">
        <f>(E1527/D1527)*100</f>
        <v>174.00576923076923</v>
      </c>
      <c r="P1527" s="7">
        <f t="shared" si="162"/>
        <v>32.315357142857138</v>
      </c>
      <c r="Q1527" s="4" t="str">
        <f t="shared" si="163"/>
        <v>photography</v>
      </c>
      <c r="R1527" s="4" t="str">
        <f t="shared" si="161"/>
        <v>photobooks</v>
      </c>
      <c r="S1527" s="22">
        <f t="shared" si="164"/>
        <v>42570.702986111108</v>
      </c>
      <c r="T1527" s="22">
        <f t="shared" si="165"/>
        <v>42600.702986111108</v>
      </c>
      <c r="U1527" s="23">
        <v>42570.702986111108</v>
      </c>
      <c r="V1527" s="14">
        <f t="shared" si="166"/>
        <v>2600</v>
      </c>
      <c r="W1527" s="14">
        <f t="shared" si="167"/>
        <v>4524.1499999999996</v>
      </c>
      <c r="X1527" s="7">
        <f>IF($L1527&gt;0,$W1527/$L1527,0)</f>
        <v>32.315357142857138</v>
      </c>
    </row>
    <row r="1528" spans="1:24" ht="43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3">
        <f>(E1528/D1528)*100</f>
        <v>120.32608695652173</v>
      </c>
      <c r="P1528" s="7">
        <f t="shared" si="162"/>
        <v>98.839285714285708</v>
      </c>
      <c r="Q1528" s="4" t="str">
        <f t="shared" si="163"/>
        <v>photography</v>
      </c>
      <c r="R1528" s="4" t="str">
        <f t="shared" si="161"/>
        <v>photobooks</v>
      </c>
      <c r="S1528" s="22">
        <f t="shared" si="164"/>
        <v>42339.276006944448</v>
      </c>
      <c r="T1528" s="22">
        <f t="shared" si="165"/>
        <v>42388.276006944448</v>
      </c>
      <c r="U1528" s="23">
        <v>42339.276006944448</v>
      </c>
      <c r="V1528" s="14">
        <f t="shared" si="166"/>
        <v>23000</v>
      </c>
      <c r="W1528" s="14">
        <f t="shared" si="167"/>
        <v>27675</v>
      </c>
      <c r="X1528" s="7">
        <f>IF($L1528&gt;0,$W1528/$L1528,0)</f>
        <v>98.839285714285708</v>
      </c>
    </row>
    <row r="1529" spans="1:24" ht="28.8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3">
        <f>(E1529/D1529)*100</f>
        <v>110.44428571428573</v>
      </c>
      <c r="P1529" s="7">
        <f t="shared" si="162"/>
        <v>55.222142857142863</v>
      </c>
      <c r="Q1529" s="4" t="str">
        <f t="shared" si="163"/>
        <v>photography</v>
      </c>
      <c r="R1529" s="4" t="str">
        <f t="shared" si="161"/>
        <v>photobooks</v>
      </c>
      <c r="S1529" s="22">
        <f t="shared" si="164"/>
        <v>42780.600532407407</v>
      </c>
      <c r="T1529" s="22">
        <f t="shared" si="165"/>
        <v>42808.558865740742</v>
      </c>
      <c r="U1529" s="23">
        <v>42780.600532407407</v>
      </c>
      <c r="V1529" s="14">
        <f t="shared" si="166"/>
        <v>3500</v>
      </c>
      <c r="W1529" s="14">
        <f t="shared" si="167"/>
        <v>3865.55</v>
      </c>
      <c r="X1529" s="7">
        <f>IF($L1529&gt;0,$W1529/$L1529,0)</f>
        <v>55.222142857142863</v>
      </c>
    </row>
    <row r="1530" spans="1:24" ht="28.8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3">
        <f>(E1530/D1530)*100</f>
        <v>281.56666666666666</v>
      </c>
      <c r="P1530" s="7">
        <f t="shared" si="162"/>
        <v>52.793750000000003</v>
      </c>
      <c r="Q1530" s="4" t="str">
        <f t="shared" si="163"/>
        <v>photography</v>
      </c>
      <c r="R1530" s="4" t="str">
        <f t="shared" si="161"/>
        <v>photobooks</v>
      </c>
      <c r="S1530" s="22">
        <f t="shared" si="164"/>
        <v>42736.732893518521</v>
      </c>
      <c r="T1530" s="22">
        <f t="shared" si="165"/>
        <v>42767</v>
      </c>
      <c r="U1530" s="23">
        <v>42736.732893518521</v>
      </c>
      <c r="V1530" s="14">
        <f t="shared" si="166"/>
        <v>3000</v>
      </c>
      <c r="W1530" s="14">
        <f t="shared" si="167"/>
        <v>8447</v>
      </c>
      <c r="X1530" s="7">
        <f>IF($L1530&gt;0,$W1530/$L1530,0)</f>
        <v>52.793750000000003</v>
      </c>
    </row>
    <row r="1531" spans="1:24" ht="28.8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3">
        <f>(E1531/D1531)*100</f>
        <v>100.67894736842105</v>
      </c>
      <c r="P1531" s="7">
        <f t="shared" si="162"/>
        <v>135.66666666666666</v>
      </c>
      <c r="Q1531" s="4" t="str">
        <f t="shared" si="163"/>
        <v>photography</v>
      </c>
      <c r="R1531" s="4" t="str">
        <f t="shared" si="161"/>
        <v>photobooks</v>
      </c>
      <c r="S1531" s="22">
        <f t="shared" si="164"/>
        <v>42052.628703703704</v>
      </c>
      <c r="T1531" s="22">
        <f t="shared" si="165"/>
        <v>42082.587037037039</v>
      </c>
      <c r="U1531" s="23">
        <v>42052.628703703704</v>
      </c>
      <c r="V1531" s="14">
        <f t="shared" si="166"/>
        <v>19000</v>
      </c>
      <c r="W1531" s="14">
        <f t="shared" si="167"/>
        <v>19129</v>
      </c>
      <c r="X1531" s="7">
        <f>IF($L1531&gt;0,$W1531/$L1531,0)</f>
        <v>135.66666666666666</v>
      </c>
    </row>
    <row r="1532" spans="1:24" ht="43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3">
        <f>(E1532/D1532)*100</f>
        <v>134.82571428571427</v>
      </c>
      <c r="P1532" s="7">
        <f t="shared" si="162"/>
        <v>53.991990846681922</v>
      </c>
      <c r="Q1532" s="4" t="str">
        <f t="shared" si="163"/>
        <v>photography</v>
      </c>
      <c r="R1532" s="4" t="str">
        <f t="shared" si="161"/>
        <v>photobooks</v>
      </c>
      <c r="S1532" s="22">
        <f t="shared" si="164"/>
        <v>42275.76730324074</v>
      </c>
      <c r="T1532" s="22">
        <f t="shared" si="165"/>
        <v>42300.76730324074</v>
      </c>
      <c r="U1532" s="23">
        <v>42275.76730324074</v>
      </c>
      <c r="V1532" s="14">
        <f t="shared" si="166"/>
        <v>35000</v>
      </c>
      <c r="W1532" s="14">
        <f t="shared" si="167"/>
        <v>47189</v>
      </c>
      <c r="X1532" s="7">
        <f>IF($L1532&gt;0,$W1532/$L1532,0)</f>
        <v>53.991990846681922</v>
      </c>
    </row>
    <row r="1533" spans="1:24" ht="43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3">
        <f>(E1533/D1533)*100</f>
        <v>175.95744680851064</v>
      </c>
      <c r="P1533" s="7">
        <f t="shared" si="162"/>
        <v>56.643835616438359</v>
      </c>
      <c r="Q1533" s="4" t="str">
        <f t="shared" si="163"/>
        <v>photography</v>
      </c>
      <c r="R1533" s="4" t="str">
        <f t="shared" si="161"/>
        <v>photobooks</v>
      </c>
      <c r="S1533" s="22">
        <f t="shared" si="164"/>
        <v>41941.802384259259</v>
      </c>
      <c r="T1533" s="22">
        <f t="shared" si="165"/>
        <v>41974.125</v>
      </c>
      <c r="U1533" s="23">
        <v>41941.802384259259</v>
      </c>
      <c r="V1533" s="14">
        <f t="shared" si="166"/>
        <v>2350</v>
      </c>
      <c r="W1533" s="14">
        <f t="shared" si="167"/>
        <v>4135</v>
      </c>
      <c r="X1533" s="7">
        <f>IF($L1533&gt;0,$W1533/$L1533,0)</f>
        <v>56.643835616438359</v>
      </c>
    </row>
    <row r="1534" spans="1:24" ht="43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3">
        <f>(E1534/D1534)*100</f>
        <v>484.02000000000004</v>
      </c>
      <c r="P1534" s="7">
        <f t="shared" si="162"/>
        <v>82.316326530612244</v>
      </c>
      <c r="Q1534" s="4" t="str">
        <f t="shared" si="163"/>
        <v>photography</v>
      </c>
      <c r="R1534" s="4" t="str">
        <f t="shared" si="161"/>
        <v>photobooks</v>
      </c>
      <c r="S1534" s="22">
        <f t="shared" si="164"/>
        <v>42391.475289351853</v>
      </c>
      <c r="T1534" s="22">
        <f t="shared" si="165"/>
        <v>42415.625</v>
      </c>
      <c r="U1534" s="23">
        <v>42391.475289351853</v>
      </c>
      <c r="V1534" s="14">
        <f t="shared" si="166"/>
        <v>3520.47</v>
      </c>
      <c r="W1534" s="14">
        <f t="shared" si="167"/>
        <v>17039.778893999999</v>
      </c>
      <c r="X1534" s="7">
        <f>IF($L1534&gt;0,$W1534/$L1534,0)</f>
        <v>57.958431612244894</v>
      </c>
    </row>
    <row r="1535" spans="1:24" ht="28.8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3">
        <f>(E1535/D1535)*100</f>
        <v>145.14000000000001</v>
      </c>
      <c r="P1535" s="7">
        <f t="shared" si="162"/>
        <v>88.26081081081081</v>
      </c>
      <c r="Q1535" s="4" t="str">
        <f t="shared" si="163"/>
        <v>photography</v>
      </c>
      <c r="R1535" s="4" t="str">
        <f t="shared" si="161"/>
        <v>photobooks</v>
      </c>
      <c r="S1535" s="22">
        <f t="shared" si="164"/>
        <v>42443.00204861111</v>
      </c>
      <c r="T1535" s="22">
        <f t="shared" si="165"/>
        <v>42492.165972222225</v>
      </c>
      <c r="U1535" s="23">
        <v>42443.00204861111</v>
      </c>
      <c r="V1535" s="14">
        <f t="shared" si="166"/>
        <v>45000</v>
      </c>
      <c r="W1535" s="14">
        <f t="shared" si="167"/>
        <v>65313</v>
      </c>
      <c r="X1535" s="7">
        <f>IF($L1535&gt;0,$W1535/$L1535,0)</f>
        <v>88.26081081081081</v>
      </c>
    </row>
    <row r="1536" spans="1:24" ht="43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3">
        <f>(E1536/D1536)*100</f>
        <v>417.73333333333335</v>
      </c>
      <c r="P1536" s="7">
        <f t="shared" si="162"/>
        <v>84.905149051490511</v>
      </c>
      <c r="Q1536" s="4" t="str">
        <f t="shared" si="163"/>
        <v>photography</v>
      </c>
      <c r="R1536" s="4" t="str">
        <f t="shared" si="161"/>
        <v>photobooks</v>
      </c>
      <c r="S1536" s="22">
        <f t="shared" si="164"/>
        <v>42221.674328703702</v>
      </c>
      <c r="T1536" s="22">
        <f t="shared" si="165"/>
        <v>42251.674328703702</v>
      </c>
      <c r="U1536" s="23">
        <v>42221.674328703702</v>
      </c>
      <c r="V1536" s="14">
        <f t="shared" si="166"/>
        <v>7500</v>
      </c>
      <c r="W1536" s="14">
        <f t="shared" si="167"/>
        <v>31330</v>
      </c>
      <c r="X1536" s="7">
        <f>IF($L1536&gt;0,$W1536/$L1536,0)</f>
        <v>84.905149051490511</v>
      </c>
    </row>
    <row r="1537" spans="1:24" ht="43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3">
        <f>(E1537/D1537)*100</f>
        <v>132.42499999999998</v>
      </c>
      <c r="P1537" s="7">
        <f t="shared" si="162"/>
        <v>48.154545454545456</v>
      </c>
      <c r="Q1537" s="4" t="str">
        <f t="shared" si="163"/>
        <v>photography</v>
      </c>
      <c r="R1537" s="4" t="str">
        <f t="shared" si="161"/>
        <v>photobooks</v>
      </c>
      <c r="S1537" s="22">
        <f t="shared" si="164"/>
        <v>42484.829062500001</v>
      </c>
      <c r="T1537" s="22">
        <f t="shared" si="165"/>
        <v>42513.916666666672</v>
      </c>
      <c r="U1537" s="23">
        <v>42484.829062500001</v>
      </c>
      <c r="V1537" s="14">
        <f t="shared" si="166"/>
        <v>4000</v>
      </c>
      <c r="W1537" s="14">
        <f t="shared" si="167"/>
        <v>5297</v>
      </c>
      <c r="X1537" s="7">
        <f>IF($L1537&gt;0,$W1537/$L1537,0)</f>
        <v>48.154545454545456</v>
      </c>
    </row>
    <row r="1538" spans="1:24" ht="43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3">
        <f>(E1538/D1538)*100</f>
        <v>250.30841666666666</v>
      </c>
      <c r="P1538" s="7">
        <f t="shared" si="162"/>
        <v>66.015406593406595</v>
      </c>
      <c r="Q1538" s="4" t="str">
        <f t="shared" si="163"/>
        <v>photography</v>
      </c>
      <c r="R1538" s="4" t="str">
        <f t="shared" ref="R1538:R1601" si="168">MID($N1538,FIND("/",$N1538)+1,LEN($N1538))</f>
        <v>photobooks</v>
      </c>
      <c r="S1538" s="22">
        <f t="shared" si="164"/>
        <v>42213.802199074074</v>
      </c>
      <c r="T1538" s="22">
        <f t="shared" si="165"/>
        <v>42243.802199074074</v>
      </c>
      <c r="U1538" s="23">
        <v>42213.802199074074</v>
      </c>
      <c r="V1538" s="14">
        <f t="shared" si="166"/>
        <v>12000</v>
      </c>
      <c r="W1538" s="14">
        <f t="shared" si="167"/>
        <v>30037.01</v>
      </c>
      <c r="X1538" s="7">
        <f>IF($L1538&gt;0,$W1538/$L1538,0)</f>
        <v>66.015406593406595</v>
      </c>
    </row>
    <row r="1539" spans="1:24" ht="43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3">
        <f>(E1539/D1539)*100</f>
        <v>179.9</v>
      </c>
      <c r="P1539" s="7">
        <f t="shared" ref="P1539:P1602" si="169">IF($L1539&gt;0,$E1539/$L1539,0)</f>
        <v>96.375</v>
      </c>
      <c r="Q1539" s="4" t="str">
        <f t="shared" ref="Q1539:Q1602" si="170">LEFT($N1539,FIND("/",$N1539)-1)</f>
        <v>photography</v>
      </c>
      <c r="R1539" s="4" t="str">
        <f t="shared" si="168"/>
        <v>photobooks</v>
      </c>
      <c r="S1539" s="22">
        <f t="shared" ref="S1539:U1602" si="171">($J1539/86400)+DATE(1970,1,1)</f>
        <v>42552.315127314811</v>
      </c>
      <c r="T1539" s="22">
        <f t="shared" ref="T1539:T1602" si="172">($I1539/86400)+DATE(1970,1,1)</f>
        <v>42588.75</v>
      </c>
      <c r="U1539" s="23">
        <v>42552.315127314811</v>
      </c>
      <c r="V1539" s="14">
        <f t="shared" ref="V1539:V1602" si="173">IF($H1539="AUD",$D1539*0.704094,IF($H1539="CAD",$D1539*0.766449,IF($H1539="CHF",$D1539*1.016069,IF($H1539="DKK",$D1539*0.150818,IF($H1539="EUR",$D1539*1.126155,IF($H1539="GBP",$D1539*1.251877,IF($H1539="HKD",$D1539*0.127766,IF($H1539="MXN",$D1539*0.052688,IF($H1539="NOK",$D1539*0.117106,IF($H1539="NZD",$D1539*0.672078,IF($H1539="SEK",$D1539*0.106947,IF($H1539="SGD",$D1539*0.737466,IF($H1539="USD",$D1539*1)))))))))))))</f>
        <v>13513.86</v>
      </c>
      <c r="W1539" s="14">
        <f t="shared" ref="W1539:W1602" si="174">IF($H1539="AUD",$E1539*0.704094,IF($H1539="CAD",$E1539*0.766449,IF($H1539="CHF",$E1539*1.016069,IF($H1539="DKK",$E1539*0.150818,IF($H1539="EUR",$E1539*1.126155,IF($H1539="GBP",$E1539*1.251877,IF($H1539="HKD",$E1539*0.127766,IF($H1539="MXN",$E1539*0.052688,IF($H1539="NOK",$E1539*0.117106,IF($H1539="NZD",$E1539*0.672078,IF($H1539="SEK",$E1539*0.106947,IF($H1539="SGD",$E1539*0.737466,IF($H1539="USD",$E1539*1)))))))))))))</f>
        <v>24311.434140000001</v>
      </c>
      <c r="X1539" s="7">
        <f>IF($L1539&gt;0,$W1539/$L1539,0)</f>
        <v>108.53318812500001</v>
      </c>
    </row>
    <row r="1540" spans="1:24" ht="43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3">
        <f>(E1540/D1540)*100</f>
        <v>102.62857142857142</v>
      </c>
      <c r="P1540" s="7">
        <f t="shared" si="169"/>
        <v>156.17391304347825</v>
      </c>
      <c r="Q1540" s="4" t="str">
        <f t="shared" si="170"/>
        <v>photography</v>
      </c>
      <c r="R1540" s="4" t="str">
        <f t="shared" si="168"/>
        <v>photobooks</v>
      </c>
      <c r="S1540" s="22">
        <f t="shared" si="171"/>
        <v>41981.782060185185</v>
      </c>
      <c r="T1540" s="22">
        <f t="shared" si="172"/>
        <v>42026.782060185185</v>
      </c>
      <c r="U1540" s="23">
        <v>41981.782060185185</v>
      </c>
      <c r="V1540" s="14">
        <f t="shared" si="173"/>
        <v>7000</v>
      </c>
      <c r="W1540" s="14">
        <f t="shared" si="174"/>
        <v>7184</v>
      </c>
      <c r="X1540" s="7">
        <f>IF($L1540&gt;0,$W1540/$L1540,0)</f>
        <v>156.17391304347825</v>
      </c>
    </row>
    <row r="1541" spans="1:24" ht="43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3">
        <f>(E1541/D1541)*100</f>
        <v>135.98609999999999</v>
      </c>
      <c r="P1541" s="7">
        <f t="shared" si="169"/>
        <v>95.764859154929582</v>
      </c>
      <c r="Q1541" s="4" t="str">
        <f t="shared" si="170"/>
        <v>photography</v>
      </c>
      <c r="R1541" s="4" t="str">
        <f t="shared" si="168"/>
        <v>photobooks</v>
      </c>
      <c r="S1541" s="22">
        <f t="shared" si="171"/>
        <v>42705.91920138889</v>
      </c>
      <c r="T1541" s="22">
        <f t="shared" si="172"/>
        <v>42738.91920138889</v>
      </c>
      <c r="U1541" s="23">
        <v>42705.91920138889</v>
      </c>
      <c r="V1541" s="14">
        <f t="shared" si="173"/>
        <v>20000</v>
      </c>
      <c r="W1541" s="14">
        <f t="shared" si="174"/>
        <v>27197.22</v>
      </c>
      <c r="X1541" s="7">
        <f>IF($L1541&gt;0,$W1541/$L1541,0)</f>
        <v>95.764859154929582</v>
      </c>
    </row>
    <row r="1542" spans="1:24" ht="43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3">
        <f>(E1542/D1542)*100</f>
        <v>117.86666666666667</v>
      </c>
      <c r="P1542" s="7">
        <f t="shared" si="169"/>
        <v>180.40816326530611</v>
      </c>
      <c r="Q1542" s="4" t="str">
        <f t="shared" si="170"/>
        <v>photography</v>
      </c>
      <c r="R1542" s="4" t="str">
        <f t="shared" si="168"/>
        <v>photobooks</v>
      </c>
      <c r="S1542" s="22">
        <f t="shared" si="171"/>
        <v>41939.00712962963</v>
      </c>
      <c r="T1542" s="22">
        <f t="shared" si="172"/>
        <v>41969.052083333328</v>
      </c>
      <c r="U1542" s="23">
        <v>41939.00712962963</v>
      </c>
      <c r="V1542" s="14">
        <f t="shared" si="173"/>
        <v>15000</v>
      </c>
      <c r="W1542" s="14">
        <f t="shared" si="174"/>
        <v>17680</v>
      </c>
      <c r="X1542" s="7">
        <f>IF($L1542&gt;0,$W1542/$L1542,0)</f>
        <v>180.40816326530611</v>
      </c>
    </row>
    <row r="1543" spans="1:24" ht="43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3">
        <f>(E1543/D1543)*100</f>
        <v>3.3333333333333333E-2</v>
      </c>
      <c r="P1543" s="7">
        <f t="shared" si="169"/>
        <v>3</v>
      </c>
      <c r="Q1543" s="4" t="str">
        <f t="shared" si="170"/>
        <v>photography</v>
      </c>
      <c r="R1543" s="4" t="str">
        <f t="shared" si="168"/>
        <v>nature</v>
      </c>
      <c r="S1543" s="22">
        <f t="shared" si="171"/>
        <v>41974.712245370371</v>
      </c>
      <c r="T1543" s="22">
        <f t="shared" si="172"/>
        <v>42004.712245370371</v>
      </c>
      <c r="U1543" s="23">
        <v>41974.712245370371</v>
      </c>
      <c r="V1543" s="14">
        <f t="shared" si="173"/>
        <v>18000</v>
      </c>
      <c r="W1543" s="14">
        <f t="shared" si="174"/>
        <v>6</v>
      </c>
      <c r="X1543" s="7">
        <f>IF($L1543&gt;0,$W1543/$L1543,0)</f>
        <v>3</v>
      </c>
    </row>
    <row r="1544" spans="1:24" ht="43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3">
        <f>(E1544/D1544)*100</f>
        <v>4</v>
      </c>
      <c r="P1544" s="7">
        <f t="shared" si="169"/>
        <v>20</v>
      </c>
      <c r="Q1544" s="4" t="str">
        <f t="shared" si="170"/>
        <v>photography</v>
      </c>
      <c r="R1544" s="4" t="str">
        <f t="shared" si="168"/>
        <v>nature</v>
      </c>
      <c r="S1544" s="22">
        <f t="shared" si="171"/>
        <v>42170.996527777781</v>
      </c>
      <c r="T1544" s="22">
        <f t="shared" si="172"/>
        <v>42185.996527777781</v>
      </c>
      <c r="U1544" s="23">
        <v>42170.996527777781</v>
      </c>
      <c r="V1544" s="14">
        <f t="shared" si="173"/>
        <v>383.22450000000003</v>
      </c>
      <c r="W1544" s="14">
        <f t="shared" si="174"/>
        <v>15.328980000000001</v>
      </c>
      <c r="X1544" s="7">
        <f>IF($L1544&gt;0,$W1544/$L1544,0)</f>
        <v>15.328980000000001</v>
      </c>
    </row>
    <row r="1545" spans="1:24" ht="43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3">
        <f>(E1545/D1545)*100</f>
        <v>0.44444444444444442</v>
      </c>
      <c r="P1545" s="7">
        <f t="shared" si="169"/>
        <v>10</v>
      </c>
      <c r="Q1545" s="4" t="str">
        <f t="shared" si="170"/>
        <v>photography</v>
      </c>
      <c r="R1545" s="4" t="str">
        <f t="shared" si="168"/>
        <v>nature</v>
      </c>
      <c r="S1545" s="22">
        <f t="shared" si="171"/>
        <v>41935.509652777779</v>
      </c>
      <c r="T1545" s="22">
        <f t="shared" si="172"/>
        <v>41965.551319444443</v>
      </c>
      <c r="U1545" s="23">
        <v>41935.509652777779</v>
      </c>
      <c r="V1545" s="14">
        <f t="shared" si="173"/>
        <v>2250</v>
      </c>
      <c r="W1545" s="14">
        <f t="shared" si="174"/>
        <v>10</v>
      </c>
      <c r="X1545" s="7">
        <f>IF($L1545&gt;0,$W1545/$L1545,0)</f>
        <v>10</v>
      </c>
    </row>
    <row r="1546" spans="1:24" ht="43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3">
        <f>(E1546/D1546)*100</f>
        <v>0</v>
      </c>
      <c r="P1546" s="7">
        <f t="shared" si="169"/>
        <v>0</v>
      </c>
      <c r="Q1546" s="4" t="str">
        <f t="shared" si="170"/>
        <v>photography</v>
      </c>
      <c r="R1546" s="4" t="str">
        <f t="shared" si="168"/>
        <v>nature</v>
      </c>
      <c r="S1546" s="22">
        <f t="shared" si="171"/>
        <v>42053.051203703704</v>
      </c>
      <c r="T1546" s="22">
        <f t="shared" si="172"/>
        <v>42095.012499999997</v>
      </c>
      <c r="U1546" s="23">
        <v>42053.051203703704</v>
      </c>
      <c r="V1546" s="14">
        <f t="shared" si="173"/>
        <v>1000</v>
      </c>
      <c r="W1546" s="14">
        <f t="shared" si="174"/>
        <v>0</v>
      </c>
      <c r="X1546" s="7">
        <f>IF($L1546&gt;0,$W1546/$L1546,0)</f>
        <v>0</v>
      </c>
    </row>
    <row r="1547" spans="1:24" ht="43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3">
        <f>(E1547/D1547)*100</f>
        <v>3.3333333333333333E-2</v>
      </c>
      <c r="P1547" s="7">
        <f t="shared" si="169"/>
        <v>1</v>
      </c>
      <c r="Q1547" s="4" t="str">
        <f t="shared" si="170"/>
        <v>photography</v>
      </c>
      <c r="R1547" s="4" t="str">
        <f t="shared" si="168"/>
        <v>nature</v>
      </c>
      <c r="S1547" s="22">
        <f t="shared" si="171"/>
        <v>42031.884652777779</v>
      </c>
      <c r="T1547" s="22">
        <f t="shared" si="172"/>
        <v>42065.886111111111</v>
      </c>
      <c r="U1547" s="23">
        <v>42031.884652777779</v>
      </c>
      <c r="V1547" s="14">
        <f t="shared" si="173"/>
        <v>3000</v>
      </c>
      <c r="W1547" s="14">
        <f t="shared" si="174"/>
        <v>1</v>
      </c>
      <c r="X1547" s="7">
        <f>IF($L1547&gt;0,$W1547/$L1547,0)</f>
        <v>1</v>
      </c>
    </row>
    <row r="1548" spans="1:24" ht="43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3">
        <f>(E1548/D1548)*100</f>
        <v>28.9</v>
      </c>
      <c r="P1548" s="7">
        <f t="shared" si="169"/>
        <v>26.272727272727273</v>
      </c>
      <c r="Q1548" s="4" t="str">
        <f t="shared" si="170"/>
        <v>photography</v>
      </c>
      <c r="R1548" s="4" t="str">
        <f t="shared" si="168"/>
        <v>nature</v>
      </c>
      <c r="S1548" s="22">
        <f t="shared" si="171"/>
        <v>41839.212951388887</v>
      </c>
      <c r="T1548" s="22">
        <f t="shared" si="172"/>
        <v>41899.212951388887</v>
      </c>
      <c r="U1548" s="23">
        <v>41839.212951388887</v>
      </c>
      <c r="V1548" s="14">
        <f t="shared" si="173"/>
        <v>1251.877</v>
      </c>
      <c r="W1548" s="14">
        <f t="shared" si="174"/>
        <v>361.79245299999997</v>
      </c>
      <c r="X1548" s="7">
        <f>IF($L1548&gt;0,$W1548/$L1548,0)</f>
        <v>32.890222999999999</v>
      </c>
    </row>
    <row r="1549" spans="1:24" ht="43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3">
        <f>(E1549/D1549)*100</f>
        <v>0</v>
      </c>
      <c r="P1549" s="7">
        <f t="shared" si="169"/>
        <v>0</v>
      </c>
      <c r="Q1549" s="4" t="str">
        <f t="shared" si="170"/>
        <v>photography</v>
      </c>
      <c r="R1549" s="4" t="str">
        <f t="shared" si="168"/>
        <v>nature</v>
      </c>
      <c r="S1549" s="22">
        <f t="shared" si="171"/>
        <v>42782.426875000005</v>
      </c>
      <c r="T1549" s="22">
        <f t="shared" si="172"/>
        <v>42789.426875000005</v>
      </c>
      <c r="U1549" s="23">
        <v>42782.426875000005</v>
      </c>
      <c r="V1549" s="14">
        <f t="shared" si="173"/>
        <v>20</v>
      </c>
      <c r="W1549" s="14">
        <f t="shared" si="174"/>
        <v>0</v>
      </c>
      <c r="X1549" s="7">
        <f>IF($L1549&gt;0,$W1549/$L1549,0)</f>
        <v>0</v>
      </c>
    </row>
    <row r="1550" spans="1:24" ht="28.8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3">
        <f>(E1550/D1550)*100</f>
        <v>8.5714285714285712</v>
      </c>
      <c r="P1550" s="7">
        <f t="shared" si="169"/>
        <v>60</v>
      </c>
      <c r="Q1550" s="4" t="str">
        <f t="shared" si="170"/>
        <v>photography</v>
      </c>
      <c r="R1550" s="4" t="str">
        <f t="shared" si="168"/>
        <v>nature</v>
      </c>
      <c r="S1550" s="22">
        <f t="shared" si="171"/>
        <v>42286.88217592593</v>
      </c>
      <c r="T1550" s="22">
        <f t="shared" si="172"/>
        <v>42316.923842592594</v>
      </c>
      <c r="U1550" s="23">
        <v>42286.88217592593</v>
      </c>
      <c r="V1550" s="14">
        <f t="shared" si="173"/>
        <v>700</v>
      </c>
      <c r="W1550" s="14">
        <f t="shared" si="174"/>
        <v>60</v>
      </c>
      <c r="X1550" s="7">
        <f>IF($L1550&gt;0,$W1550/$L1550,0)</f>
        <v>60</v>
      </c>
    </row>
    <row r="1551" spans="1:24" ht="43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3">
        <f>(E1551/D1551)*100</f>
        <v>34</v>
      </c>
      <c r="P1551" s="7">
        <f t="shared" si="169"/>
        <v>28.333333333333332</v>
      </c>
      <c r="Q1551" s="4" t="str">
        <f t="shared" si="170"/>
        <v>photography</v>
      </c>
      <c r="R1551" s="4" t="str">
        <f t="shared" si="168"/>
        <v>nature</v>
      </c>
      <c r="S1551" s="22">
        <f t="shared" si="171"/>
        <v>42281.136099537034</v>
      </c>
      <c r="T1551" s="22">
        <f t="shared" si="172"/>
        <v>42311.177766203706</v>
      </c>
      <c r="U1551" s="23">
        <v>42281.136099537034</v>
      </c>
      <c r="V1551" s="14">
        <f t="shared" si="173"/>
        <v>500</v>
      </c>
      <c r="W1551" s="14">
        <f t="shared" si="174"/>
        <v>170</v>
      </c>
      <c r="X1551" s="7">
        <f>IF($L1551&gt;0,$W1551/$L1551,0)</f>
        <v>28.333333333333332</v>
      </c>
    </row>
    <row r="1552" spans="1:24" ht="43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3">
        <f>(E1552/D1552)*100</f>
        <v>13.466666666666665</v>
      </c>
      <c r="P1552" s="7">
        <f t="shared" si="169"/>
        <v>14.428571428571429</v>
      </c>
      <c r="Q1552" s="4" t="str">
        <f t="shared" si="170"/>
        <v>photography</v>
      </c>
      <c r="R1552" s="4" t="str">
        <f t="shared" si="168"/>
        <v>nature</v>
      </c>
      <c r="S1552" s="22">
        <f t="shared" si="171"/>
        <v>42472.449467592596</v>
      </c>
      <c r="T1552" s="22">
        <f t="shared" si="172"/>
        <v>42502.449467592596</v>
      </c>
      <c r="U1552" s="23">
        <v>42472.449467592596</v>
      </c>
      <c r="V1552" s="14">
        <f t="shared" si="173"/>
        <v>938.90774999999996</v>
      </c>
      <c r="W1552" s="14">
        <f t="shared" si="174"/>
        <v>126.43957699999999</v>
      </c>
      <c r="X1552" s="7">
        <f>IF($L1552&gt;0,$W1552/$L1552,0)</f>
        <v>18.062796714285714</v>
      </c>
    </row>
    <row r="1553" spans="1:24" ht="43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3">
        <f>(E1553/D1553)*100</f>
        <v>0</v>
      </c>
      <c r="P1553" s="7">
        <f t="shared" si="169"/>
        <v>0</v>
      </c>
      <c r="Q1553" s="4" t="str">
        <f t="shared" si="170"/>
        <v>photography</v>
      </c>
      <c r="R1553" s="4" t="str">
        <f t="shared" si="168"/>
        <v>nature</v>
      </c>
      <c r="S1553" s="22">
        <f t="shared" si="171"/>
        <v>42121.824525462958</v>
      </c>
      <c r="T1553" s="22">
        <f t="shared" si="172"/>
        <v>42151.824525462958</v>
      </c>
      <c r="U1553" s="23">
        <v>42121.824525462958</v>
      </c>
      <c r="V1553" s="14">
        <f t="shared" si="173"/>
        <v>3500</v>
      </c>
      <c r="W1553" s="14">
        <f t="shared" si="174"/>
        <v>0</v>
      </c>
      <c r="X1553" s="7">
        <f>IF($L1553&gt;0,$W1553/$L1553,0)</f>
        <v>0</v>
      </c>
    </row>
    <row r="1554" spans="1:24" ht="43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3">
        <f>(E1554/D1554)*100</f>
        <v>49.186046511627907</v>
      </c>
      <c r="P1554" s="7">
        <f t="shared" si="169"/>
        <v>132.1875</v>
      </c>
      <c r="Q1554" s="4" t="str">
        <f t="shared" si="170"/>
        <v>photography</v>
      </c>
      <c r="R1554" s="4" t="str">
        <f t="shared" si="168"/>
        <v>nature</v>
      </c>
      <c r="S1554" s="22">
        <f t="shared" si="171"/>
        <v>41892.688750000001</v>
      </c>
      <c r="T1554" s="22">
        <f t="shared" si="172"/>
        <v>41913.165972222225</v>
      </c>
      <c r="U1554" s="23">
        <v>41892.688750000001</v>
      </c>
      <c r="V1554" s="14">
        <f t="shared" si="173"/>
        <v>4300</v>
      </c>
      <c r="W1554" s="14">
        <f t="shared" si="174"/>
        <v>2115</v>
      </c>
      <c r="X1554" s="7">
        <f>IF($L1554&gt;0,$W1554/$L1554,0)</f>
        <v>132.1875</v>
      </c>
    </row>
    <row r="1555" spans="1:24" ht="43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3">
        <f>(E1555/D1555)*100</f>
        <v>0</v>
      </c>
      <c r="P1555" s="7">
        <f t="shared" si="169"/>
        <v>0</v>
      </c>
      <c r="Q1555" s="4" t="str">
        <f t="shared" si="170"/>
        <v>photography</v>
      </c>
      <c r="R1555" s="4" t="str">
        <f t="shared" si="168"/>
        <v>nature</v>
      </c>
      <c r="S1555" s="22">
        <f t="shared" si="171"/>
        <v>42219.282951388886</v>
      </c>
      <c r="T1555" s="22">
        <f t="shared" si="172"/>
        <v>42249.282951388886</v>
      </c>
      <c r="U1555" s="23">
        <v>42219.282951388886</v>
      </c>
      <c r="V1555" s="14">
        <f t="shared" si="173"/>
        <v>6000</v>
      </c>
      <c r="W1555" s="14">
        <f t="shared" si="174"/>
        <v>0</v>
      </c>
      <c r="X1555" s="7">
        <f>IF($L1555&gt;0,$W1555/$L1555,0)</f>
        <v>0</v>
      </c>
    </row>
    <row r="1556" spans="1:24" ht="57.6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3">
        <f>(E1556/D1556)*100</f>
        <v>0</v>
      </c>
      <c r="P1556" s="7">
        <f t="shared" si="169"/>
        <v>0</v>
      </c>
      <c r="Q1556" s="4" t="str">
        <f t="shared" si="170"/>
        <v>photography</v>
      </c>
      <c r="R1556" s="4" t="str">
        <f t="shared" si="168"/>
        <v>nature</v>
      </c>
      <c r="S1556" s="22">
        <f t="shared" si="171"/>
        <v>42188.252199074079</v>
      </c>
      <c r="T1556" s="22">
        <f t="shared" si="172"/>
        <v>42218.252199074079</v>
      </c>
      <c r="U1556" s="23">
        <v>42188.252199074079</v>
      </c>
      <c r="V1556" s="14">
        <f t="shared" si="173"/>
        <v>14081.88</v>
      </c>
      <c r="W1556" s="14">
        <f t="shared" si="174"/>
        <v>0</v>
      </c>
      <c r="X1556" s="7">
        <f>IF($L1556&gt;0,$W1556/$L1556,0)</f>
        <v>0</v>
      </c>
    </row>
    <row r="1557" spans="1:24" ht="43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3">
        <f>(E1557/D1557)*100</f>
        <v>0</v>
      </c>
      <c r="P1557" s="7">
        <f t="shared" si="169"/>
        <v>0</v>
      </c>
      <c r="Q1557" s="4" t="str">
        <f t="shared" si="170"/>
        <v>photography</v>
      </c>
      <c r="R1557" s="4" t="str">
        <f t="shared" si="168"/>
        <v>nature</v>
      </c>
      <c r="S1557" s="22">
        <f t="shared" si="171"/>
        <v>42241.613796296297</v>
      </c>
      <c r="T1557" s="22">
        <f t="shared" si="172"/>
        <v>42264.708333333328</v>
      </c>
      <c r="U1557" s="23">
        <v>42241.613796296297</v>
      </c>
      <c r="V1557" s="14">
        <f t="shared" si="173"/>
        <v>750</v>
      </c>
      <c r="W1557" s="14">
        <f t="shared" si="174"/>
        <v>0</v>
      </c>
      <c r="X1557" s="7">
        <f>IF($L1557&gt;0,$W1557/$L1557,0)</f>
        <v>0</v>
      </c>
    </row>
    <row r="1558" spans="1:24" ht="43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3">
        <f>(E1558/D1558)*100</f>
        <v>45.133333333333333</v>
      </c>
      <c r="P1558" s="7">
        <f t="shared" si="169"/>
        <v>56.416666666666664</v>
      </c>
      <c r="Q1558" s="4" t="str">
        <f t="shared" si="170"/>
        <v>photography</v>
      </c>
      <c r="R1558" s="4" t="str">
        <f t="shared" si="168"/>
        <v>nature</v>
      </c>
      <c r="S1558" s="22">
        <f t="shared" si="171"/>
        <v>42525.153055555551</v>
      </c>
      <c r="T1558" s="22">
        <f t="shared" si="172"/>
        <v>42555.153055555551</v>
      </c>
      <c r="U1558" s="23">
        <v>42525.153055555551</v>
      </c>
      <c r="V1558" s="14">
        <f t="shared" si="173"/>
        <v>1149.6735000000001</v>
      </c>
      <c r="W1558" s="14">
        <f t="shared" si="174"/>
        <v>518.88597300000004</v>
      </c>
      <c r="X1558" s="7">
        <f>IF($L1558&gt;0,$W1558/$L1558,0)</f>
        <v>43.240497750000003</v>
      </c>
    </row>
    <row r="1559" spans="1:24" ht="43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3">
        <f>(E1559/D1559)*100</f>
        <v>4</v>
      </c>
      <c r="P1559" s="7">
        <f t="shared" si="169"/>
        <v>100</v>
      </c>
      <c r="Q1559" s="4" t="str">
        <f t="shared" si="170"/>
        <v>photography</v>
      </c>
      <c r="R1559" s="4" t="str">
        <f t="shared" si="168"/>
        <v>nature</v>
      </c>
      <c r="S1559" s="22">
        <f t="shared" si="171"/>
        <v>41871.65315972222</v>
      </c>
      <c r="T1559" s="22">
        <f t="shared" si="172"/>
        <v>41902.65315972222</v>
      </c>
      <c r="U1559" s="23">
        <v>41871.65315972222</v>
      </c>
      <c r="V1559" s="14">
        <f t="shared" si="173"/>
        <v>2500</v>
      </c>
      <c r="W1559" s="14">
        <f t="shared" si="174"/>
        <v>100</v>
      </c>
      <c r="X1559" s="7">
        <f>IF($L1559&gt;0,$W1559/$L1559,0)</f>
        <v>100</v>
      </c>
    </row>
    <row r="1560" spans="1:24" ht="28.8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3">
        <f>(E1560/D1560)*100</f>
        <v>4.666666666666667</v>
      </c>
      <c r="P1560" s="7">
        <f t="shared" si="169"/>
        <v>11.666666666666666</v>
      </c>
      <c r="Q1560" s="4" t="str">
        <f t="shared" si="170"/>
        <v>photography</v>
      </c>
      <c r="R1560" s="4" t="str">
        <f t="shared" si="168"/>
        <v>nature</v>
      </c>
      <c r="S1560" s="22">
        <f t="shared" si="171"/>
        <v>42185.397673611107</v>
      </c>
      <c r="T1560" s="22">
        <f t="shared" si="172"/>
        <v>42244.508333333331</v>
      </c>
      <c r="U1560" s="23">
        <v>42185.397673611107</v>
      </c>
      <c r="V1560" s="14">
        <f t="shared" si="173"/>
        <v>938.90774999999996</v>
      </c>
      <c r="W1560" s="14">
        <f t="shared" si="174"/>
        <v>43.815694999999998</v>
      </c>
      <c r="X1560" s="7">
        <f>IF($L1560&gt;0,$W1560/$L1560,0)</f>
        <v>14.605231666666667</v>
      </c>
    </row>
    <row r="1561" spans="1:24" ht="28.8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3">
        <f>(E1561/D1561)*100</f>
        <v>0.33333333333333337</v>
      </c>
      <c r="P1561" s="7">
        <f t="shared" si="169"/>
        <v>50</v>
      </c>
      <c r="Q1561" s="4" t="str">
        <f t="shared" si="170"/>
        <v>photography</v>
      </c>
      <c r="R1561" s="4" t="str">
        <f t="shared" si="168"/>
        <v>nature</v>
      </c>
      <c r="S1561" s="22">
        <f t="shared" si="171"/>
        <v>42108.053229166668</v>
      </c>
      <c r="T1561" s="22">
        <f t="shared" si="172"/>
        <v>42123.053229166668</v>
      </c>
      <c r="U1561" s="23">
        <v>42108.053229166668</v>
      </c>
      <c r="V1561" s="14">
        <f t="shared" si="173"/>
        <v>15000</v>
      </c>
      <c r="W1561" s="14">
        <f t="shared" si="174"/>
        <v>50</v>
      </c>
      <c r="X1561" s="7">
        <f>IF($L1561&gt;0,$W1561/$L1561,0)</f>
        <v>50</v>
      </c>
    </row>
    <row r="1562" spans="1:24" ht="43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3">
        <f>(E1562/D1562)*100</f>
        <v>3.7600000000000002</v>
      </c>
      <c r="P1562" s="7">
        <f t="shared" si="169"/>
        <v>23.5</v>
      </c>
      <c r="Q1562" s="4" t="str">
        <f t="shared" si="170"/>
        <v>photography</v>
      </c>
      <c r="R1562" s="4" t="str">
        <f t="shared" si="168"/>
        <v>nature</v>
      </c>
      <c r="S1562" s="22">
        <f t="shared" si="171"/>
        <v>41936.020752314813</v>
      </c>
      <c r="T1562" s="22">
        <f t="shared" si="172"/>
        <v>41956.062418981484</v>
      </c>
      <c r="U1562" s="23">
        <v>41936.020752314813</v>
      </c>
      <c r="V1562" s="14">
        <f t="shared" si="173"/>
        <v>2500</v>
      </c>
      <c r="W1562" s="14">
        <f t="shared" si="174"/>
        <v>94</v>
      </c>
      <c r="X1562" s="7">
        <f>IF($L1562&gt;0,$W1562/$L1562,0)</f>
        <v>23.5</v>
      </c>
    </row>
    <row r="1563" spans="1:24" ht="43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3">
        <f>(E1563/D1563)*100</f>
        <v>0.67</v>
      </c>
      <c r="P1563" s="7">
        <f t="shared" si="169"/>
        <v>67</v>
      </c>
      <c r="Q1563" s="4" t="str">
        <f t="shared" si="170"/>
        <v>publishing</v>
      </c>
      <c r="R1563" s="4" t="str">
        <f t="shared" si="168"/>
        <v>art books</v>
      </c>
      <c r="S1563" s="22">
        <f t="shared" si="171"/>
        <v>41555.041701388887</v>
      </c>
      <c r="T1563" s="22">
        <f t="shared" si="172"/>
        <v>41585.083368055552</v>
      </c>
      <c r="U1563" s="23">
        <v>41555.041701388887</v>
      </c>
      <c r="V1563" s="14">
        <f t="shared" si="173"/>
        <v>10000</v>
      </c>
      <c r="W1563" s="14">
        <f t="shared" si="174"/>
        <v>67</v>
      </c>
      <c r="X1563" s="7">
        <f>IF($L1563&gt;0,$W1563/$L1563,0)</f>
        <v>67</v>
      </c>
    </row>
    <row r="1564" spans="1:24" ht="43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3">
        <f>(E1564/D1564)*100</f>
        <v>0</v>
      </c>
      <c r="P1564" s="7">
        <f t="shared" si="169"/>
        <v>0</v>
      </c>
      <c r="Q1564" s="4" t="str">
        <f t="shared" si="170"/>
        <v>publishing</v>
      </c>
      <c r="R1564" s="4" t="str">
        <f t="shared" si="168"/>
        <v>art books</v>
      </c>
      <c r="S1564" s="22">
        <f t="shared" si="171"/>
        <v>40079.566157407404</v>
      </c>
      <c r="T1564" s="22">
        <f t="shared" si="172"/>
        <v>40149.034722222219</v>
      </c>
      <c r="U1564" s="23">
        <v>40079.566157407404</v>
      </c>
      <c r="V1564" s="14">
        <f t="shared" si="173"/>
        <v>4000</v>
      </c>
      <c r="W1564" s="14">
        <f t="shared" si="174"/>
        <v>0</v>
      </c>
      <c r="X1564" s="7">
        <f>IF($L1564&gt;0,$W1564/$L1564,0)</f>
        <v>0</v>
      </c>
    </row>
    <row r="1565" spans="1:24" ht="43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3">
        <f>(E1565/D1565)*100</f>
        <v>1.4166666666666665</v>
      </c>
      <c r="P1565" s="7">
        <f t="shared" si="169"/>
        <v>42.5</v>
      </c>
      <c r="Q1565" s="4" t="str">
        <f t="shared" si="170"/>
        <v>publishing</v>
      </c>
      <c r="R1565" s="4" t="str">
        <f t="shared" si="168"/>
        <v>art books</v>
      </c>
      <c r="S1565" s="22">
        <f t="shared" si="171"/>
        <v>41652.742488425924</v>
      </c>
      <c r="T1565" s="22">
        <f t="shared" si="172"/>
        <v>41712.700821759259</v>
      </c>
      <c r="U1565" s="23">
        <v>41652.742488425924</v>
      </c>
      <c r="V1565" s="14">
        <f t="shared" si="173"/>
        <v>7511.2619999999997</v>
      </c>
      <c r="W1565" s="14">
        <f t="shared" si="174"/>
        <v>106.40954499999999</v>
      </c>
      <c r="X1565" s="7">
        <f>IF($L1565&gt;0,$W1565/$L1565,0)</f>
        <v>53.204772499999997</v>
      </c>
    </row>
    <row r="1566" spans="1:24" ht="43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3">
        <f>(E1566/D1566)*100</f>
        <v>0.1</v>
      </c>
      <c r="P1566" s="7">
        <f t="shared" si="169"/>
        <v>10</v>
      </c>
      <c r="Q1566" s="4" t="str">
        <f t="shared" si="170"/>
        <v>publishing</v>
      </c>
      <c r="R1566" s="4" t="str">
        <f t="shared" si="168"/>
        <v>art books</v>
      </c>
      <c r="S1566" s="22">
        <f t="shared" si="171"/>
        <v>42121.367002314815</v>
      </c>
      <c r="T1566" s="22">
        <f t="shared" si="172"/>
        <v>42152.836805555555</v>
      </c>
      <c r="U1566" s="23">
        <v>42121.367002314815</v>
      </c>
      <c r="V1566" s="14">
        <f t="shared" si="173"/>
        <v>10000</v>
      </c>
      <c r="W1566" s="14">
        <f t="shared" si="174"/>
        <v>10</v>
      </c>
      <c r="X1566" s="7">
        <f>IF($L1566&gt;0,$W1566/$L1566,0)</f>
        <v>10</v>
      </c>
    </row>
    <row r="1567" spans="1:24" ht="43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3">
        <f>(E1567/D1567)*100</f>
        <v>2.5</v>
      </c>
      <c r="P1567" s="7">
        <f t="shared" si="169"/>
        <v>100</v>
      </c>
      <c r="Q1567" s="4" t="str">
        <f t="shared" si="170"/>
        <v>publishing</v>
      </c>
      <c r="R1567" s="4" t="str">
        <f t="shared" si="168"/>
        <v>art books</v>
      </c>
      <c r="S1567" s="22">
        <f t="shared" si="171"/>
        <v>40672.729872685188</v>
      </c>
      <c r="T1567" s="22">
        <f t="shared" si="172"/>
        <v>40702.729872685188</v>
      </c>
      <c r="U1567" s="23">
        <v>40672.729872685188</v>
      </c>
      <c r="V1567" s="14">
        <f t="shared" si="173"/>
        <v>4000</v>
      </c>
      <c r="W1567" s="14">
        <f t="shared" si="174"/>
        <v>100</v>
      </c>
      <c r="X1567" s="7">
        <f>IF($L1567&gt;0,$W1567/$L1567,0)</f>
        <v>100</v>
      </c>
    </row>
    <row r="1568" spans="1:24" ht="43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3">
        <f>(E1568/D1568)*100</f>
        <v>21.25</v>
      </c>
      <c r="P1568" s="7">
        <f t="shared" si="169"/>
        <v>108.05084745762711</v>
      </c>
      <c r="Q1568" s="4" t="str">
        <f t="shared" si="170"/>
        <v>publishing</v>
      </c>
      <c r="R1568" s="4" t="str">
        <f t="shared" si="168"/>
        <v>art books</v>
      </c>
      <c r="S1568" s="22">
        <f t="shared" si="171"/>
        <v>42549.916712962964</v>
      </c>
      <c r="T1568" s="22">
        <f t="shared" si="172"/>
        <v>42578.916666666672</v>
      </c>
      <c r="U1568" s="23">
        <v>42549.916712962964</v>
      </c>
      <c r="V1568" s="14">
        <f t="shared" si="173"/>
        <v>30000</v>
      </c>
      <c r="W1568" s="14">
        <f t="shared" si="174"/>
        <v>6375</v>
      </c>
      <c r="X1568" s="7">
        <f>IF($L1568&gt;0,$W1568/$L1568,0)</f>
        <v>108.05084745762711</v>
      </c>
    </row>
    <row r="1569" spans="1:24" ht="43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3">
        <f>(E1569/D1569)*100</f>
        <v>4.117647058823529</v>
      </c>
      <c r="P1569" s="7">
        <f t="shared" si="169"/>
        <v>26.923076923076923</v>
      </c>
      <c r="Q1569" s="4" t="str">
        <f t="shared" si="170"/>
        <v>publishing</v>
      </c>
      <c r="R1569" s="4" t="str">
        <f t="shared" si="168"/>
        <v>art books</v>
      </c>
      <c r="S1569" s="22">
        <f t="shared" si="171"/>
        <v>41671.93686342593</v>
      </c>
      <c r="T1569" s="22">
        <f t="shared" si="172"/>
        <v>41687</v>
      </c>
      <c r="U1569" s="23">
        <v>41671.93686342593</v>
      </c>
      <c r="V1569" s="14">
        <f t="shared" si="173"/>
        <v>8500</v>
      </c>
      <c r="W1569" s="14">
        <f t="shared" si="174"/>
        <v>350</v>
      </c>
      <c r="X1569" s="7">
        <f>IF($L1569&gt;0,$W1569/$L1569,0)</f>
        <v>26.923076923076923</v>
      </c>
    </row>
    <row r="1570" spans="1:24" ht="43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3">
        <f>(E1570/D1570)*100</f>
        <v>13.639999999999999</v>
      </c>
      <c r="P1570" s="7">
        <f t="shared" si="169"/>
        <v>155</v>
      </c>
      <c r="Q1570" s="4" t="str">
        <f t="shared" si="170"/>
        <v>publishing</v>
      </c>
      <c r="R1570" s="4" t="str">
        <f t="shared" si="168"/>
        <v>art books</v>
      </c>
      <c r="S1570" s="22">
        <f t="shared" si="171"/>
        <v>41962.062326388885</v>
      </c>
      <c r="T1570" s="22">
        <f t="shared" si="172"/>
        <v>41997.062326388885</v>
      </c>
      <c r="U1570" s="23">
        <v>41962.062326388885</v>
      </c>
      <c r="V1570" s="14">
        <f t="shared" si="173"/>
        <v>25000</v>
      </c>
      <c r="W1570" s="14">
        <f t="shared" si="174"/>
        <v>3410</v>
      </c>
      <c r="X1570" s="7">
        <f>IF($L1570&gt;0,$W1570/$L1570,0)</f>
        <v>155</v>
      </c>
    </row>
    <row r="1571" spans="1:24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3">
        <f>(E1571/D1571)*100</f>
        <v>0</v>
      </c>
      <c r="P1571" s="7">
        <f t="shared" si="169"/>
        <v>0</v>
      </c>
      <c r="Q1571" s="4" t="str">
        <f t="shared" si="170"/>
        <v>publishing</v>
      </c>
      <c r="R1571" s="4" t="str">
        <f t="shared" si="168"/>
        <v>art books</v>
      </c>
      <c r="S1571" s="22">
        <f t="shared" si="171"/>
        <v>41389.679560185185</v>
      </c>
      <c r="T1571" s="22">
        <f t="shared" si="172"/>
        <v>41419.679560185185</v>
      </c>
      <c r="U1571" s="23">
        <v>41389.679560185185</v>
      </c>
      <c r="V1571" s="14">
        <f t="shared" si="173"/>
        <v>30000</v>
      </c>
      <c r="W1571" s="14">
        <f t="shared" si="174"/>
        <v>0</v>
      </c>
      <c r="X1571" s="7">
        <f>IF($L1571&gt;0,$W1571/$L1571,0)</f>
        <v>0</v>
      </c>
    </row>
    <row r="1572" spans="1:24" ht="28.8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3">
        <f>(E1572/D1572)*100</f>
        <v>41.4</v>
      </c>
      <c r="P1572" s="7">
        <f t="shared" si="169"/>
        <v>47.769230769230766</v>
      </c>
      <c r="Q1572" s="4" t="str">
        <f t="shared" si="170"/>
        <v>publishing</v>
      </c>
      <c r="R1572" s="4" t="str">
        <f t="shared" si="168"/>
        <v>art books</v>
      </c>
      <c r="S1572" s="22">
        <f t="shared" si="171"/>
        <v>42438.813449074078</v>
      </c>
      <c r="T1572" s="22">
        <f t="shared" si="172"/>
        <v>42468.771782407406</v>
      </c>
      <c r="U1572" s="23">
        <v>42438.813449074078</v>
      </c>
      <c r="V1572" s="14">
        <f t="shared" si="173"/>
        <v>6000</v>
      </c>
      <c r="W1572" s="14">
        <f t="shared" si="174"/>
        <v>2484</v>
      </c>
      <c r="X1572" s="7">
        <f>IF($L1572&gt;0,$W1572/$L1572,0)</f>
        <v>47.769230769230766</v>
      </c>
    </row>
    <row r="1573" spans="1:24" ht="43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3">
        <f>(E1573/D1573)*100</f>
        <v>0.66115702479338845</v>
      </c>
      <c r="P1573" s="7">
        <f t="shared" si="169"/>
        <v>20</v>
      </c>
      <c r="Q1573" s="4" t="str">
        <f t="shared" si="170"/>
        <v>publishing</v>
      </c>
      <c r="R1573" s="4" t="str">
        <f t="shared" si="168"/>
        <v>art books</v>
      </c>
      <c r="S1573" s="22">
        <f t="shared" si="171"/>
        <v>42144.769479166665</v>
      </c>
      <c r="T1573" s="22">
        <f t="shared" si="172"/>
        <v>42174.769479166665</v>
      </c>
      <c r="U1573" s="23">
        <v>42144.769479166665</v>
      </c>
      <c r="V1573" s="14">
        <f t="shared" si="173"/>
        <v>15147.711699999998</v>
      </c>
      <c r="W1573" s="14">
        <f t="shared" si="174"/>
        <v>100.15016</v>
      </c>
      <c r="X1573" s="7">
        <f>IF($L1573&gt;0,$W1573/$L1573,0)</f>
        <v>25.03754</v>
      </c>
    </row>
    <row r="1574" spans="1:24" ht="43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3">
        <f>(E1574/D1574)*100</f>
        <v>5</v>
      </c>
      <c r="P1574" s="7">
        <f t="shared" si="169"/>
        <v>41.666666666666664</v>
      </c>
      <c r="Q1574" s="4" t="str">
        <f t="shared" si="170"/>
        <v>publishing</v>
      </c>
      <c r="R1574" s="4" t="str">
        <f t="shared" si="168"/>
        <v>art books</v>
      </c>
      <c r="S1574" s="22">
        <f t="shared" si="171"/>
        <v>42404.033090277779</v>
      </c>
      <c r="T1574" s="22">
        <f t="shared" si="172"/>
        <v>42428.999305555553</v>
      </c>
      <c r="U1574" s="23">
        <v>42404.033090277779</v>
      </c>
      <c r="V1574" s="14">
        <f t="shared" si="173"/>
        <v>3129.6924999999997</v>
      </c>
      <c r="W1574" s="14">
        <f t="shared" si="174"/>
        <v>156.48462499999999</v>
      </c>
      <c r="X1574" s="7">
        <f>IF($L1574&gt;0,$W1574/$L1574,0)</f>
        <v>52.161541666666665</v>
      </c>
    </row>
    <row r="1575" spans="1:24" ht="43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3">
        <f>(E1575/D1575)*100</f>
        <v>2.4777777777777779</v>
      </c>
      <c r="P1575" s="7">
        <f t="shared" si="169"/>
        <v>74.333333333333329</v>
      </c>
      <c r="Q1575" s="4" t="str">
        <f t="shared" si="170"/>
        <v>publishing</v>
      </c>
      <c r="R1575" s="4" t="str">
        <f t="shared" si="168"/>
        <v>art books</v>
      </c>
      <c r="S1575" s="22">
        <f t="shared" si="171"/>
        <v>42786.000023148154</v>
      </c>
      <c r="T1575" s="22">
        <f t="shared" si="172"/>
        <v>42826.165972222225</v>
      </c>
      <c r="U1575" s="23">
        <v>42786.000023148154</v>
      </c>
      <c r="V1575" s="14">
        <f t="shared" si="173"/>
        <v>6898.0410000000002</v>
      </c>
      <c r="W1575" s="14">
        <f t="shared" si="174"/>
        <v>170.918127</v>
      </c>
      <c r="X1575" s="7">
        <f>IF($L1575&gt;0,$W1575/$L1575,0)</f>
        <v>56.972709000000002</v>
      </c>
    </row>
    <row r="1576" spans="1:24" ht="43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3">
        <f>(E1576/D1576)*100</f>
        <v>5.0599999999999996</v>
      </c>
      <c r="P1576" s="7">
        <f t="shared" si="169"/>
        <v>84.333333333333329</v>
      </c>
      <c r="Q1576" s="4" t="str">
        <f t="shared" si="170"/>
        <v>publishing</v>
      </c>
      <c r="R1576" s="4" t="str">
        <f t="shared" si="168"/>
        <v>art books</v>
      </c>
      <c r="S1576" s="22">
        <f t="shared" si="171"/>
        <v>42017.927418981482</v>
      </c>
      <c r="T1576" s="22">
        <f t="shared" si="172"/>
        <v>42052.927418981482</v>
      </c>
      <c r="U1576" s="23">
        <v>42017.927418981482</v>
      </c>
      <c r="V1576" s="14">
        <f t="shared" si="173"/>
        <v>10000</v>
      </c>
      <c r="W1576" s="14">
        <f t="shared" si="174"/>
        <v>506</v>
      </c>
      <c r="X1576" s="7">
        <f>IF($L1576&gt;0,$W1576/$L1576,0)</f>
        <v>84.333333333333329</v>
      </c>
    </row>
    <row r="1577" spans="1:24" ht="43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3">
        <f>(E1577/D1577)*100</f>
        <v>22.91</v>
      </c>
      <c r="P1577" s="7">
        <f t="shared" si="169"/>
        <v>65.457142857142856</v>
      </c>
      <c r="Q1577" s="4" t="str">
        <f t="shared" si="170"/>
        <v>publishing</v>
      </c>
      <c r="R1577" s="4" t="str">
        <f t="shared" si="168"/>
        <v>art books</v>
      </c>
      <c r="S1577" s="22">
        <f t="shared" si="171"/>
        <v>41799.524259259255</v>
      </c>
      <c r="T1577" s="22">
        <f t="shared" si="172"/>
        <v>41829.524259259255</v>
      </c>
      <c r="U1577" s="23">
        <v>41799.524259259255</v>
      </c>
      <c r="V1577" s="14">
        <f t="shared" si="173"/>
        <v>10000</v>
      </c>
      <c r="W1577" s="14">
        <f t="shared" si="174"/>
        <v>2291</v>
      </c>
      <c r="X1577" s="7">
        <f>IF($L1577&gt;0,$W1577/$L1577,0)</f>
        <v>65.457142857142856</v>
      </c>
    </row>
    <row r="1578" spans="1:24" ht="28.8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3">
        <f>(E1578/D1578)*100</f>
        <v>13</v>
      </c>
      <c r="P1578" s="7">
        <f t="shared" si="169"/>
        <v>65</v>
      </c>
      <c r="Q1578" s="4" t="str">
        <f t="shared" si="170"/>
        <v>publishing</v>
      </c>
      <c r="R1578" s="4" t="str">
        <f t="shared" si="168"/>
        <v>art books</v>
      </c>
      <c r="S1578" s="22">
        <f t="shared" si="171"/>
        <v>42140.879259259258</v>
      </c>
      <c r="T1578" s="22">
        <f t="shared" si="172"/>
        <v>42185.879259259258</v>
      </c>
      <c r="U1578" s="23">
        <v>42140.879259259258</v>
      </c>
      <c r="V1578" s="14">
        <f t="shared" si="173"/>
        <v>5000</v>
      </c>
      <c r="W1578" s="14">
        <f t="shared" si="174"/>
        <v>650</v>
      </c>
      <c r="X1578" s="7">
        <f>IF($L1578&gt;0,$W1578/$L1578,0)</f>
        <v>65</v>
      </c>
    </row>
    <row r="1579" spans="1:24" ht="43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3">
        <f>(E1579/D1579)*100</f>
        <v>0.54999999999999993</v>
      </c>
      <c r="P1579" s="7">
        <f t="shared" si="169"/>
        <v>27.5</v>
      </c>
      <c r="Q1579" s="4" t="str">
        <f t="shared" si="170"/>
        <v>publishing</v>
      </c>
      <c r="R1579" s="4" t="str">
        <f t="shared" si="168"/>
        <v>art books</v>
      </c>
      <c r="S1579" s="22">
        <f t="shared" si="171"/>
        <v>41054.847777777773</v>
      </c>
      <c r="T1579" s="22">
        <f t="shared" si="172"/>
        <v>41114.847777777773</v>
      </c>
      <c r="U1579" s="23">
        <v>41054.847777777773</v>
      </c>
      <c r="V1579" s="14">
        <f t="shared" si="173"/>
        <v>10000</v>
      </c>
      <c r="W1579" s="14">
        <f t="shared" si="174"/>
        <v>55</v>
      </c>
      <c r="X1579" s="7">
        <f>IF($L1579&gt;0,$W1579/$L1579,0)</f>
        <v>27.5</v>
      </c>
    </row>
    <row r="1580" spans="1:24" ht="43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3">
        <f>(E1580/D1580)*100</f>
        <v>10.806536636794938</v>
      </c>
      <c r="P1580" s="7">
        <f t="shared" si="169"/>
        <v>51.25</v>
      </c>
      <c r="Q1580" s="4" t="str">
        <f t="shared" si="170"/>
        <v>publishing</v>
      </c>
      <c r="R1580" s="4" t="str">
        <f t="shared" si="168"/>
        <v>art books</v>
      </c>
      <c r="S1580" s="22">
        <f t="shared" si="171"/>
        <v>40399.065868055557</v>
      </c>
      <c r="T1580" s="22">
        <f t="shared" si="172"/>
        <v>40423.083333333336</v>
      </c>
      <c r="U1580" s="23">
        <v>40399.065868055557</v>
      </c>
      <c r="V1580" s="14">
        <f t="shared" si="173"/>
        <v>1897</v>
      </c>
      <c r="W1580" s="14">
        <f t="shared" si="174"/>
        <v>205</v>
      </c>
      <c r="X1580" s="7">
        <f>IF($L1580&gt;0,$W1580/$L1580,0)</f>
        <v>51.25</v>
      </c>
    </row>
    <row r="1581" spans="1:24" ht="28.8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3">
        <f>(E1581/D1581)*100</f>
        <v>0.84008400840084008</v>
      </c>
      <c r="P1581" s="7">
        <f t="shared" si="169"/>
        <v>14</v>
      </c>
      <c r="Q1581" s="4" t="str">
        <f t="shared" si="170"/>
        <v>publishing</v>
      </c>
      <c r="R1581" s="4" t="str">
        <f t="shared" si="168"/>
        <v>art books</v>
      </c>
      <c r="S1581" s="22">
        <f t="shared" si="171"/>
        <v>41481.996423611112</v>
      </c>
      <c r="T1581" s="22">
        <f t="shared" si="172"/>
        <v>41514.996423611112</v>
      </c>
      <c r="U1581" s="23">
        <v>41481.996423611112</v>
      </c>
      <c r="V1581" s="14">
        <f t="shared" si="173"/>
        <v>3333</v>
      </c>
      <c r="W1581" s="14">
        <f t="shared" si="174"/>
        <v>28</v>
      </c>
      <c r="X1581" s="7">
        <f>IF($L1581&gt;0,$W1581/$L1581,0)</f>
        <v>14</v>
      </c>
    </row>
    <row r="1582" spans="1:24" ht="43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3">
        <f>(E1582/D1582)*100</f>
        <v>0</v>
      </c>
      <c r="P1582" s="7">
        <f t="shared" si="169"/>
        <v>0</v>
      </c>
      <c r="Q1582" s="4" t="str">
        <f t="shared" si="170"/>
        <v>publishing</v>
      </c>
      <c r="R1582" s="4" t="str">
        <f t="shared" si="168"/>
        <v>art books</v>
      </c>
      <c r="S1582" s="22">
        <f t="shared" si="171"/>
        <v>40990.050069444442</v>
      </c>
      <c r="T1582" s="22">
        <f t="shared" si="172"/>
        <v>41050.050069444442</v>
      </c>
      <c r="U1582" s="23">
        <v>40990.050069444442</v>
      </c>
      <c r="V1582" s="14">
        <f t="shared" si="173"/>
        <v>1750</v>
      </c>
      <c r="W1582" s="14">
        <f t="shared" si="174"/>
        <v>0</v>
      </c>
      <c r="X1582" s="7">
        <f>IF($L1582&gt;0,$W1582/$L1582,0)</f>
        <v>0</v>
      </c>
    </row>
    <row r="1583" spans="1:24" ht="43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3">
        <f>(E1583/D1583)*100</f>
        <v>0.5</v>
      </c>
      <c r="P1583" s="7">
        <f t="shared" si="169"/>
        <v>5</v>
      </c>
      <c r="Q1583" s="4" t="str">
        <f t="shared" si="170"/>
        <v>photography</v>
      </c>
      <c r="R1583" s="4" t="str">
        <f t="shared" si="168"/>
        <v>places</v>
      </c>
      <c r="S1583" s="22">
        <f t="shared" si="171"/>
        <v>42325.448958333334</v>
      </c>
      <c r="T1583" s="22">
        <f t="shared" si="172"/>
        <v>42357.448958333334</v>
      </c>
      <c r="U1583" s="23">
        <v>42325.448958333334</v>
      </c>
      <c r="V1583" s="14">
        <f t="shared" si="173"/>
        <v>1251.877</v>
      </c>
      <c r="W1583" s="14">
        <f t="shared" si="174"/>
        <v>6.259385</v>
      </c>
      <c r="X1583" s="7">
        <f>IF($L1583&gt;0,$W1583/$L1583,0)</f>
        <v>6.259385</v>
      </c>
    </row>
    <row r="1584" spans="1:24" ht="28.8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3">
        <f>(E1584/D1584)*100</f>
        <v>9.3000000000000007</v>
      </c>
      <c r="P1584" s="7">
        <f t="shared" si="169"/>
        <v>31</v>
      </c>
      <c r="Q1584" s="4" t="str">
        <f t="shared" si="170"/>
        <v>photography</v>
      </c>
      <c r="R1584" s="4" t="str">
        <f t="shared" si="168"/>
        <v>places</v>
      </c>
      <c r="S1584" s="22">
        <f t="shared" si="171"/>
        <v>42246.789965277778</v>
      </c>
      <c r="T1584" s="22">
        <f t="shared" si="172"/>
        <v>42303.888888888891</v>
      </c>
      <c r="U1584" s="23">
        <v>42246.789965277778</v>
      </c>
      <c r="V1584" s="14">
        <f t="shared" si="173"/>
        <v>1000</v>
      </c>
      <c r="W1584" s="14">
        <f t="shared" si="174"/>
        <v>93</v>
      </c>
      <c r="X1584" s="7">
        <f>IF($L1584&gt;0,$W1584/$L1584,0)</f>
        <v>31</v>
      </c>
    </row>
    <row r="1585" spans="1:24" ht="43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3">
        <f>(E1585/D1585)*100</f>
        <v>7.4999999999999997E-2</v>
      </c>
      <c r="P1585" s="7">
        <f t="shared" si="169"/>
        <v>15</v>
      </c>
      <c r="Q1585" s="4" t="str">
        <f t="shared" si="170"/>
        <v>photography</v>
      </c>
      <c r="R1585" s="4" t="str">
        <f t="shared" si="168"/>
        <v>places</v>
      </c>
      <c r="S1585" s="22">
        <f t="shared" si="171"/>
        <v>41877.904988425929</v>
      </c>
      <c r="T1585" s="22">
        <f t="shared" si="172"/>
        <v>41907.904988425929</v>
      </c>
      <c r="U1585" s="23">
        <v>41877.904988425929</v>
      </c>
      <c r="V1585" s="14">
        <f t="shared" si="173"/>
        <v>25037.539999999997</v>
      </c>
      <c r="W1585" s="14">
        <f t="shared" si="174"/>
        <v>18.778154999999998</v>
      </c>
      <c r="X1585" s="7">
        <f>IF($L1585&gt;0,$W1585/$L1585,0)</f>
        <v>18.778154999999998</v>
      </c>
    </row>
    <row r="1586" spans="1:24" ht="43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3">
        <f>(E1586/D1586)*100</f>
        <v>0</v>
      </c>
      <c r="P1586" s="7">
        <f t="shared" si="169"/>
        <v>0</v>
      </c>
      <c r="Q1586" s="4" t="str">
        <f t="shared" si="170"/>
        <v>photography</v>
      </c>
      <c r="R1586" s="4" t="str">
        <f t="shared" si="168"/>
        <v>places</v>
      </c>
      <c r="S1586" s="22">
        <f t="shared" si="171"/>
        <v>41779.649317129632</v>
      </c>
      <c r="T1586" s="22">
        <f t="shared" si="172"/>
        <v>41789.649317129632</v>
      </c>
      <c r="U1586" s="23">
        <v>41779.649317129632</v>
      </c>
      <c r="V1586" s="14">
        <f t="shared" si="173"/>
        <v>1200</v>
      </c>
      <c r="W1586" s="14">
        <f t="shared" si="174"/>
        <v>0</v>
      </c>
      <c r="X1586" s="7">
        <f>IF($L1586&gt;0,$W1586/$L1586,0)</f>
        <v>0</v>
      </c>
    </row>
    <row r="1587" spans="1:24" ht="43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3">
        <f>(E1587/D1587)*100</f>
        <v>79</v>
      </c>
      <c r="P1587" s="7">
        <f t="shared" si="169"/>
        <v>131.66666666666666</v>
      </c>
      <c r="Q1587" s="4" t="str">
        <f t="shared" si="170"/>
        <v>photography</v>
      </c>
      <c r="R1587" s="4" t="str">
        <f t="shared" si="168"/>
        <v>places</v>
      </c>
      <c r="S1587" s="22">
        <f t="shared" si="171"/>
        <v>42707.895462962959</v>
      </c>
      <c r="T1587" s="22">
        <f t="shared" si="172"/>
        <v>42729.458333333328</v>
      </c>
      <c r="U1587" s="23">
        <v>42707.895462962959</v>
      </c>
      <c r="V1587" s="14">
        <f t="shared" si="173"/>
        <v>1532.8980000000001</v>
      </c>
      <c r="W1587" s="14">
        <f t="shared" si="174"/>
        <v>1210.9894200000001</v>
      </c>
      <c r="X1587" s="7">
        <f>IF($L1587&gt;0,$W1587/$L1587,0)</f>
        <v>100.91578500000001</v>
      </c>
    </row>
    <row r="1588" spans="1:24" ht="28.8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3">
        <f>(E1588/D1588)*100</f>
        <v>0</v>
      </c>
      <c r="P1588" s="7">
        <f t="shared" si="169"/>
        <v>0</v>
      </c>
      <c r="Q1588" s="4" t="str">
        <f t="shared" si="170"/>
        <v>photography</v>
      </c>
      <c r="R1588" s="4" t="str">
        <f t="shared" si="168"/>
        <v>places</v>
      </c>
      <c r="S1588" s="22">
        <f t="shared" si="171"/>
        <v>42069.104421296295</v>
      </c>
      <c r="T1588" s="22">
        <f t="shared" si="172"/>
        <v>42099.062754629631</v>
      </c>
      <c r="U1588" s="23">
        <v>42069.104421296295</v>
      </c>
      <c r="V1588" s="14">
        <f t="shared" si="173"/>
        <v>1500</v>
      </c>
      <c r="W1588" s="14">
        <f t="shared" si="174"/>
        <v>0</v>
      </c>
      <c r="X1588" s="7">
        <f>IF($L1588&gt;0,$W1588/$L1588,0)</f>
        <v>0</v>
      </c>
    </row>
    <row r="1589" spans="1:24" ht="43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3">
        <f>(E1589/D1589)*100</f>
        <v>1.3333333333333334E-2</v>
      </c>
      <c r="P1589" s="7">
        <f t="shared" si="169"/>
        <v>1</v>
      </c>
      <c r="Q1589" s="4" t="str">
        <f t="shared" si="170"/>
        <v>photography</v>
      </c>
      <c r="R1589" s="4" t="str">
        <f t="shared" si="168"/>
        <v>places</v>
      </c>
      <c r="S1589" s="22">
        <f t="shared" si="171"/>
        <v>41956.950983796298</v>
      </c>
      <c r="T1589" s="22">
        <f t="shared" si="172"/>
        <v>41986.950983796298</v>
      </c>
      <c r="U1589" s="23">
        <v>41956.950983796298</v>
      </c>
      <c r="V1589" s="14">
        <f t="shared" si="173"/>
        <v>7500</v>
      </c>
      <c r="W1589" s="14">
        <f t="shared" si="174"/>
        <v>1</v>
      </c>
      <c r="X1589" s="7">
        <f>IF($L1589&gt;0,$W1589/$L1589,0)</f>
        <v>1</v>
      </c>
    </row>
    <row r="1590" spans="1:24" ht="28.8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3">
        <f>(E1590/D1590)*100</f>
        <v>0</v>
      </c>
      <c r="P1590" s="7">
        <f t="shared" si="169"/>
        <v>0</v>
      </c>
      <c r="Q1590" s="4" t="str">
        <f t="shared" si="170"/>
        <v>photography</v>
      </c>
      <c r="R1590" s="4" t="str">
        <f t="shared" si="168"/>
        <v>places</v>
      </c>
      <c r="S1590" s="22">
        <f t="shared" si="171"/>
        <v>42005.24998842593</v>
      </c>
      <c r="T1590" s="22">
        <f t="shared" si="172"/>
        <v>42035.841666666667</v>
      </c>
      <c r="U1590" s="23">
        <v>42005.24998842593</v>
      </c>
      <c r="V1590" s="14">
        <f t="shared" si="173"/>
        <v>516</v>
      </c>
      <c r="W1590" s="14">
        <f t="shared" si="174"/>
        <v>0</v>
      </c>
      <c r="X1590" s="7">
        <f>IF($L1590&gt;0,$W1590/$L1590,0)</f>
        <v>0</v>
      </c>
    </row>
    <row r="1591" spans="1:24" ht="43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3">
        <f>(E1591/D1591)*100</f>
        <v>0</v>
      </c>
      <c r="P1591" s="7">
        <f t="shared" si="169"/>
        <v>0</v>
      </c>
      <c r="Q1591" s="4" t="str">
        <f t="shared" si="170"/>
        <v>photography</v>
      </c>
      <c r="R1591" s="4" t="str">
        <f t="shared" si="168"/>
        <v>places</v>
      </c>
      <c r="S1591" s="22">
        <f t="shared" si="171"/>
        <v>42256.984791666662</v>
      </c>
      <c r="T1591" s="22">
        <f t="shared" si="172"/>
        <v>42286.984791666662</v>
      </c>
      <c r="U1591" s="23">
        <v>42256.984791666662</v>
      </c>
      <c r="V1591" s="14">
        <f t="shared" si="173"/>
        <v>1200</v>
      </c>
      <c r="W1591" s="14">
        <f t="shared" si="174"/>
        <v>0</v>
      </c>
      <c r="X1591" s="7">
        <f>IF($L1591&gt;0,$W1591/$L1591,0)</f>
        <v>0</v>
      </c>
    </row>
    <row r="1592" spans="1:24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3">
        <f>(E1592/D1592)*100</f>
        <v>1.7000000000000002</v>
      </c>
      <c r="P1592" s="7">
        <f t="shared" si="169"/>
        <v>510</v>
      </c>
      <c r="Q1592" s="4" t="str">
        <f t="shared" si="170"/>
        <v>photography</v>
      </c>
      <c r="R1592" s="4" t="str">
        <f t="shared" si="168"/>
        <v>places</v>
      </c>
      <c r="S1592" s="22">
        <f t="shared" si="171"/>
        <v>42240.857222222221</v>
      </c>
      <c r="T1592" s="22">
        <f t="shared" si="172"/>
        <v>42270.857222222221</v>
      </c>
      <c r="U1592" s="23">
        <v>42240.857222222221</v>
      </c>
      <c r="V1592" s="14">
        <f t="shared" si="173"/>
        <v>67569.3</v>
      </c>
      <c r="W1592" s="14">
        <f t="shared" si="174"/>
        <v>1148.6781000000001</v>
      </c>
      <c r="X1592" s="7">
        <f>IF($L1592&gt;0,$W1592/$L1592,0)</f>
        <v>574.33905000000004</v>
      </c>
    </row>
    <row r="1593" spans="1:24" ht="43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3">
        <f>(E1593/D1593)*100</f>
        <v>29.228571428571428</v>
      </c>
      <c r="P1593" s="7">
        <f t="shared" si="169"/>
        <v>44.478260869565219</v>
      </c>
      <c r="Q1593" s="4" t="str">
        <f t="shared" si="170"/>
        <v>photography</v>
      </c>
      <c r="R1593" s="4" t="str">
        <f t="shared" si="168"/>
        <v>places</v>
      </c>
      <c r="S1593" s="22">
        <f t="shared" si="171"/>
        <v>42433.726168981477</v>
      </c>
      <c r="T1593" s="22">
        <f t="shared" si="172"/>
        <v>42463.68450231482</v>
      </c>
      <c r="U1593" s="23">
        <v>42433.726168981477</v>
      </c>
      <c r="V1593" s="14">
        <f t="shared" si="173"/>
        <v>17526.277999999998</v>
      </c>
      <c r="W1593" s="14">
        <f t="shared" si="174"/>
        <v>5122.6806839999999</v>
      </c>
      <c r="X1593" s="7">
        <f>IF($L1593&gt;0,$W1593/$L1593,0)</f>
        <v>55.681311782608695</v>
      </c>
    </row>
    <row r="1594" spans="1:24" ht="28.8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3">
        <f>(E1594/D1594)*100</f>
        <v>0</v>
      </c>
      <c r="P1594" s="7">
        <f t="shared" si="169"/>
        <v>0</v>
      </c>
      <c r="Q1594" s="4" t="str">
        <f t="shared" si="170"/>
        <v>photography</v>
      </c>
      <c r="R1594" s="4" t="str">
        <f t="shared" si="168"/>
        <v>places</v>
      </c>
      <c r="S1594" s="22">
        <f t="shared" si="171"/>
        <v>42046.072743055556</v>
      </c>
      <c r="T1594" s="22">
        <f t="shared" si="172"/>
        <v>42091.031076388885</v>
      </c>
      <c r="U1594" s="23">
        <v>42046.072743055556</v>
      </c>
      <c r="V1594" s="14">
        <f t="shared" si="173"/>
        <v>25</v>
      </c>
      <c r="W1594" s="14">
        <f t="shared" si="174"/>
        <v>0</v>
      </c>
      <c r="X1594" s="7">
        <f>IF($L1594&gt;0,$W1594/$L1594,0)</f>
        <v>0</v>
      </c>
    </row>
    <row r="1595" spans="1:24" ht="28.8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3">
        <f>(E1595/D1595)*100</f>
        <v>1.3636363636363637E-2</v>
      </c>
      <c r="P1595" s="7">
        <f t="shared" si="169"/>
        <v>1</v>
      </c>
      <c r="Q1595" s="4" t="str">
        <f t="shared" si="170"/>
        <v>photography</v>
      </c>
      <c r="R1595" s="4" t="str">
        <f t="shared" si="168"/>
        <v>places</v>
      </c>
      <c r="S1595" s="22">
        <f t="shared" si="171"/>
        <v>42033.845543981486</v>
      </c>
      <c r="T1595" s="22">
        <f t="shared" si="172"/>
        <v>42063.845543981486</v>
      </c>
      <c r="U1595" s="23">
        <v>42033.845543981486</v>
      </c>
      <c r="V1595" s="14">
        <f t="shared" si="173"/>
        <v>22000</v>
      </c>
      <c r="W1595" s="14">
        <f t="shared" si="174"/>
        <v>3</v>
      </c>
      <c r="X1595" s="7">
        <f>IF($L1595&gt;0,$W1595/$L1595,0)</f>
        <v>1</v>
      </c>
    </row>
    <row r="1596" spans="1:24" ht="28.8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3">
        <f>(E1596/D1596)*100</f>
        <v>20.5</v>
      </c>
      <c r="P1596" s="7">
        <f t="shared" si="169"/>
        <v>20.5</v>
      </c>
      <c r="Q1596" s="4" t="str">
        <f t="shared" si="170"/>
        <v>photography</v>
      </c>
      <c r="R1596" s="4" t="str">
        <f t="shared" si="168"/>
        <v>places</v>
      </c>
      <c r="S1596" s="22">
        <f t="shared" si="171"/>
        <v>42445.712754629625</v>
      </c>
      <c r="T1596" s="22">
        <f t="shared" si="172"/>
        <v>42505.681250000001</v>
      </c>
      <c r="U1596" s="23">
        <v>42445.712754629625</v>
      </c>
      <c r="V1596" s="14">
        <f t="shared" si="173"/>
        <v>1000</v>
      </c>
      <c r="W1596" s="14">
        <f t="shared" si="174"/>
        <v>205</v>
      </c>
      <c r="X1596" s="7">
        <f>IF($L1596&gt;0,$W1596/$L1596,0)</f>
        <v>20.5</v>
      </c>
    </row>
    <row r="1597" spans="1:24" ht="43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3">
        <f>(E1597/D1597)*100</f>
        <v>0.27999999999999997</v>
      </c>
      <c r="P1597" s="7">
        <f t="shared" si="169"/>
        <v>40</v>
      </c>
      <c r="Q1597" s="4" t="str">
        <f t="shared" si="170"/>
        <v>photography</v>
      </c>
      <c r="R1597" s="4" t="str">
        <f t="shared" si="168"/>
        <v>places</v>
      </c>
      <c r="S1597" s="22">
        <f t="shared" si="171"/>
        <v>41780.050092592595</v>
      </c>
      <c r="T1597" s="22">
        <f t="shared" si="172"/>
        <v>41808.842361111107</v>
      </c>
      <c r="U1597" s="23">
        <v>41780.050092592595</v>
      </c>
      <c r="V1597" s="14">
        <f t="shared" si="173"/>
        <v>100000</v>
      </c>
      <c r="W1597" s="14">
        <f t="shared" si="174"/>
        <v>280</v>
      </c>
      <c r="X1597" s="7">
        <f>IF($L1597&gt;0,$W1597/$L1597,0)</f>
        <v>40</v>
      </c>
    </row>
    <row r="1598" spans="1:24" ht="28.8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3">
        <f>(E1598/D1598)*100</f>
        <v>2.3076923076923079</v>
      </c>
      <c r="P1598" s="7">
        <f t="shared" si="169"/>
        <v>25</v>
      </c>
      <c r="Q1598" s="4" t="str">
        <f t="shared" si="170"/>
        <v>photography</v>
      </c>
      <c r="R1598" s="4" t="str">
        <f t="shared" si="168"/>
        <v>places</v>
      </c>
      <c r="S1598" s="22">
        <f t="shared" si="171"/>
        <v>41941.430196759262</v>
      </c>
      <c r="T1598" s="22">
        <f t="shared" si="172"/>
        <v>41986.471863425926</v>
      </c>
      <c r="U1598" s="23">
        <v>41941.430196759262</v>
      </c>
      <c r="V1598" s="14">
        <f t="shared" si="173"/>
        <v>4068.6002499999995</v>
      </c>
      <c r="W1598" s="14">
        <f t="shared" si="174"/>
        <v>93.890774999999991</v>
      </c>
      <c r="X1598" s="7">
        <f>IF($L1598&gt;0,$W1598/$L1598,0)</f>
        <v>31.296924999999998</v>
      </c>
    </row>
    <row r="1599" spans="1:24" ht="43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3">
        <f>(E1599/D1599)*100</f>
        <v>0</v>
      </c>
      <c r="P1599" s="7">
        <f t="shared" si="169"/>
        <v>0</v>
      </c>
      <c r="Q1599" s="4" t="str">
        <f t="shared" si="170"/>
        <v>photography</v>
      </c>
      <c r="R1599" s="4" t="str">
        <f t="shared" si="168"/>
        <v>places</v>
      </c>
      <c r="S1599" s="22">
        <f t="shared" si="171"/>
        <v>42603.354131944448</v>
      </c>
      <c r="T1599" s="22">
        <f t="shared" si="172"/>
        <v>42633.354131944448</v>
      </c>
      <c r="U1599" s="23">
        <v>42603.354131944448</v>
      </c>
      <c r="V1599" s="14">
        <f t="shared" si="173"/>
        <v>15000</v>
      </c>
      <c r="W1599" s="14">
        <f t="shared" si="174"/>
        <v>0</v>
      </c>
      <c r="X1599" s="7">
        <f>IF($L1599&gt;0,$W1599/$L1599,0)</f>
        <v>0</v>
      </c>
    </row>
    <row r="1600" spans="1:24" ht="43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3">
        <f>(E1600/D1600)*100</f>
        <v>0.125</v>
      </c>
      <c r="P1600" s="7">
        <f t="shared" si="169"/>
        <v>1</v>
      </c>
      <c r="Q1600" s="4" t="str">
        <f t="shared" si="170"/>
        <v>photography</v>
      </c>
      <c r="R1600" s="4" t="str">
        <f t="shared" si="168"/>
        <v>places</v>
      </c>
      <c r="S1600" s="22">
        <f t="shared" si="171"/>
        <v>42151.667337962965</v>
      </c>
      <c r="T1600" s="22">
        <f t="shared" si="172"/>
        <v>42211.667337962965</v>
      </c>
      <c r="U1600" s="23">
        <v>42151.667337962965</v>
      </c>
      <c r="V1600" s="14">
        <f t="shared" si="173"/>
        <v>800</v>
      </c>
      <c r="W1600" s="14">
        <f t="shared" si="174"/>
        <v>1</v>
      </c>
      <c r="X1600" s="7">
        <f>IF($L1600&gt;0,$W1600/$L1600,0)</f>
        <v>1</v>
      </c>
    </row>
    <row r="1601" spans="1:24" ht="43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3">
        <f>(E1601/D1601)*100</f>
        <v>0</v>
      </c>
      <c r="P1601" s="7">
        <f t="shared" si="169"/>
        <v>0</v>
      </c>
      <c r="Q1601" s="4" t="str">
        <f t="shared" si="170"/>
        <v>photography</v>
      </c>
      <c r="R1601" s="4" t="str">
        <f t="shared" si="168"/>
        <v>places</v>
      </c>
      <c r="S1601" s="22">
        <f t="shared" si="171"/>
        <v>42438.53907407407</v>
      </c>
      <c r="T1601" s="22">
        <f t="shared" si="172"/>
        <v>42468.497407407413</v>
      </c>
      <c r="U1601" s="23">
        <v>42438.53907407407</v>
      </c>
      <c r="V1601" s="14">
        <f t="shared" si="173"/>
        <v>625.93849999999998</v>
      </c>
      <c r="W1601" s="14">
        <f t="shared" si="174"/>
        <v>0</v>
      </c>
      <c r="X1601" s="7">
        <f>IF($L1601&gt;0,$W1601/$L1601,0)</f>
        <v>0</v>
      </c>
    </row>
    <row r="1602" spans="1:24" ht="43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3">
        <f>(E1602/D1602)*100</f>
        <v>7.3400000000000007</v>
      </c>
      <c r="P1602" s="7">
        <f t="shared" si="169"/>
        <v>40.777777777777779</v>
      </c>
      <c r="Q1602" s="4" t="str">
        <f t="shared" si="170"/>
        <v>photography</v>
      </c>
      <c r="R1602" s="4" t="str">
        <f t="shared" ref="R1602:R1665" si="175">MID($N1602,FIND("/",$N1602)+1,LEN($N1602))</f>
        <v>places</v>
      </c>
      <c r="S1602" s="22">
        <f t="shared" si="171"/>
        <v>41791.057314814811</v>
      </c>
      <c r="T1602" s="22">
        <f t="shared" si="172"/>
        <v>41835.21597222222</v>
      </c>
      <c r="U1602" s="23">
        <v>41791.057314814811</v>
      </c>
      <c r="V1602" s="14">
        <f t="shared" si="173"/>
        <v>5000</v>
      </c>
      <c r="W1602" s="14">
        <f t="shared" si="174"/>
        <v>367</v>
      </c>
      <c r="X1602" s="7">
        <f>IF($L1602&gt;0,$W1602/$L1602,0)</f>
        <v>40.777777777777779</v>
      </c>
    </row>
    <row r="1603" spans="1:24" ht="43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3">
        <f>(E1603/D1603)*100</f>
        <v>108.2492</v>
      </c>
      <c r="P1603" s="7">
        <f t="shared" ref="P1603:P1666" si="176">IF($L1603&gt;0,$E1603/$L1603,0)</f>
        <v>48.325535714285714</v>
      </c>
      <c r="Q1603" s="4" t="str">
        <f t="shared" ref="Q1603:Q1666" si="177">LEFT($N1603,FIND("/",$N1603)-1)</f>
        <v>music</v>
      </c>
      <c r="R1603" s="4" t="str">
        <f t="shared" si="175"/>
        <v>rock</v>
      </c>
      <c r="S1603" s="22">
        <f t="shared" ref="S1603:U1666" si="178">($J1603/86400)+DATE(1970,1,1)</f>
        <v>40638.092974537038</v>
      </c>
      <c r="T1603" s="22">
        <f t="shared" ref="T1603:T1666" si="179">($I1603/86400)+DATE(1970,1,1)</f>
        <v>40668.092974537038</v>
      </c>
      <c r="U1603" s="23">
        <v>40638.092974537038</v>
      </c>
      <c r="V1603" s="14">
        <f t="shared" ref="V1603:V1666" si="180">IF($H1603="AUD",$D1603*0.704094,IF($H1603="CAD",$D1603*0.766449,IF($H1603="CHF",$D1603*1.016069,IF($H1603="DKK",$D1603*0.150818,IF($H1603="EUR",$D1603*1.126155,IF($H1603="GBP",$D1603*1.251877,IF($H1603="HKD",$D1603*0.127766,IF($H1603="MXN",$D1603*0.052688,IF($H1603="NOK",$D1603*0.117106,IF($H1603="NZD",$D1603*0.672078,IF($H1603="SEK",$D1603*0.106947,IF($H1603="SGD",$D1603*0.737466,IF($H1603="USD",$D1603*1)))))))))))))</f>
        <v>2500</v>
      </c>
      <c r="W1603" s="14">
        <f t="shared" ref="W1603:W1666" si="181">IF($H1603="AUD",$E1603*0.704094,IF($H1603="CAD",$E1603*0.766449,IF($H1603="CHF",$E1603*1.016069,IF($H1603="DKK",$E1603*0.150818,IF($H1603="EUR",$E1603*1.126155,IF($H1603="GBP",$E1603*1.251877,IF($H1603="HKD",$E1603*0.127766,IF($H1603="MXN",$E1603*0.052688,IF($H1603="NOK",$E1603*0.117106,IF($H1603="NZD",$E1603*0.672078,IF($H1603="SEK",$E1603*0.106947,IF($H1603="SGD",$E1603*0.737466,IF($H1603="USD",$E1603*1)))))))))))))</f>
        <v>2706.23</v>
      </c>
      <c r="X1603" s="7">
        <f>IF($L1603&gt;0,$W1603/$L1603,0)</f>
        <v>48.325535714285714</v>
      </c>
    </row>
    <row r="1604" spans="1:24" ht="43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3">
        <f>(E1604/D1604)*100</f>
        <v>100.16666666666667</v>
      </c>
      <c r="P1604" s="7">
        <f t="shared" si="176"/>
        <v>46.953125</v>
      </c>
      <c r="Q1604" s="4" t="str">
        <f t="shared" si="177"/>
        <v>music</v>
      </c>
      <c r="R1604" s="4" t="str">
        <f t="shared" si="175"/>
        <v>rock</v>
      </c>
      <c r="S1604" s="22">
        <f t="shared" si="178"/>
        <v>40788.297650462962</v>
      </c>
      <c r="T1604" s="22">
        <f t="shared" si="179"/>
        <v>40830.958333333336</v>
      </c>
      <c r="U1604" s="23">
        <v>40788.297650462962</v>
      </c>
      <c r="V1604" s="14">
        <f t="shared" si="180"/>
        <v>1500</v>
      </c>
      <c r="W1604" s="14">
        <f t="shared" si="181"/>
        <v>1502.5</v>
      </c>
      <c r="X1604" s="7">
        <f>IF($L1604&gt;0,$W1604/$L1604,0)</f>
        <v>46.953125</v>
      </c>
    </row>
    <row r="1605" spans="1:24" ht="28.8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3">
        <f>(E1605/D1605)*100</f>
        <v>100.03299999999999</v>
      </c>
      <c r="P1605" s="7">
        <f t="shared" si="176"/>
        <v>66.688666666666663</v>
      </c>
      <c r="Q1605" s="4" t="str">
        <f t="shared" si="177"/>
        <v>music</v>
      </c>
      <c r="R1605" s="4" t="str">
        <f t="shared" si="175"/>
        <v>rock</v>
      </c>
      <c r="S1605" s="22">
        <f t="shared" si="178"/>
        <v>40876.169664351852</v>
      </c>
      <c r="T1605" s="22">
        <f t="shared" si="179"/>
        <v>40936.169664351852</v>
      </c>
      <c r="U1605" s="23">
        <v>40876.169664351852</v>
      </c>
      <c r="V1605" s="14">
        <f t="shared" si="180"/>
        <v>2000</v>
      </c>
      <c r="W1605" s="14">
        <f t="shared" si="181"/>
        <v>2000.66</v>
      </c>
      <c r="X1605" s="7">
        <f>IF($L1605&gt;0,$W1605/$L1605,0)</f>
        <v>66.688666666666663</v>
      </c>
    </row>
    <row r="1606" spans="1:24" ht="43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3">
        <f>(E1606/D1606)*100</f>
        <v>122.10714285714286</v>
      </c>
      <c r="P1606" s="7">
        <f t="shared" si="176"/>
        <v>48.842857142857142</v>
      </c>
      <c r="Q1606" s="4" t="str">
        <f t="shared" si="177"/>
        <v>music</v>
      </c>
      <c r="R1606" s="4" t="str">
        <f t="shared" si="175"/>
        <v>rock</v>
      </c>
      <c r="S1606" s="22">
        <f t="shared" si="178"/>
        <v>40945.845312500001</v>
      </c>
      <c r="T1606" s="22">
        <f t="shared" si="179"/>
        <v>40985.803645833337</v>
      </c>
      <c r="U1606" s="23">
        <v>40945.845312500001</v>
      </c>
      <c r="V1606" s="14">
        <f t="shared" si="180"/>
        <v>2800</v>
      </c>
      <c r="W1606" s="14">
        <f t="shared" si="181"/>
        <v>3419</v>
      </c>
      <c r="X1606" s="7">
        <f>IF($L1606&gt;0,$W1606/$L1606,0)</f>
        <v>48.842857142857142</v>
      </c>
    </row>
    <row r="1607" spans="1:24" ht="43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3">
        <f>(E1607/D1607)*100</f>
        <v>100.69333333333334</v>
      </c>
      <c r="P1607" s="7">
        <f t="shared" si="176"/>
        <v>137.30909090909091</v>
      </c>
      <c r="Q1607" s="4" t="str">
        <f t="shared" si="177"/>
        <v>music</v>
      </c>
      <c r="R1607" s="4" t="str">
        <f t="shared" si="175"/>
        <v>rock</v>
      </c>
      <c r="S1607" s="22">
        <f t="shared" si="178"/>
        <v>40747.012881944444</v>
      </c>
      <c r="T1607" s="22">
        <f t="shared" si="179"/>
        <v>40756.291666666664</v>
      </c>
      <c r="U1607" s="23">
        <v>40747.012881944444</v>
      </c>
      <c r="V1607" s="14">
        <f t="shared" si="180"/>
        <v>6000</v>
      </c>
      <c r="W1607" s="14">
        <f t="shared" si="181"/>
        <v>6041.6</v>
      </c>
      <c r="X1607" s="7">
        <f>IF($L1607&gt;0,$W1607/$L1607,0)</f>
        <v>137.30909090909091</v>
      </c>
    </row>
    <row r="1608" spans="1:24" ht="43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3">
        <f>(E1608/D1608)*100</f>
        <v>101.004125</v>
      </c>
      <c r="P1608" s="7">
        <f t="shared" si="176"/>
        <v>87.829673913043479</v>
      </c>
      <c r="Q1608" s="4" t="str">
        <f t="shared" si="177"/>
        <v>music</v>
      </c>
      <c r="R1608" s="4" t="str">
        <f t="shared" si="175"/>
        <v>rock</v>
      </c>
      <c r="S1608" s="22">
        <f t="shared" si="178"/>
        <v>40536.111550925925</v>
      </c>
      <c r="T1608" s="22">
        <f t="shared" si="179"/>
        <v>40626.069884259261</v>
      </c>
      <c r="U1608" s="23">
        <v>40536.111550925925</v>
      </c>
      <c r="V1608" s="14">
        <f t="shared" si="180"/>
        <v>8000</v>
      </c>
      <c r="W1608" s="14">
        <f t="shared" si="181"/>
        <v>8080.33</v>
      </c>
      <c r="X1608" s="7">
        <f>IF($L1608&gt;0,$W1608/$L1608,0)</f>
        <v>87.829673913043479</v>
      </c>
    </row>
    <row r="1609" spans="1:24" ht="43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3">
        <f>(E1609/D1609)*100</f>
        <v>145.11000000000001</v>
      </c>
      <c r="P1609" s="7">
        <f t="shared" si="176"/>
        <v>70.785365853658533</v>
      </c>
      <c r="Q1609" s="4" t="str">
        <f t="shared" si="177"/>
        <v>music</v>
      </c>
      <c r="R1609" s="4" t="str">
        <f t="shared" si="175"/>
        <v>rock</v>
      </c>
      <c r="S1609" s="22">
        <f t="shared" si="178"/>
        <v>41053.80846064815</v>
      </c>
      <c r="T1609" s="22">
        <f t="shared" si="179"/>
        <v>41074.80846064815</v>
      </c>
      <c r="U1609" s="23">
        <v>41053.80846064815</v>
      </c>
      <c r="V1609" s="14">
        <f t="shared" si="180"/>
        <v>10000</v>
      </c>
      <c r="W1609" s="14">
        <f t="shared" si="181"/>
        <v>14511</v>
      </c>
      <c r="X1609" s="7">
        <f>IF($L1609&gt;0,$W1609/$L1609,0)</f>
        <v>70.785365853658533</v>
      </c>
    </row>
    <row r="1610" spans="1:24" ht="28.8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3">
        <f>(E1610/D1610)*100</f>
        <v>101.25</v>
      </c>
      <c r="P1610" s="7">
        <f t="shared" si="176"/>
        <v>52.826086956521742</v>
      </c>
      <c r="Q1610" s="4" t="str">
        <f t="shared" si="177"/>
        <v>music</v>
      </c>
      <c r="R1610" s="4" t="str">
        <f t="shared" si="175"/>
        <v>rock</v>
      </c>
      <c r="S1610" s="22">
        <f t="shared" si="178"/>
        <v>41607.83085648148</v>
      </c>
      <c r="T1610" s="22">
        <f t="shared" si="179"/>
        <v>41640.226388888885</v>
      </c>
      <c r="U1610" s="23">
        <v>41607.83085648148</v>
      </c>
      <c r="V1610" s="14">
        <f t="shared" si="180"/>
        <v>1200</v>
      </c>
      <c r="W1610" s="14">
        <f t="shared" si="181"/>
        <v>1215</v>
      </c>
      <c r="X1610" s="7">
        <f>IF($L1610&gt;0,$W1610/$L1610,0)</f>
        <v>52.826086956521742</v>
      </c>
    </row>
    <row r="1611" spans="1:24" ht="43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3">
        <f>(E1611/D1611)*100</f>
        <v>118.33333333333333</v>
      </c>
      <c r="P1611" s="7">
        <f t="shared" si="176"/>
        <v>443.75</v>
      </c>
      <c r="Q1611" s="4" t="str">
        <f t="shared" si="177"/>
        <v>music</v>
      </c>
      <c r="R1611" s="4" t="str">
        <f t="shared" si="175"/>
        <v>rock</v>
      </c>
      <c r="S1611" s="22">
        <f t="shared" si="178"/>
        <v>40796.001261574071</v>
      </c>
      <c r="T1611" s="22">
        <f t="shared" si="179"/>
        <v>40849.333333333336</v>
      </c>
      <c r="U1611" s="23">
        <v>40796.001261574071</v>
      </c>
      <c r="V1611" s="14">
        <f t="shared" si="180"/>
        <v>1500</v>
      </c>
      <c r="W1611" s="14">
        <f t="shared" si="181"/>
        <v>1775</v>
      </c>
      <c r="X1611" s="7">
        <f>IF($L1611&gt;0,$W1611/$L1611,0)</f>
        <v>443.75</v>
      </c>
    </row>
    <row r="1612" spans="1:24" ht="28.8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3">
        <f>(E1612/D1612)*100</f>
        <v>271.85000000000002</v>
      </c>
      <c r="P1612" s="7">
        <f t="shared" si="176"/>
        <v>48.544642857142854</v>
      </c>
      <c r="Q1612" s="4" t="str">
        <f t="shared" si="177"/>
        <v>music</v>
      </c>
      <c r="R1612" s="4" t="str">
        <f t="shared" si="175"/>
        <v>rock</v>
      </c>
      <c r="S1612" s="22">
        <f t="shared" si="178"/>
        <v>41228.924884259257</v>
      </c>
      <c r="T1612" s="22">
        <f t="shared" si="179"/>
        <v>41258.924884259257</v>
      </c>
      <c r="U1612" s="23">
        <v>41228.924884259257</v>
      </c>
      <c r="V1612" s="14">
        <f t="shared" si="180"/>
        <v>2000</v>
      </c>
      <c r="W1612" s="14">
        <f t="shared" si="181"/>
        <v>5437</v>
      </c>
      <c r="X1612" s="7">
        <f>IF($L1612&gt;0,$W1612/$L1612,0)</f>
        <v>48.544642857142854</v>
      </c>
    </row>
    <row r="1613" spans="1:24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3">
        <f>(E1613/D1613)*100</f>
        <v>125.125</v>
      </c>
      <c r="P1613" s="7">
        <f t="shared" si="176"/>
        <v>37.074074074074076</v>
      </c>
      <c r="Q1613" s="4" t="str">
        <f t="shared" si="177"/>
        <v>music</v>
      </c>
      <c r="R1613" s="4" t="str">
        <f t="shared" si="175"/>
        <v>rock</v>
      </c>
      <c r="S1613" s="22">
        <f t="shared" si="178"/>
        <v>41409.00037037037</v>
      </c>
      <c r="T1613" s="22">
        <f t="shared" si="179"/>
        <v>41430.00037037037</v>
      </c>
      <c r="U1613" s="23">
        <v>41409.00037037037</v>
      </c>
      <c r="V1613" s="14">
        <f t="shared" si="180"/>
        <v>800</v>
      </c>
      <c r="W1613" s="14">
        <f t="shared" si="181"/>
        <v>1001</v>
      </c>
      <c r="X1613" s="7">
        <f>IF($L1613&gt;0,$W1613/$L1613,0)</f>
        <v>37.074074074074076</v>
      </c>
    </row>
    <row r="1614" spans="1:24" ht="28.8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3">
        <f>(E1614/D1614)*100</f>
        <v>110.00000000000001</v>
      </c>
      <c r="P1614" s="7">
        <f t="shared" si="176"/>
        <v>50</v>
      </c>
      <c r="Q1614" s="4" t="str">
        <f t="shared" si="177"/>
        <v>music</v>
      </c>
      <c r="R1614" s="4" t="str">
        <f t="shared" si="175"/>
        <v>rock</v>
      </c>
      <c r="S1614" s="22">
        <f t="shared" si="178"/>
        <v>41246.874814814815</v>
      </c>
      <c r="T1614" s="22">
        <f t="shared" si="179"/>
        <v>41276.874814814815</v>
      </c>
      <c r="U1614" s="23">
        <v>41246.874814814815</v>
      </c>
      <c r="V1614" s="14">
        <f t="shared" si="180"/>
        <v>500</v>
      </c>
      <c r="W1614" s="14">
        <f t="shared" si="181"/>
        <v>550</v>
      </c>
      <c r="X1614" s="7">
        <f>IF($L1614&gt;0,$W1614/$L1614,0)</f>
        <v>50</v>
      </c>
    </row>
    <row r="1615" spans="1:24" ht="43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3">
        <f>(E1615/D1615)*100</f>
        <v>101.49999999999999</v>
      </c>
      <c r="P1615" s="7">
        <f t="shared" si="176"/>
        <v>39.03846153846154</v>
      </c>
      <c r="Q1615" s="4" t="str">
        <f t="shared" si="177"/>
        <v>music</v>
      </c>
      <c r="R1615" s="4" t="str">
        <f t="shared" si="175"/>
        <v>rock</v>
      </c>
      <c r="S1615" s="22">
        <f t="shared" si="178"/>
        <v>41082.069467592592</v>
      </c>
      <c r="T1615" s="22">
        <f t="shared" si="179"/>
        <v>41112.069467592592</v>
      </c>
      <c r="U1615" s="23">
        <v>41082.069467592592</v>
      </c>
      <c r="V1615" s="14">
        <f t="shared" si="180"/>
        <v>1000</v>
      </c>
      <c r="W1615" s="14">
        <f t="shared" si="181"/>
        <v>1015</v>
      </c>
      <c r="X1615" s="7">
        <f>IF($L1615&gt;0,$W1615/$L1615,0)</f>
        <v>39.03846153846154</v>
      </c>
    </row>
    <row r="1616" spans="1:24" ht="43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3">
        <f>(E1616/D1616)*100</f>
        <v>102.69999999999999</v>
      </c>
      <c r="P1616" s="7">
        <f t="shared" si="176"/>
        <v>66.688311688311686</v>
      </c>
      <c r="Q1616" s="4" t="str">
        <f t="shared" si="177"/>
        <v>music</v>
      </c>
      <c r="R1616" s="4" t="str">
        <f t="shared" si="175"/>
        <v>rock</v>
      </c>
      <c r="S1616" s="22">
        <f t="shared" si="178"/>
        <v>41794.981122685189</v>
      </c>
      <c r="T1616" s="22">
        <f t="shared" si="179"/>
        <v>41854.708333333336</v>
      </c>
      <c r="U1616" s="23">
        <v>41794.981122685189</v>
      </c>
      <c r="V1616" s="14">
        <f t="shared" si="180"/>
        <v>5000</v>
      </c>
      <c r="W1616" s="14">
        <f t="shared" si="181"/>
        <v>5135</v>
      </c>
      <c r="X1616" s="7">
        <f>IF($L1616&gt;0,$W1616/$L1616,0)</f>
        <v>66.688311688311686</v>
      </c>
    </row>
    <row r="1617" spans="1:24" ht="43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3">
        <f>(E1617/D1617)*100</f>
        <v>114.12500000000001</v>
      </c>
      <c r="P1617" s="7">
        <f t="shared" si="176"/>
        <v>67.132352941176464</v>
      </c>
      <c r="Q1617" s="4" t="str">
        <f t="shared" si="177"/>
        <v>music</v>
      </c>
      <c r="R1617" s="4" t="str">
        <f t="shared" si="175"/>
        <v>rock</v>
      </c>
      <c r="S1617" s="22">
        <f t="shared" si="178"/>
        <v>40845.050879629627</v>
      </c>
      <c r="T1617" s="22">
        <f t="shared" si="179"/>
        <v>40890.092546296299</v>
      </c>
      <c r="U1617" s="23">
        <v>40845.050879629627</v>
      </c>
      <c r="V1617" s="14">
        <f t="shared" si="180"/>
        <v>8000</v>
      </c>
      <c r="W1617" s="14">
        <f t="shared" si="181"/>
        <v>9130</v>
      </c>
      <c r="X1617" s="7">
        <f>IF($L1617&gt;0,$W1617/$L1617,0)</f>
        <v>67.132352941176464</v>
      </c>
    </row>
    <row r="1618" spans="1:24" ht="43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3">
        <f>(E1618/D1618)*100</f>
        <v>104.2</v>
      </c>
      <c r="P1618" s="7">
        <f t="shared" si="176"/>
        <v>66.369426751592357</v>
      </c>
      <c r="Q1618" s="4" t="str">
        <f t="shared" si="177"/>
        <v>music</v>
      </c>
      <c r="R1618" s="4" t="str">
        <f t="shared" si="175"/>
        <v>rock</v>
      </c>
      <c r="S1618" s="22">
        <f t="shared" si="178"/>
        <v>41194.715520833335</v>
      </c>
      <c r="T1618" s="22">
        <f t="shared" si="179"/>
        <v>41235.916666666664</v>
      </c>
      <c r="U1618" s="23">
        <v>41194.715520833335</v>
      </c>
      <c r="V1618" s="14">
        <f t="shared" si="180"/>
        <v>10000</v>
      </c>
      <c r="W1618" s="14">
        <f t="shared" si="181"/>
        <v>10420</v>
      </c>
      <c r="X1618" s="7">
        <f>IF($L1618&gt;0,$W1618/$L1618,0)</f>
        <v>66.369426751592357</v>
      </c>
    </row>
    <row r="1619" spans="1:24" ht="28.8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3">
        <f>(E1619/D1619)*100</f>
        <v>145.85714285714286</v>
      </c>
      <c r="P1619" s="7">
        <f t="shared" si="176"/>
        <v>64.620253164556956</v>
      </c>
      <c r="Q1619" s="4" t="str">
        <f t="shared" si="177"/>
        <v>music</v>
      </c>
      <c r="R1619" s="4" t="str">
        <f t="shared" si="175"/>
        <v>rock</v>
      </c>
      <c r="S1619" s="22">
        <f t="shared" si="178"/>
        <v>41546.664212962962</v>
      </c>
      <c r="T1619" s="22">
        <f t="shared" si="179"/>
        <v>41579.791666666664</v>
      </c>
      <c r="U1619" s="23">
        <v>41546.664212962962</v>
      </c>
      <c r="V1619" s="14">
        <f t="shared" si="180"/>
        <v>7000</v>
      </c>
      <c r="W1619" s="14">
        <f t="shared" si="181"/>
        <v>10210</v>
      </c>
      <c r="X1619" s="7">
        <f>IF($L1619&gt;0,$W1619/$L1619,0)</f>
        <v>64.620253164556956</v>
      </c>
    </row>
    <row r="1620" spans="1:24" ht="28.8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3">
        <f>(E1620/D1620)*100</f>
        <v>105.06666666666666</v>
      </c>
      <c r="P1620" s="7">
        <f t="shared" si="176"/>
        <v>58.370370370370374</v>
      </c>
      <c r="Q1620" s="4" t="str">
        <f t="shared" si="177"/>
        <v>music</v>
      </c>
      <c r="R1620" s="4" t="str">
        <f t="shared" si="175"/>
        <v>rock</v>
      </c>
      <c r="S1620" s="22">
        <f t="shared" si="178"/>
        <v>41301.654340277775</v>
      </c>
      <c r="T1620" s="22">
        <f t="shared" si="179"/>
        <v>41341.654340277775</v>
      </c>
      <c r="U1620" s="23">
        <v>41301.654340277775</v>
      </c>
      <c r="V1620" s="14">
        <f t="shared" si="180"/>
        <v>1500</v>
      </c>
      <c r="W1620" s="14">
        <f t="shared" si="181"/>
        <v>1576</v>
      </c>
      <c r="X1620" s="7">
        <f>IF($L1620&gt;0,$W1620/$L1620,0)</f>
        <v>58.370370370370374</v>
      </c>
    </row>
    <row r="1621" spans="1:24" ht="43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3">
        <f>(E1621/D1621)*100</f>
        <v>133.33333333333331</v>
      </c>
      <c r="P1621" s="7">
        <f t="shared" si="176"/>
        <v>86.956521739130437</v>
      </c>
      <c r="Q1621" s="4" t="str">
        <f t="shared" si="177"/>
        <v>music</v>
      </c>
      <c r="R1621" s="4" t="str">
        <f t="shared" si="175"/>
        <v>rock</v>
      </c>
      <c r="S1621" s="22">
        <f t="shared" si="178"/>
        <v>41876.186180555553</v>
      </c>
      <c r="T1621" s="22">
        <f t="shared" si="179"/>
        <v>41897.186180555553</v>
      </c>
      <c r="U1621" s="23">
        <v>41876.186180555553</v>
      </c>
      <c r="V1621" s="14">
        <f t="shared" si="180"/>
        <v>1500</v>
      </c>
      <c r="W1621" s="14">
        <f t="shared" si="181"/>
        <v>2000</v>
      </c>
      <c r="X1621" s="7">
        <f>IF($L1621&gt;0,$W1621/$L1621,0)</f>
        <v>86.956521739130437</v>
      </c>
    </row>
    <row r="1622" spans="1:24" ht="28.8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3">
        <f>(E1622/D1622)*100</f>
        <v>112.99999999999999</v>
      </c>
      <c r="P1622" s="7">
        <f t="shared" si="176"/>
        <v>66.470588235294116</v>
      </c>
      <c r="Q1622" s="4" t="str">
        <f t="shared" si="177"/>
        <v>music</v>
      </c>
      <c r="R1622" s="4" t="str">
        <f t="shared" si="175"/>
        <v>rock</v>
      </c>
      <c r="S1622" s="22">
        <f t="shared" si="178"/>
        <v>41321.339583333334</v>
      </c>
      <c r="T1622" s="22">
        <f t="shared" si="179"/>
        <v>41328.339583333334</v>
      </c>
      <c r="U1622" s="23">
        <v>41321.339583333334</v>
      </c>
      <c r="V1622" s="14">
        <f t="shared" si="180"/>
        <v>1000</v>
      </c>
      <c r="W1622" s="14">
        <f t="shared" si="181"/>
        <v>1130</v>
      </c>
      <c r="X1622" s="7">
        <f>IF($L1622&gt;0,$W1622/$L1622,0)</f>
        <v>66.470588235294116</v>
      </c>
    </row>
    <row r="1623" spans="1:24" ht="43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3">
        <f>(E1623/D1623)*100</f>
        <v>121.2</v>
      </c>
      <c r="P1623" s="7">
        <f t="shared" si="176"/>
        <v>163.78378378378378</v>
      </c>
      <c r="Q1623" s="4" t="str">
        <f t="shared" si="177"/>
        <v>music</v>
      </c>
      <c r="R1623" s="4" t="str">
        <f t="shared" si="175"/>
        <v>rock</v>
      </c>
      <c r="S1623" s="22">
        <f t="shared" si="178"/>
        <v>41003.60665509259</v>
      </c>
      <c r="T1623" s="22">
        <f t="shared" si="179"/>
        <v>41057.165972222225</v>
      </c>
      <c r="U1623" s="23">
        <v>41003.60665509259</v>
      </c>
      <c r="V1623" s="14">
        <f t="shared" si="180"/>
        <v>5000</v>
      </c>
      <c r="W1623" s="14">
        <f t="shared" si="181"/>
        <v>6060</v>
      </c>
      <c r="X1623" s="7">
        <f>IF($L1623&gt;0,$W1623/$L1623,0)</f>
        <v>163.78378378378378</v>
      </c>
    </row>
    <row r="1624" spans="1:24" ht="43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3">
        <f>(E1624/D1624)*100</f>
        <v>101.72463768115942</v>
      </c>
      <c r="P1624" s="7">
        <f t="shared" si="176"/>
        <v>107.98461538461538</v>
      </c>
      <c r="Q1624" s="4" t="str">
        <f t="shared" si="177"/>
        <v>music</v>
      </c>
      <c r="R1624" s="4" t="str">
        <f t="shared" si="175"/>
        <v>rock</v>
      </c>
      <c r="S1624" s="22">
        <f t="shared" si="178"/>
        <v>41950.294837962967</v>
      </c>
      <c r="T1624" s="22">
        <f t="shared" si="179"/>
        <v>41990.332638888889</v>
      </c>
      <c r="U1624" s="23">
        <v>41950.294837962967</v>
      </c>
      <c r="V1624" s="14">
        <f t="shared" si="180"/>
        <v>6900</v>
      </c>
      <c r="W1624" s="14">
        <f t="shared" si="181"/>
        <v>7019</v>
      </c>
      <c r="X1624" s="7">
        <f>IF($L1624&gt;0,$W1624/$L1624,0)</f>
        <v>107.98461538461538</v>
      </c>
    </row>
    <row r="1625" spans="1:24" ht="43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3">
        <f>(E1625/D1625)*100</f>
        <v>101.06666666666666</v>
      </c>
      <c r="P1625" s="7">
        <f t="shared" si="176"/>
        <v>42.111111111111114</v>
      </c>
      <c r="Q1625" s="4" t="str">
        <f t="shared" si="177"/>
        <v>music</v>
      </c>
      <c r="R1625" s="4" t="str">
        <f t="shared" si="175"/>
        <v>rock</v>
      </c>
      <c r="S1625" s="22">
        <f t="shared" si="178"/>
        <v>41453.688530092593</v>
      </c>
      <c r="T1625" s="22">
        <f t="shared" si="179"/>
        <v>41513.688530092593</v>
      </c>
      <c r="U1625" s="23">
        <v>41453.688530092593</v>
      </c>
      <c r="V1625" s="14">
        <f t="shared" si="180"/>
        <v>938.90774999999996</v>
      </c>
      <c r="W1625" s="14">
        <f t="shared" si="181"/>
        <v>948.92276599999991</v>
      </c>
      <c r="X1625" s="7">
        <f>IF($L1625&gt;0,$W1625/$L1625,0)</f>
        <v>52.717931444444439</v>
      </c>
    </row>
    <row r="1626" spans="1:24" ht="28.8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3">
        <f>(E1626/D1626)*100</f>
        <v>118</v>
      </c>
      <c r="P1626" s="7">
        <f t="shared" si="176"/>
        <v>47.2</v>
      </c>
      <c r="Q1626" s="4" t="str">
        <f t="shared" si="177"/>
        <v>music</v>
      </c>
      <c r="R1626" s="4" t="str">
        <f t="shared" si="175"/>
        <v>rock</v>
      </c>
      <c r="S1626" s="22">
        <f t="shared" si="178"/>
        <v>41243.367303240739</v>
      </c>
      <c r="T1626" s="22">
        <f t="shared" si="179"/>
        <v>41283.367303240739</v>
      </c>
      <c r="U1626" s="23">
        <v>41243.367303240739</v>
      </c>
      <c r="V1626" s="14">
        <f t="shared" si="180"/>
        <v>1000</v>
      </c>
      <c r="W1626" s="14">
        <f t="shared" si="181"/>
        <v>1180</v>
      </c>
      <c r="X1626" s="7">
        <f>IF($L1626&gt;0,$W1626/$L1626,0)</f>
        <v>47.2</v>
      </c>
    </row>
    <row r="1627" spans="1:24" ht="43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3">
        <f>(E1627/D1627)*100</f>
        <v>155.33333333333331</v>
      </c>
      <c r="P1627" s="7">
        <f t="shared" si="176"/>
        <v>112.01923076923077</v>
      </c>
      <c r="Q1627" s="4" t="str">
        <f t="shared" si="177"/>
        <v>music</v>
      </c>
      <c r="R1627" s="4" t="str">
        <f t="shared" si="175"/>
        <v>rock</v>
      </c>
      <c r="S1627" s="22">
        <f t="shared" si="178"/>
        <v>41135.699687500004</v>
      </c>
      <c r="T1627" s="22">
        <f t="shared" si="179"/>
        <v>41163.699687500004</v>
      </c>
      <c r="U1627" s="23">
        <v>41135.699687500004</v>
      </c>
      <c r="V1627" s="14">
        <f t="shared" si="180"/>
        <v>7500</v>
      </c>
      <c r="W1627" s="14">
        <f t="shared" si="181"/>
        <v>11650</v>
      </c>
      <c r="X1627" s="7">
        <f>IF($L1627&gt;0,$W1627/$L1627,0)</f>
        <v>112.01923076923077</v>
      </c>
    </row>
    <row r="1628" spans="1:24" ht="43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3">
        <f>(E1628/D1628)*100</f>
        <v>101.18750000000001</v>
      </c>
      <c r="P1628" s="7">
        <f t="shared" si="176"/>
        <v>74.953703703703709</v>
      </c>
      <c r="Q1628" s="4" t="str">
        <f t="shared" si="177"/>
        <v>music</v>
      </c>
      <c r="R1628" s="4" t="str">
        <f t="shared" si="175"/>
        <v>rock</v>
      </c>
      <c r="S1628" s="22">
        <f t="shared" si="178"/>
        <v>41579.847997685181</v>
      </c>
      <c r="T1628" s="22">
        <f t="shared" si="179"/>
        <v>41609.889664351853</v>
      </c>
      <c r="U1628" s="23">
        <v>41579.847997685181</v>
      </c>
      <c r="V1628" s="14">
        <f t="shared" si="180"/>
        <v>8000</v>
      </c>
      <c r="W1628" s="14">
        <f t="shared" si="181"/>
        <v>8095</v>
      </c>
      <c r="X1628" s="7">
        <f>IF($L1628&gt;0,$W1628/$L1628,0)</f>
        <v>74.953703703703709</v>
      </c>
    </row>
    <row r="1629" spans="1:24" ht="43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3">
        <f>(E1629/D1629)*100</f>
        <v>117</v>
      </c>
      <c r="P1629" s="7">
        <f t="shared" si="176"/>
        <v>61.578947368421055</v>
      </c>
      <c r="Q1629" s="4" t="str">
        <f t="shared" si="177"/>
        <v>music</v>
      </c>
      <c r="R1629" s="4" t="str">
        <f t="shared" si="175"/>
        <v>rock</v>
      </c>
      <c r="S1629" s="22">
        <f t="shared" si="178"/>
        <v>41205.707048611112</v>
      </c>
      <c r="T1629" s="22">
        <f t="shared" si="179"/>
        <v>41239.207638888889</v>
      </c>
      <c r="U1629" s="23">
        <v>41205.707048611112</v>
      </c>
      <c r="V1629" s="14">
        <f t="shared" si="180"/>
        <v>2000</v>
      </c>
      <c r="W1629" s="14">
        <f t="shared" si="181"/>
        <v>2340</v>
      </c>
      <c r="X1629" s="7">
        <f>IF($L1629&gt;0,$W1629/$L1629,0)</f>
        <v>61.578947368421055</v>
      </c>
    </row>
    <row r="1630" spans="1:24" ht="28.8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3">
        <f>(E1630/D1630)*100</f>
        <v>100.925</v>
      </c>
      <c r="P1630" s="7">
        <f t="shared" si="176"/>
        <v>45.875</v>
      </c>
      <c r="Q1630" s="4" t="str">
        <f t="shared" si="177"/>
        <v>music</v>
      </c>
      <c r="R1630" s="4" t="str">
        <f t="shared" si="175"/>
        <v>rock</v>
      </c>
      <c r="S1630" s="22">
        <f t="shared" si="178"/>
        <v>41774.737060185187</v>
      </c>
      <c r="T1630" s="22">
        <f t="shared" si="179"/>
        <v>41807.737060185187</v>
      </c>
      <c r="U1630" s="23">
        <v>41774.737060185187</v>
      </c>
      <c r="V1630" s="14">
        <f t="shared" si="180"/>
        <v>4000</v>
      </c>
      <c r="W1630" s="14">
        <f t="shared" si="181"/>
        <v>4037</v>
      </c>
      <c r="X1630" s="7">
        <f>IF($L1630&gt;0,$W1630/$L1630,0)</f>
        <v>45.875</v>
      </c>
    </row>
    <row r="1631" spans="1:24" ht="28.8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3">
        <f>(E1631/D1631)*100</f>
        <v>103.66666666666666</v>
      </c>
      <c r="P1631" s="7">
        <f t="shared" si="176"/>
        <v>75.853658536585371</v>
      </c>
      <c r="Q1631" s="4" t="str">
        <f t="shared" si="177"/>
        <v>music</v>
      </c>
      <c r="R1631" s="4" t="str">
        <f t="shared" si="175"/>
        <v>rock</v>
      </c>
      <c r="S1631" s="22">
        <f t="shared" si="178"/>
        <v>41645.867280092592</v>
      </c>
      <c r="T1631" s="22">
        <f t="shared" si="179"/>
        <v>41690.867280092592</v>
      </c>
      <c r="U1631" s="23">
        <v>41645.867280092592</v>
      </c>
      <c r="V1631" s="14">
        <f t="shared" si="180"/>
        <v>6000</v>
      </c>
      <c r="W1631" s="14">
        <f t="shared" si="181"/>
        <v>6220</v>
      </c>
      <c r="X1631" s="7">
        <f>IF($L1631&gt;0,$W1631/$L1631,0)</f>
        <v>75.853658536585371</v>
      </c>
    </row>
    <row r="1632" spans="1:24" ht="43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3">
        <f>(E1632/D1632)*100</f>
        <v>265.25</v>
      </c>
      <c r="P1632" s="7">
        <f t="shared" si="176"/>
        <v>84.206349206349202</v>
      </c>
      <c r="Q1632" s="4" t="str">
        <f t="shared" si="177"/>
        <v>music</v>
      </c>
      <c r="R1632" s="4" t="str">
        <f t="shared" si="175"/>
        <v>rock</v>
      </c>
      <c r="S1632" s="22">
        <f t="shared" si="178"/>
        <v>40939.837673611109</v>
      </c>
      <c r="T1632" s="22">
        <f t="shared" si="179"/>
        <v>40970.290972222225</v>
      </c>
      <c r="U1632" s="23">
        <v>40939.837673611109</v>
      </c>
      <c r="V1632" s="14">
        <f t="shared" si="180"/>
        <v>4000</v>
      </c>
      <c r="W1632" s="14">
        <f t="shared" si="181"/>
        <v>10610</v>
      </c>
      <c r="X1632" s="7">
        <f>IF($L1632&gt;0,$W1632/$L1632,0)</f>
        <v>84.206349206349202</v>
      </c>
    </row>
    <row r="1633" spans="1:24" ht="43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3">
        <f>(E1633/D1633)*100</f>
        <v>155.91</v>
      </c>
      <c r="P1633" s="7">
        <f t="shared" si="176"/>
        <v>117.22556390977444</v>
      </c>
      <c r="Q1633" s="4" t="str">
        <f t="shared" si="177"/>
        <v>music</v>
      </c>
      <c r="R1633" s="4" t="str">
        <f t="shared" si="175"/>
        <v>rock</v>
      </c>
      <c r="S1633" s="22">
        <f t="shared" si="178"/>
        <v>41164.859502314815</v>
      </c>
      <c r="T1633" s="22">
        <f t="shared" si="179"/>
        <v>41194.859502314815</v>
      </c>
      <c r="U1633" s="23">
        <v>41164.859502314815</v>
      </c>
      <c r="V1633" s="14">
        <f t="shared" si="180"/>
        <v>10000</v>
      </c>
      <c r="W1633" s="14">
        <f t="shared" si="181"/>
        <v>15591</v>
      </c>
      <c r="X1633" s="7">
        <f>IF($L1633&gt;0,$W1633/$L1633,0)</f>
        <v>117.22556390977444</v>
      </c>
    </row>
    <row r="1634" spans="1:24" ht="43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3">
        <f>(E1634/D1634)*100</f>
        <v>101.62500000000001</v>
      </c>
      <c r="P1634" s="7">
        <f t="shared" si="176"/>
        <v>86.489361702127653</v>
      </c>
      <c r="Q1634" s="4" t="str">
        <f t="shared" si="177"/>
        <v>music</v>
      </c>
      <c r="R1634" s="4" t="str">
        <f t="shared" si="175"/>
        <v>rock</v>
      </c>
      <c r="S1634" s="22">
        <f t="shared" si="178"/>
        <v>40750.340902777782</v>
      </c>
      <c r="T1634" s="22">
        <f t="shared" si="179"/>
        <v>40810.340902777782</v>
      </c>
      <c r="U1634" s="23">
        <v>40750.340902777782</v>
      </c>
      <c r="V1634" s="14">
        <f t="shared" si="180"/>
        <v>4000</v>
      </c>
      <c r="W1634" s="14">
        <f t="shared" si="181"/>
        <v>4065</v>
      </c>
      <c r="X1634" s="7">
        <f>IF($L1634&gt;0,$W1634/$L1634,0)</f>
        <v>86.489361702127653</v>
      </c>
    </row>
    <row r="1635" spans="1:24" ht="43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3">
        <f>(E1635/D1635)*100</f>
        <v>100</v>
      </c>
      <c r="P1635" s="7">
        <f t="shared" si="176"/>
        <v>172.41379310344828</v>
      </c>
      <c r="Q1635" s="4" t="str">
        <f t="shared" si="177"/>
        <v>music</v>
      </c>
      <c r="R1635" s="4" t="str">
        <f t="shared" si="175"/>
        <v>rock</v>
      </c>
      <c r="S1635" s="22">
        <f t="shared" si="178"/>
        <v>40896.883750000001</v>
      </c>
      <c r="T1635" s="22">
        <f t="shared" si="179"/>
        <v>40924.208333333336</v>
      </c>
      <c r="U1635" s="23">
        <v>40896.883750000001</v>
      </c>
      <c r="V1635" s="14">
        <f t="shared" si="180"/>
        <v>10000</v>
      </c>
      <c r="W1635" s="14">
        <f t="shared" si="181"/>
        <v>10000</v>
      </c>
      <c r="X1635" s="7">
        <f>IF($L1635&gt;0,$W1635/$L1635,0)</f>
        <v>172.41379310344828</v>
      </c>
    </row>
    <row r="1636" spans="1:24" ht="28.8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3">
        <f>(E1636/D1636)*100</f>
        <v>100.49999999999999</v>
      </c>
      <c r="P1636" s="7">
        <f t="shared" si="176"/>
        <v>62.8125</v>
      </c>
      <c r="Q1636" s="4" t="str">
        <f t="shared" si="177"/>
        <v>music</v>
      </c>
      <c r="R1636" s="4" t="str">
        <f t="shared" si="175"/>
        <v>rock</v>
      </c>
      <c r="S1636" s="22">
        <f t="shared" si="178"/>
        <v>40658.189826388887</v>
      </c>
      <c r="T1636" s="22">
        <f t="shared" si="179"/>
        <v>40696.249305555553</v>
      </c>
      <c r="U1636" s="23">
        <v>40658.189826388887</v>
      </c>
      <c r="V1636" s="14">
        <f t="shared" si="180"/>
        <v>2000</v>
      </c>
      <c r="W1636" s="14">
        <f t="shared" si="181"/>
        <v>2010</v>
      </c>
      <c r="X1636" s="7">
        <f>IF($L1636&gt;0,$W1636/$L1636,0)</f>
        <v>62.8125</v>
      </c>
    </row>
    <row r="1637" spans="1:24" ht="43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3">
        <f>(E1637/D1637)*100</f>
        <v>125.29999999999998</v>
      </c>
      <c r="P1637" s="7">
        <f t="shared" si="176"/>
        <v>67.729729729729726</v>
      </c>
      <c r="Q1637" s="4" t="str">
        <f t="shared" si="177"/>
        <v>music</v>
      </c>
      <c r="R1637" s="4" t="str">
        <f t="shared" si="175"/>
        <v>rock</v>
      </c>
      <c r="S1637" s="22">
        <f t="shared" si="178"/>
        <v>42502.868761574078</v>
      </c>
      <c r="T1637" s="22">
        <f t="shared" si="179"/>
        <v>42562.868761574078</v>
      </c>
      <c r="U1637" s="23">
        <v>42502.868761574078</v>
      </c>
      <c r="V1637" s="14">
        <f t="shared" si="180"/>
        <v>2000</v>
      </c>
      <c r="W1637" s="14">
        <f t="shared" si="181"/>
        <v>2506</v>
      </c>
      <c r="X1637" s="7">
        <f>IF($L1637&gt;0,$W1637/$L1637,0)</f>
        <v>67.729729729729726</v>
      </c>
    </row>
    <row r="1638" spans="1:24" ht="43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3">
        <f>(E1638/D1638)*100</f>
        <v>103.55555555555556</v>
      </c>
      <c r="P1638" s="7">
        <f t="shared" si="176"/>
        <v>53.5632183908046</v>
      </c>
      <c r="Q1638" s="4" t="str">
        <f t="shared" si="177"/>
        <v>music</v>
      </c>
      <c r="R1638" s="4" t="str">
        <f t="shared" si="175"/>
        <v>rock</v>
      </c>
      <c r="S1638" s="22">
        <f t="shared" si="178"/>
        <v>40663.08666666667</v>
      </c>
      <c r="T1638" s="22">
        <f t="shared" si="179"/>
        <v>40706.166666666664</v>
      </c>
      <c r="U1638" s="23">
        <v>40663.08666666667</v>
      </c>
      <c r="V1638" s="14">
        <f t="shared" si="180"/>
        <v>4500</v>
      </c>
      <c r="W1638" s="14">
        <f t="shared" si="181"/>
        <v>4660</v>
      </c>
      <c r="X1638" s="7">
        <f>IF($L1638&gt;0,$W1638/$L1638,0)</f>
        <v>53.5632183908046</v>
      </c>
    </row>
    <row r="1639" spans="1:24" ht="43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3">
        <f>(E1639/D1639)*100</f>
        <v>103.8</v>
      </c>
      <c r="P1639" s="7">
        <f t="shared" si="176"/>
        <v>34.6</v>
      </c>
      <c r="Q1639" s="4" t="str">
        <f t="shared" si="177"/>
        <v>music</v>
      </c>
      <c r="R1639" s="4" t="str">
        <f t="shared" si="175"/>
        <v>rock</v>
      </c>
      <c r="S1639" s="22">
        <f t="shared" si="178"/>
        <v>40122.751620370371</v>
      </c>
      <c r="T1639" s="22">
        <f t="shared" si="179"/>
        <v>40178.985416666663</v>
      </c>
      <c r="U1639" s="23">
        <v>40122.751620370371</v>
      </c>
      <c r="V1639" s="14">
        <f t="shared" si="180"/>
        <v>500</v>
      </c>
      <c r="W1639" s="14">
        <f t="shared" si="181"/>
        <v>519</v>
      </c>
      <c r="X1639" s="7">
        <f>IF($L1639&gt;0,$W1639/$L1639,0)</f>
        <v>34.6</v>
      </c>
    </row>
    <row r="1640" spans="1:24" ht="28.8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3">
        <f>(E1640/D1640)*100</f>
        <v>105</v>
      </c>
      <c r="P1640" s="7">
        <f t="shared" si="176"/>
        <v>38.888888888888886</v>
      </c>
      <c r="Q1640" s="4" t="str">
        <f t="shared" si="177"/>
        <v>music</v>
      </c>
      <c r="R1640" s="4" t="str">
        <f t="shared" si="175"/>
        <v>rock</v>
      </c>
      <c r="S1640" s="22">
        <f t="shared" si="178"/>
        <v>41288.68712962963</v>
      </c>
      <c r="T1640" s="22">
        <f t="shared" si="179"/>
        <v>41333.892361111109</v>
      </c>
      <c r="U1640" s="23">
        <v>41288.68712962963</v>
      </c>
      <c r="V1640" s="14">
        <f t="shared" si="180"/>
        <v>1000</v>
      </c>
      <c r="W1640" s="14">
        <f t="shared" si="181"/>
        <v>1050</v>
      </c>
      <c r="X1640" s="7">
        <f>IF($L1640&gt;0,$W1640/$L1640,0)</f>
        <v>38.888888888888886</v>
      </c>
    </row>
    <row r="1641" spans="1:24" ht="43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3">
        <f>(E1641/D1641)*100</f>
        <v>100</v>
      </c>
      <c r="P1641" s="7">
        <f t="shared" si="176"/>
        <v>94.736842105263165</v>
      </c>
      <c r="Q1641" s="4" t="str">
        <f t="shared" si="177"/>
        <v>music</v>
      </c>
      <c r="R1641" s="4" t="str">
        <f t="shared" si="175"/>
        <v>rock</v>
      </c>
      <c r="S1641" s="22">
        <f t="shared" si="178"/>
        <v>40941.652372685188</v>
      </c>
      <c r="T1641" s="22">
        <f t="shared" si="179"/>
        <v>40971.652372685188</v>
      </c>
      <c r="U1641" s="23">
        <v>40941.652372685188</v>
      </c>
      <c r="V1641" s="14">
        <f t="shared" si="180"/>
        <v>1800</v>
      </c>
      <c r="W1641" s="14">
        <f t="shared" si="181"/>
        <v>1800</v>
      </c>
      <c r="X1641" s="7">
        <f>IF($L1641&gt;0,$W1641/$L1641,0)</f>
        <v>94.736842105263165</v>
      </c>
    </row>
    <row r="1642" spans="1:24" ht="43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3">
        <f>(E1642/D1642)*100</f>
        <v>169.86</v>
      </c>
      <c r="P1642" s="7">
        <f t="shared" si="176"/>
        <v>39.967058823529413</v>
      </c>
      <c r="Q1642" s="4" t="str">
        <f t="shared" si="177"/>
        <v>music</v>
      </c>
      <c r="R1642" s="4" t="str">
        <f t="shared" si="175"/>
        <v>rock</v>
      </c>
      <c r="S1642" s="22">
        <f t="shared" si="178"/>
        <v>40379.23096064815</v>
      </c>
      <c r="T1642" s="22">
        <f t="shared" si="179"/>
        <v>40393.082638888889</v>
      </c>
      <c r="U1642" s="23">
        <v>40379.23096064815</v>
      </c>
      <c r="V1642" s="14">
        <f t="shared" si="180"/>
        <v>400</v>
      </c>
      <c r="W1642" s="14">
        <f t="shared" si="181"/>
        <v>679.44</v>
      </c>
      <c r="X1642" s="7">
        <f>IF($L1642&gt;0,$W1642/$L1642,0)</f>
        <v>39.967058823529413</v>
      </c>
    </row>
    <row r="1643" spans="1:24" ht="28.8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3">
        <f>(E1643/D1643)*100</f>
        <v>101.4</v>
      </c>
      <c r="P1643" s="7">
        <f t="shared" si="176"/>
        <v>97.5</v>
      </c>
      <c r="Q1643" s="4" t="str">
        <f t="shared" si="177"/>
        <v>music</v>
      </c>
      <c r="R1643" s="4" t="str">
        <f t="shared" si="175"/>
        <v>pop</v>
      </c>
      <c r="S1643" s="22">
        <f t="shared" si="178"/>
        <v>41962.596574074079</v>
      </c>
      <c r="T1643" s="22">
        <f t="shared" si="179"/>
        <v>41992.596574074079</v>
      </c>
      <c r="U1643" s="23">
        <v>41962.596574074079</v>
      </c>
      <c r="V1643" s="14">
        <f t="shared" si="180"/>
        <v>2500</v>
      </c>
      <c r="W1643" s="14">
        <f t="shared" si="181"/>
        <v>2535</v>
      </c>
      <c r="X1643" s="7">
        <f>IF($L1643&gt;0,$W1643/$L1643,0)</f>
        <v>97.5</v>
      </c>
    </row>
    <row r="1644" spans="1:24" ht="43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3">
        <f>(E1644/D1644)*100</f>
        <v>100</v>
      </c>
      <c r="P1644" s="7">
        <f t="shared" si="176"/>
        <v>42.857142857142854</v>
      </c>
      <c r="Q1644" s="4" t="str">
        <f t="shared" si="177"/>
        <v>music</v>
      </c>
      <c r="R1644" s="4" t="str">
        <f t="shared" si="175"/>
        <v>pop</v>
      </c>
      <c r="S1644" s="22">
        <f t="shared" si="178"/>
        <v>40688.024618055555</v>
      </c>
      <c r="T1644" s="22">
        <f t="shared" si="179"/>
        <v>40708.024618055555</v>
      </c>
      <c r="U1644" s="23">
        <v>40688.024618055555</v>
      </c>
      <c r="V1644" s="14">
        <f t="shared" si="180"/>
        <v>1200</v>
      </c>
      <c r="W1644" s="14">
        <f t="shared" si="181"/>
        <v>1200</v>
      </c>
      <c r="X1644" s="7">
        <f>IF($L1644&gt;0,$W1644/$L1644,0)</f>
        <v>42.857142857142854</v>
      </c>
    </row>
    <row r="1645" spans="1:24" ht="28.8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3">
        <f>(E1645/D1645)*100</f>
        <v>124.70000000000002</v>
      </c>
      <c r="P1645" s="7">
        <f t="shared" si="176"/>
        <v>168.51351351351352</v>
      </c>
      <c r="Q1645" s="4" t="str">
        <f t="shared" si="177"/>
        <v>music</v>
      </c>
      <c r="R1645" s="4" t="str">
        <f t="shared" si="175"/>
        <v>pop</v>
      </c>
      <c r="S1645" s="22">
        <f t="shared" si="178"/>
        <v>41146.824212962965</v>
      </c>
      <c r="T1645" s="22">
        <f t="shared" si="179"/>
        <v>41176.824212962965</v>
      </c>
      <c r="U1645" s="23">
        <v>41146.824212962965</v>
      </c>
      <c r="V1645" s="14">
        <f t="shared" si="180"/>
        <v>5000</v>
      </c>
      <c r="W1645" s="14">
        <f t="shared" si="181"/>
        <v>6235</v>
      </c>
      <c r="X1645" s="7">
        <f>IF($L1645&gt;0,$W1645/$L1645,0)</f>
        <v>168.51351351351352</v>
      </c>
    </row>
    <row r="1646" spans="1:24" ht="43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3">
        <f>(E1646/D1646)*100</f>
        <v>109.5</v>
      </c>
      <c r="P1646" s="7">
        <f t="shared" si="176"/>
        <v>85.546875</v>
      </c>
      <c r="Q1646" s="4" t="str">
        <f t="shared" si="177"/>
        <v>music</v>
      </c>
      <c r="R1646" s="4" t="str">
        <f t="shared" si="175"/>
        <v>pop</v>
      </c>
      <c r="S1646" s="22">
        <f t="shared" si="178"/>
        <v>41175.05972222222</v>
      </c>
      <c r="T1646" s="22">
        <f t="shared" si="179"/>
        <v>41235.101388888885</v>
      </c>
      <c r="U1646" s="23">
        <v>41175.05972222222</v>
      </c>
      <c r="V1646" s="14">
        <f t="shared" si="180"/>
        <v>10000</v>
      </c>
      <c r="W1646" s="14">
        <f t="shared" si="181"/>
        <v>10950</v>
      </c>
      <c r="X1646" s="7">
        <f>IF($L1646&gt;0,$W1646/$L1646,0)</f>
        <v>85.546875</v>
      </c>
    </row>
    <row r="1647" spans="1:24" ht="43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3">
        <f>(E1647/D1647)*100</f>
        <v>110.80000000000001</v>
      </c>
      <c r="P1647" s="7">
        <f t="shared" si="176"/>
        <v>554</v>
      </c>
      <c r="Q1647" s="4" t="str">
        <f t="shared" si="177"/>
        <v>music</v>
      </c>
      <c r="R1647" s="4" t="str">
        <f t="shared" si="175"/>
        <v>pop</v>
      </c>
      <c r="S1647" s="22">
        <f t="shared" si="178"/>
        <v>41521.617361111115</v>
      </c>
      <c r="T1647" s="22">
        <f t="shared" si="179"/>
        <v>41535.617361111115</v>
      </c>
      <c r="U1647" s="23">
        <v>41521.617361111115</v>
      </c>
      <c r="V1647" s="14">
        <f t="shared" si="180"/>
        <v>5000</v>
      </c>
      <c r="W1647" s="14">
        <f t="shared" si="181"/>
        <v>5540</v>
      </c>
      <c r="X1647" s="7">
        <f>IF($L1647&gt;0,$W1647/$L1647,0)</f>
        <v>554</v>
      </c>
    </row>
    <row r="1648" spans="1:24" ht="43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3">
        <f>(E1648/D1648)*100</f>
        <v>110.2</v>
      </c>
      <c r="P1648" s="7">
        <f t="shared" si="176"/>
        <v>26.554216867469879</v>
      </c>
      <c r="Q1648" s="4" t="str">
        <f t="shared" si="177"/>
        <v>music</v>
      </c>
      <c r="R1648" s="4" t="str">
        <f t="shared" si="175"/>
        <v>pop</v>
      </c>
      <c r="S1648" s="22">
        <f t="shared" si="178"/>
        <v>41833.450266203705</v>
      </c>
      <c r="T1648" s="22">
        <f t="shared" si="179"/>
        <v>41865.757638888885</v>
      </c>
      <c r="U1648" s="23">
        <v>41833.450266203705</v>
      </c>
      <c r="V1648" s="14">
        <f t="shared" si="180"/>
        <v>2503.7539999999999</v>
      </c>
      <c r="W1648" s="14">
        <f t="shared" si="181"/>
        <v>2759.1369079999999</v>
      </c>
      <c r="X1648" s="7">
        <f>IF($L1648&gt;0,$W1648/$L1648,0)</f>
        <v>33.242613349397587</v>
      </c>
    </row>
    <row r="1649" spans="1:24" ht="43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3">
        <f>(E1649/D1649)*100</f>
        <v>104.71999999999998</v>
      </c>
      <c r="P1649" s="7">
        <f t="shared" si="176"/>
        <v>113.82608695652173</v>
      </c>
      <c r="Q1649" s="4" t="str">
        <f t="shared" si="177"/>
        <v>music</v>
      </c>
      <c r="R1649" s="4" t="str">
        <f t="shared" si="175"/>
        <v>pop</v>
      </c>
      <c r="S1649" s="22">
        <f t="shared" si="178"/>
        <v>41039.409456018519</v>
      </c>
      <c r="T1649" s="22">
        <f t="shared" si="179"/>
        <v>41069.409456018519</v>
      </c>
      <c r="U1649" s="23">
        <v>41039.409456018519</v>
      </c>
      <c r="V1649" s="14">
        <f t="shared" si="180"/>
        <v>5000</v>
      </c>
      <c r="W1649" s="14">
        <f t="shared" si="181"/>
        <v>5236</v>
      </c>
      <c r="X1649" s="7">
        <f>IF($L1649&gt;0,$W1649/$L1649,0)</f>
        <v>113.82608695652173</v>
      </c>
    </row>
    <row r="1650" spans="1:24" ht="43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3">
        <f>(E1650/D1650)*100</f>
        <v>125.26086956521738</v>
      </c>
      <c r="P1650" s="7">
        <f t="shared" si="176"/>
        <v>32.011111111111113</v>
      </c>
      <c r="Q1650" s="4" t="str">
        <f t="shared" si="177"/>
        <v>music</v>
      </c>
      <c r="R1650" s="4" t="str">
        <f t="shared" si="175"/>
        <v>pop</v>
      </c>
      <c r="S1650" s="22">
        <f t="shared" si="178"/>
        <v>40592.704652777778</v>
      </c>
      <c r="T1650" s="22">
        <f t="shared" si="179"/>
        <v>40622.662986111114</v>
      </c>
      <c r="U1650" s="23">
        <v>40592.704652777778</v>
      </c>
      <c r="V1650" s="14">
        <f t="shared" si="180"/>
        <v>2300</v>
      </c>
      <c r="W1650" s="14">
        <f t="shared" si="181"/>
        <v>2881</v>
      </c>
      <c r="X1650" s="7">
        <f>IF($L1650&gt;0,$W1650/$L1650,0)</f>
        <v>32.011111111111113</v>
      </c>
    </row>
    <row r="1651" spans="1:24" ht="43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3">
        <f>(E1651/D1651)*100</f>
        <v>100.58763157894737</v>
      </c>
      <c r="P1651" s="7">
        <f t="shared" si="176"/>
        <v>47.189259259259259</v>
      </c>
      <c r="Q1651" s="4" t="str">
        <f t="shared" si="177"/>
        <v>music</v>
      </c>
      <c r="R1651" s="4" t="str">
        <f t="shared" si="175"/>
        <v>pop</v>
      </c>
      <c r="S1651" s="22">
        <f t="shared" si="178"/>
        <v>41737.684664351851</v>
      </c>
      <c r="T1651" s="22">
        <f t="shared" si="179"/>
        <v>41782.684664351851</v>
      </c>
      <c r="U1651" s="23">
        <v>41737.684664351851</v>
      </c>
      <c r="V1651" s="14">
        <f t="shared" si="180"/>
        <v>3800</v>
      </c>
      <c r="W1651" s="14">
        <f t="shared" si="181"/>
        <v>3822.33</v>
      </c>
      <c r="X1651" s="7">
        <f>IF($L1651&gt;0,$W1651/$L1651,0)</f>
        <v>47.189259259259259</v>
      </c>
    </row>
    <row r="1652" spans="1:24" ht="28.8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3">
        <f>(E1652/D1652)*100</f>
        <v>141.55000000000001</v>
      </c>
      <c r="P1652" s="7">
        <f t="shared" si="176"/>
        <v>88.46875</v>
      </c>
      <c r="Q1652" s="4" t="str">
        <f t="shared" si="177"/>
        <v>music</v>
      </c>
      <c r="R1652" s="4" t="str">
        <f t="shared" si="175"/>
        <v>pop</v>
      </c>
      <c r="S1652" s="22">
        <f t="shared" si="178"/>
        <v>41526.435613425929</v>
      </c>
      <c r="T1652" s="22">
        <f t="shared" si="179"/>
        <v>41556.435613425929</v>
      </c>
      <c r="U1652" s="23">
        <v>41526.435613425929</v>
      </c>
      <c r="V1652" s="14">
        <f t="shared" si="180"/>
        <v>2000</v>
      </c>
      <c r="W1652" s="14">
        <f t="shared" si="181"/>
        <v>2831</v>
      </c>
      <c r="X1652" s="7">
        <f>IF($L1652&gt;0,$W1652/$L1652,0)</f>
        <v>88.46875</v>
      </c>
    </row>
    <row r="1653" spans="1:24" ht="43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3">
        <f>(E1653/D1653)*100</f>
        <v>100.75</v>
      </c>
      <c r="P1653" s="7">
        <f t="shared" si="176"/>
        <v>100.75</v>
      </c>
      <c r="Q1653" s="4" t="str">
        <f t="shared" si="177"/>
        <v>music</v>
      </c>
      <c r="R1653" s="4" t="str">
        <f t="shared" si="175"/>
        <v>pop</v>
      </c>
      <c r="S1653" s="22">
        <f t="shared" si="178"/>
        <v>40625.900694444441</v>
      </c>
      <c r="T1653" s="22">
        <f t="shared" si="179"/>
        <v>40659.290972222225</v>
      </c>
      <c r="U1653" s="23">
        <v>40625.900694444441</v>
      </c>
      <c r="V1653" s="14">
        <f t="shared" si="180"/>
        <v>2000</v>
      </c>
      <c r="W1653" s="14">
        <f t="shared" si="181"/>
        <v>2015</v>
      </c>
      <c r="X1653" s="7">
        <f>IF($L1653&gt;0,$W1653/$L1653,0)</f>
        <v>100.75</v>
      </c>
    </row>
    <row r="1654" spans="1:24" ht="43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3">
        <f>(E1654/D1654)*100</f>
        <v>100.66666666666666</v>
      </c>
      <c r="P1654" s="7">
        <f t="shared" si="176"/>
        <v>64.714285714285708</v>
      </c>
      <c r="Q1654" s="4" t="str">
        <f t="shared" si="177"/>
        <v>music</v>
      </c>
      <c r="R1654" s="4" t="str">
        <f t="shared" si="175"/>
        <v>pop</v>
      </c>
      <c r="S1654" s="22">
        <f t="shared" si="178"/>
        <v>41572.492974537039</v>
      </c>
      <c r="T1654" s="22">
        <f t="shared" si="179"/>
        <v>41602.534641203703</v>
      </c>
      <c r="U1654" s="23">
        <v>41572.492974537039</v>
      </c>
      <c r="V1654" s="14">
        <f t="shared" si="180"/>
        <v>4500</v>
      </c>
      <c r="W1654" s="14">
        <f t="shared" si="181"/>
        <v>4530</v>
      </c>
      <c r="X1654" s="7">
        <f>IF($L1654&gt;0,$W1654/$L1654,0)</f>
        <v>64.714285714285708</v>
      </c>
    </row>
    <row r="1655" spans="1:24" ht="43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3">
        <f>(E1655/D1655)*100</f>
        <v>174.2304</v>
      </c>
      <c r="P1655" s="7">
        <f t="shared" si="176"/>
        <v>51.854285714285716</v>
      </c>
      <c r="Q1655" s="4" t="str">
        <f t="shared" si="177"/>
        <v>music</v>
      </c>
      <c r="R1655" s="4" t="str">
        <f t="shared" si="175"/>
        <v>pop</v>
      </c>
      <c r="S1655" s="22">
        <f t="shared" si="178"/>
        <v>40626.834444444445</v>
      </c>
      <c r="T1655" s="22">
        <f t="shared" si="179"/>
        <v>40657.834444444445</v>
      </c>
      <c r="U1655" s="23">
        <v>40626.834444444445</v>
      </c>
      <c r="V1655" s="14">
        <f t="shared" si="180"/>
        <v>5000</v>
      </c>
      <c r="W1655" s="14">
        <f t="shared" si="181"/>
        <v>8711.52</v>
      </c>
      <c r="X1655" s="7">
        <f>IF($L1655&gt;0,$W1655/$L1655,0)</f>
        <v>51.854285714285716</v>
      </c>
    </row>
    <row r="1656" spans="1:24" ht="43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3">
        <f>(E1656/D1656)*100</f>
        <v>119.90909090909089</v>
      </c>
      <c r="P1656" s="7">
        <f t="shared" si="176"/>
        <v>38.794117647058826</v>
      </c>
      <c r="Q1656" s="4" t="str">
        <f t="shared" si="177"/>
        <v>music</v>
      </c>
      <c r="R1656" s="4" t="str">
        <f t="shared" si="175"/>
        <v>pop</v>
      </c>
      <c r="S1656" s="22">
        <f t="shared" si="178"/>
        <v>40987.890740740739</v>
      </c>
      <c r="T1656" s="22">
        <f t="shared" si="179"/>
        <v>41017.890740740739</v>
      </c>
      <c r="U1656" s="23">
        <v>40987.890740740739</v>
      </c>
      <c r="V1656" s="14">
        <f t="shared" si="180"/>
        <v>1100</v>
      </c>
      <c r="W1656" s="14">
        <f t="shared" si="181"/>
        <v>1319</v>
      </c>
      <c r="X1656" s="7">
        <f>IF($L1656&gt;0,$W1656/$L1656,0)</f>
        <v>38.794117647058826</v>
      </c>
    </row>
    <row r="1657" spans="1:24" ht="28.8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3">
        <f>(E1657/D1657)*100</f>
        <v>142.86666666666667</v>
      </c>
      <c r="P1657" s="7">
        <f t="shared" si="176"/>
        <v>44.645833333333336</v>
      </c>
      <c r="Q1657" s="4" t="str">
        <f t="shared" si="177"/>
        <v>music</v>
      </c>
      <c r="R1657" s="4" t="str">
        <f t="shared" si="175"/>
        <v>pop</v>
      </c>
      <c r="S1657" s="22">
        <f t="shared" si="178"/>
        <v>40974.791898148149</v>
      </c>
      <c r="T1657" s="22">
        <f t="shared" si="179"/>
        <v>41004.750231481477</v>
      </c>
      <c r="U1657" s="23">
        <v>40974.791898148149</v>
      </c>
      <c r="V1657" s="14">
        <f t="shared" si="180"/>
        <v>1500</v>
      </c>
      <c r="W1657" s="14">
        <f t="shared" si="181"/>
        <v>2143</v>
      </c>
      <c r="X1657" s="7">
        <f>IF($L1657&gt;0,$W1657/$L1657,0)</f>
        <v>44.645833333333336</v>
      </c>
    </row>
    <row r="1658" spans="1:24" ht="57.6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3">
        <f>(E1658/D1658)*100</f>
        <v>100.33493333333334</v>
      </c>
      <c r="P1658" s="7">
        <f t="shared" si="176"/>
        <v>156.77333333333334</v>
      </c>
      <c r="Q1658" s="4" t="str">
        <f t="shared" si="177"/>
        <v>music</v>
      </c>
      <c r="R1658" s="4" t="str">
        <f t="shared" si="175"/>
        <v>pop</v>
      </c>
      <c r="S1658" s="22">
        <f t="shared" si="178"/>
        <v>41226.928842592592</v>
      </c>
      <c r="T1658" s="22">
        <f t="shared" si="179"/>
        <v>41256.928842592592</v>
      </c>
      <c r="U1658" s="23">
        <v>41226.928842592592</v>
      </c>
      <c r="V1658" s="14">
        <f t="shared" si="180"/>
        <v>7500</v>
      </c>
      <c r="W1658" s="14">
        <f t="shared" si="181"/>
        <v>7525.12</v>
      </c>
      <c r="X1658" s="7">
        <f>IF($L1658&gt;0,$W1658/$L1658,0)</f>
        <v>156.77333333333334</v>
      </c>
    </row>
    <row r="1659" spans="1:24" ht="43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3">
        <f>(E1659/D1659)*100</f>
        <v>104.93380000000001</v>
      </c>
      <c r="P1659" s="7">
        <f t="shared" si="176"/>
        <v>118.70339366515837</v>
      </c>
      <c r="Q1659" s="4" t="str">
        <f t="shared" si="177"/>
        <v>music</v>
      </c>
      <c r="R1659" s="4" t="str">
        <f t="shared" si="175"/>
        <v>pop</v>
      </c>
      <c r="S1659" s="22">
        <f t="shared" si="178"/>
        <v>41023.782037037039</v>
      </c>
      <c r="T1659" s="22">
        <f t="shared" si="179"/>
        <v>41053.782037037039</v>
      </c>
      <c r="U1659" s="23">
        <v>41023.782037037039</v>
      </c>
      <c r="V1659" s="14">
        <f t="shared" si="180"/>
        <v>25000</v>
      </c>
      <c r="W1659" s="14">
        <f t="shared" si="181"/>
        <v>26233.45</v>
      </c>
      <c r="X1659" s="7">
        <f>IF($L1659&gt;0,$W1659/$L1659,0)</f>
        <v>118.70339366515837</v>
      </c>
    </row>
    <row r="1660" spans="1:24" ht="43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3">
        <f>(E1660/D1660)*100</f>
        <v>132.23333333333335</v>
      </c>
      <c r="P1660" s="7">
        <f t="shared" si="176"/>
        <v>74.149532710280369</v>
      </c>
      <c r="Q1660" s="4" t="str">
        <f t="shared" si="177"/>
        <v>music</v>
      </c>
      <c r="R1660" s="4" t="str">
        <f t="shared" si="175"/>
        <v>pop</v>
      </c>
      <c r="S1660" s="22">
        <f t="shared" si="178"/>
        <v>41223.22184027778</v>
      </c>
      <c r="T1660" s="22">
        <f t="shared" si="179"/>
        <v>41261.597222222219</v>
      </c>
      <c r="U1660" s="23">
        <v>41223.22184027778</v>
      </c>
      <c r="V1660" s="14">
        <f t="shared" si="180"/>
        <v>6000</v>
      </c>
      <c r="W1660" s="14">
        <f t="shared" si="181"/>
        <v>7934</v>
      </c>
      <c r="X1660" s="7">
        <f>IF($L1660&gt;0,$W1660/$L1660,0)</f>
        <v>74.149532710280369</v>
      </c>
    </row>
    <row r="1661" spans="1:24" ht="43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3">
        <f>(E1661/D1661)*100</f>
        <v>112.79999999999998</v>
      </c>
      <c r="P1661" s="7">
        <f t="shared" si="176"/>
        <v>12.533333333333333</v>
      </c>
      <c r="Q1661" s="4" t="str">
        <f t="shared" si="177"/>
        <v>music</v>
      </c>
      <c r="R1661" s="4" t="str">
        <f t="shared" si="175"/>
        <v>pop</v>
      </c>
      <c r="S1661" s="22">
        <f t="shared" si="178"/>
        <v>41596.913437499999</v>
      </c>
      <c r="T1661" s="22">
        <f t="shared" si="179"/>
        <v>41625.5</v>
      </c>
      <c r="U1661" s="23">
        <v>41596.913437499999</v>
      </c>
      <c r="V1661" s="14">
        <f t="shared" si="180"/>
        <v>625.93849999999998</v>
      </c>
      <c r="W1661" s="14">
        <f t="shared" si="181"/>
        <v>706.058628</v>
      </c>
      <c r="X1661" s="7">
        <f>IF($L1661&gt;0,$W1661/$L1661,0)</f>
        <v>15.690191733333334</v>
      </c>
    </row>
    <row r="1662" spans="1:24" ht="43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3">
        <f>(E1662/D1662)*100</f>
        <v>1253.75</v>
      </c>
      <c r="P1662" s="7">
        <f t="shared" si="176"/>
        <v>27.861111111111111</v>
      </c>
      <c r="Q1662" s="4" t="str">
        <f t="shared" si="177"/>
        <v>music</v>
      </c>
      <c r="R1662" s="4" t="str">
        <f t="shared" si="175"/>
        <v>pop</v>
      </c>
      <c r="S1662" s="22">
        <f t="shared" si="178"/>
        <v>42459.693865740745</v>
      </c>
      <c r="T1662" s="22">
        <f t="shared" si="179"/>
        <v>42490.915972222225</v>
      </c>
      <c r="U1662" s="23">
        <v>42459.693865740745</v>
      </c>
      <c r="V1662" s="14">
        <f t="shared" si="180"/>
        <v>90.092399999999998</v>
      </c>
      <c r="W1662" s="14">
        <f t="shared" si="181"/>
        <v>1129.533465</v>
      </c>
      <c r="X1662" s="7">
        <f>IF($L1662&gt;0,$W1662/$L1662,0)</f>
        <v>31.375929583333331</v>
      </c>
    </row>
    <row r="1663" spans="1:24" ht="57.6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3">
        <f>(E1663/D1663)*100</f>
        <v>102.50632911392405</v>
      </c>
      <c r="P1663" s="7">
        <f t="shared" si="176"/>
        <v>80.178217821782184</v>
      </c>
      <c r="Q1663" s="4" t="str">
        <f t="shared" si="177"/>
        <v>music</v>
      </c>
      <c r="R1663" s="4" t="str">
        <f t="shared" si="175"/>
        <v>pop</v>
      </c>
      <c r="S1663" s="22">
        <f t="shared" si="178"/>
        <v>42343.998043981483</v>
      </c>
      <c r="T1663" s="22">
        <f t="shared" si="179"/>
        <v>42386.875</v>
      </c>
      <c r="U1663" s="23">
        <v>42343.998043981483</v>
      </c>
      <c r="V1663" s="14">
        <f t="shared" si="180"/>
        <v>8896.6244999999999</v>
      </c>
      <c r="W1663" s="14">
        <f t="shared" si="181"/>
        <v>9119.6031899999998</v>
      </c>
      <c r="X1663" s="7">
        <f>IF($L1663&gt;0,$W1663/$L1663,0)</f>
        <v>90.293100891089111</v>
      </c>
    </row>
    <row r="1664" spans="1:24" ht="43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3">
        <f>(E1664/D1664)*100</f>
        <v>102.6375</v>
      </c>
      <c r="P1664" s="7">
        <f t="shared" si="176"/>
        <v>132.43548387096774</v>
      </c>
      <c r="Q1664" s="4" t="str">
        <f t="shared" si="177"/>
        <v>music</v>
      </c>
      <c r="R1664" s="4" t="str">
        <f t="shared" si="175"/>
        <v>pop</v>
      </c>
      <c r="S1664" s="22">
        <f t="shared" si="178"/>
        <v>40848.198333333334</v>
      </c>
      <c r="T1664" s="22">
        <f t="shared" si="179"/>
        <v>40908.239999999998</v>
      </c>
      <c r="U1664" s="23">
        <v>40848.198333333334</v>
      </c>
      <c r="V1664" s="14">
        <f t="shared" si="180"/>
        <v>8000</v>
      </c>
      <c r="W1664" s="14">
        <f t="shared" si="181"/>
        <v>8211</v>
      </c>
      <c r="X1664" s="7">
        <f>IF($L1664&gt;0,$W1664/$L1664,0)</f>
        <v>132.43548387096774</v>
      </c>
    </row>
    <row r="1665" spans="1:24" ht="28.8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3">
        <f>(E1665/D1665)*100</f>
        <v>108</v>
      </c>
      <c r="P1665" s="7">
        <f t="shared" si="176"/>
        <v>33.75</v>
      </c>
      <c r="Q1665" s="4" t="str">
        <f t="shared" si="177"/>
        <v>music</v>
      </c>
      <c r="R1665" s="4" t="str">
        <f t="shared" si="175"/>
        <v>pop</v>
      </c>
      <c r="S1665" s="22">
        <f t="shared" si="178"/>
        <v>42006.02207175926</v>
      </c>
      <c r="T1665" s="22">
        <f t="shared" si="179"/>
        <v>42036.02207175926</v>
      </c>
      <c r="U1665" s="23">
        <v>42006.02207175926</v>
      </c>
      <c r="V1665" s="14">
        <f t="shared" si="180"/>
        <v>1000</v>
      </c>
      <c r="W1665" s="14">
        <f t="shared" si="181"/>
        <v>1080</v>
      </c>
      <c r="X1665" s="7">
        <f>IF($L1665&gt;0,$W1665/$L1665,0)</f>
        <v>33.75</v>
      </c>
    </row>
    <row r="1666" spans="1:24" ht="43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3">
        <f>(E1666/D1666)*100</f>
        <v>122.40879999999999</v>
      </c>
      <c r="P1666" s="7">
        <f t="shared" si="176"/>
        <v>34.384494382022467</v>
      </c>
      <c r="Q1666" s="4" t="str">
        <f t="shared" si="177"/>
        <v>music</v>
      </c>
      <c r="R1666" s="4" t="str">
        <f t="shared" ref="R1666:R1729" si="182">MID($N1666,FIND("/",$N1666)+1,LEN($N1666))</f>
        <v>pop</v>
      </c>
      <c r="S1666" s="22">
        <f t="shared" si="178"/>
        <v>40939.761782407411</v>
      </c>
      <c r="T1666" s="22">
        <f t="shared" si="179"/>
        <v>40984.165972222225</v>
      </c>
      <c r="U1666" s="23">
        <v>40939.761782407411</v>
      </c>
      <c r="V1666" s="14">
        <f t="shared" si="180"/>
        <v>2500</v>
      </c>
      <c r="W1666" s="14">
        <f t="shared" si="181"/>
        <v>3060.22</v>
      </c>
      <c r="X1666" s="7">
        <f>IF($L1666&gt;0,$W1666/$L1666,0)</f>
        <v>34.384494382022467</v>
      </c>
    </row>
    <row r="1667" spans="1:24" ht="43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3">
        <f>(E1667/D1667)*100</f>
        <v>119.45714285714286</v>
      </c>
      <c r="P1667" s="7">
        <f t="shared" ref="P1667:P1730" si="183">IF($L1667&gt;0,$E1667/$L1667,0)</f>
        <v>44.956989247311824</v>
      </c>
      <c r="Q1667" s="4" t="str">
        <f t="shared" ref="Q1667:Q1730" si="184">LEFT($N1667,FIND("/",$N1667)-1)</f>
        <v>music</v>
      </c>
      <c r="R1667" s="4" t="str">
        <f t="shared" si="182"/>
        <v>pop</v>
      </c>
      <c r="S1667" s="22">
        <f t="shared" ref="S1667:U1730" si="185">($J1667/86400)+DATE(1970,1,1)</f>
        <v>40564.649456018517</v>
      </c>
      <c r="T1667" s="22">
        <f t="shared" ref="T1667:T1730" si="186">($I1667/86400)+DATE(1970,1,1)</f>
        <v>40596.125</v>
      </c>
      <c r="U1667" s="23">
        <v>40564.649456018517</v>
      </c>
      <c r="V1667" s="14">
        <f t="shared" ref="V1667:V1730" si="187">IF($H1667="AUD",$D1667*0.704094,IF($H1667="CAD",$D1667*0.766449,IF($H1667="CHF",$D1667*1.016069,IF($H1667="DKK",$D1667*0.150818,IF($H1667="EUR",$D1667*1.126155,IF($H1667="GBP",$D1667*1.251877,IF($H1667="HKD",$D1667*0.127766,IF($H1667="MXN",$D1667*0.052688,IF($H1667="NOK",$D1667*0.117106,IF($H1667="NZD",$D1667*0.672078,IF($H1667="SEK",$D1667*0.106947,IF($H1667="SGD",$D1667*0.737466,IF($H1667="USD",$D1667*1)))))))))))))</f>
        <v>3500</v>
      </c>
      <c r="W1667" s="14">
        <f t="shared" ref="W1667:W1730" si="188">IF($H1667="AUD",$E1667*0.704094,IF($H1667="CAD",$E1667*0.766449,IF($H1667="CHF",$E1667*1.016069,IF($H1667="DKK",$E1667*0.150818,IF($H1667="EUR",$E1667*1.126155,IF($H1667="GBP",$E1667*1.251877,IF($H1667="HKD",$E1667*0.127766,IF($H1667="MXN",$E1667*0.052688,IF($H1667="NOK",$E1667*0.117106,IF($H1667="NZD",$E1667*0.672078,IF($H1667="SEK",$E1667*0.106947,IF($H1667="SGD",$E1667*0.737466,IF($H1667="USD",$E1667*1)))))))))))))</f>
        <v>4181</v>
      </c>
      <c r="X1667" s="7">
        <f>IF($L1667&gt;0,$W1667/$L1667,0)</f>
        <v>44.956989247311824</v>
      </c>
    </row>
    <row r="1668" spans="1:24" ht="43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3">
        <f>(E1668/D1668)*100</f>
        <v>160.88</v>
      </c>
      <c r="P1668" s="7">
        <f t="shared" si="183"/>
        <v>41.04081632653061</v>
      </c>
      <c r="Q1668" s="4" t="str">
        <f t="shared" si="184"/>
        <v>music</v>
      </c>
      <c r="R1668" s="4" t="str">
        <f t="shared" si="182"/>
        <v>pop</v>
      </c>
      <c r="S1668" s="22">
        <f t="shared" si="185"/>
        <v>41331.253159722226</v>
      </c>
      <c r="T1668" s="22">
        <f t="shared" si="186"/>
        <v>41361.211493055554</v>
      </c>
      <c r="U1668" s="23">
        <v>41331.253159722226</v>
      </c>
      <c r="V1668" s="14">
        <f t="shared" si="187"/>
        <v>2500</v>
      </c>
      <c r="W1668" s="14">
        <f t="shared" si="188"/>
        <v>4022</v>
      </c>
      <c r="X1668" s="7">
        <f>IF($L1668&gt;0,$W1668/$L1668,0)</f>
        <v>41.04081632653061</v>
      </c>
    </row>
    <row r="1669" spans="1:24" ht="43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3">
        <f>(E1669/D1669)*100</f>
        <v>126.85294117647059</v>
      </c>
      <c r="P1669" s="7">
        <f t="shared" si="183"/>
        <v>52.597560975609753</v>
      </c>
      <c r="Q1669" s="4" t="str">
        <f t="shared" si="184"/>
        <v>music</v>
      </c>
      <c r="R1669" s="4" t="str">
        <f t="shared" si="182"/>
        <v>pop</v>
      </c>
      <c r="S1669" s="22">
        <f t="shared" si="185"/>
        <v>41682.0705787037</v>
      </c>
      <c r="T1669" s="22">
        <f t="shared" si="186"/>
        <v>41709.290972222225</v>
      </c>
      <c r="U1669" s="23">
        <v>41682.0705787037</v>
      </c>
      <c r="V1669" s="14">
        <f t="shared" si="187"/>
        <v>3400</v>
      </c>
      <c r="W1669" s="14">
        <f t="shared" si="188"/>
        <v>4313</v>
      </c>
      <c r="X1669" s="7">
        <f>IF($L1669&gt;0,$W1669/$L1669,0)</f>
        <v>52.597560975609753</v>
      </c>
    </row>
    <row r="1670" spans="1:24" ht="43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3">
        <f>(E1670/D1670)*100</f>
        <v>102.6375</v>
      </c>
      <c r="P1670" s="7">
        <f t="shared" si="183"/>
        <v>70.784482758620683</v>
      </c>
      <c r="Q1670" s="4" t="str">
        <f t="shared" si="184"/>
        <v>music</v>
      </c>
      <c r="R1670" s="4" t="str">
        <f t="shared" si="182"/>
        <v>pop</v>
      </c>
      <c r="S1670" s="22">
        <f t="shared" si="185"/>
        <v>40845.149756944447</v>
      </c>
      <c r="T1670" s="22">
        <f t="shared" si="186"/>
        <v>40875.191423611112</v>
      </c>
      <c r="U1670" s="23">
        <v>40845.149756944447</v>
      </c>
      <c r="V1670" s="14">
        <f t="shared" si="187"/>
        <v>8000</v>
      </c>
      <c r="W1670" s="14">
        <f t="shared" si="188"/>
        <v>8211</v>
      </c>
      <c r="X1670" s="7">
        <f>IF($L1670&gt;0,$W1670/$L1670,0)</f>
        <v>70.784482758620683</v>
      </c>
    </row>
    <row r="1671" spans="1:24" ht="43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3">
        <f>(E1671/D1671)*100</f>
        <v>139.75</v>
      </c>
      <c r="P1671" s="7">
        <f t="shared" si="183"/>
        <v>53.75</v>
      </c>
      <c r="Q1671" s="4" t="str">
        <f t="shared" si="184"/>
        <v>music</v>
      </c>
      <c r="R1671" s="4" t="str">
        <f t="shared" si="182"/>
        <v>pop</v>
      </c>
      <c r="S1671" s="22">
        <f t="shared" si="185"/>
        <v>42461.885138888887</v>
      </c>
      <c r="T1671" s="22">
        <f t="shared" si="186"/>
        <v>42521.885138888887</v>
      </c>
      <c r="U1671" s="23">
        <v>42461.885138888887</v>
      </c>
      <c r="V1671" s="14">
        <f t="shared" si="187"/>
        <v>2000</v>
      </c>
      <c r="W1671" s="14">
        <f t="shared" si="188"/>
        <v>2795</v>
      </c>
      <c r="X1671" s="7">
        <f>IF($L1671&gt;0,$W1671/$L1671,0)</f>
        <v>53.75</v>
      </c>
    </row>
    <row r="1672" spans="1:24" ht="57.6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3">
        <f>(E1672/D1672)*100</f>
        <v>102.60000000000001</v>
      </c>
      <c r="P1672" s="7">
        <f t="shared" si="183"/>
        <v>44.608695652173914</v>
      </c>
      <c r="Q1672" s="4" t="str">
        <f t="shared" si="184"/>
        <v>music</v>
      </c>
      <c r="R1672" s="4" t="str">
        <f t="shared" si="182"/>
        <v>pop</v>
      </c>
      <c r="S1672" s="22">
        <f t="shared" si="185"/>
        <v>40313.930543981478</v>
      </c>
      <c r="T1672" s="22">
        <f t="shared" si="186"/>
        <v>40364.166666666664</v>
      </c>
      <c r="U1672" s="23">
        <v>40313.930543981478</v>
      </c>
      <c r="V1672" s="14">
        <f t="shared" si="187"/>
        <v>1000</v>
      </c>
      <c r="W1672" s="14">
        <f t="shared" si="188"/>
        <v>1026</v>
      </c>
      <c r="X1672" s="7">
        <f>IF($L1672&gt;0,$W1672/$L1672,0)</f>
        <v>44.608695652173914</v>
      </c>
    </row>
    <row r="1673" spans="1:24" ht="28.8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3">
        <f>(E1673/D1673)*100</f>
        <v>100.67349999999999</v>
      </c>
      <c r="P1673" s="7">
        <f t="shared" si="183"/>
        <v>26.148961038961041</v>
      </c>
      <c r="Q1673" s="4" t="str">
        <f t="shared" si="184"/>
        <v>music</v>
      </c>
      <c r="R1673" s="4" t="str">
        <f t="shared" si="182"/>
        <v>pop</v>
      </c>
      <c r="S1673" s="22">
        <f t="shared" si="185"/>
        <v>42553.54414351852</v>
      </c>
      <c r="T1673" s="22">
        <f t="shared" si="186"/>
        <v>42583.54414351852</v>
      </c>
      <c r="U1673" s="23">
        <v>42553.54414351852</v>
      </c>
      <c r="V1673" s="14">
        <f t="shared" si="187"/>
        <v>2000</v>
      </c>
      <c r="W1673" s="14">
        <f t="shared" si="188"/>
        <v>2013.47</v>
      </c>
      <c r="X1673" s="7">
        <f>IF($L1673&gt;0,$W1673/$L1673,0)</f>
        <v>26.148961038961041</v>
      </c>
    </row>
    <row r="1674" spans="1:24" ht="28.8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3">
        <f>(E1674/D1674)*100</f>
        <v>112.94117647058823</v>
      </c>
      <c r="P1674" s="7">
        <f t="shared" si="183"/>
        <v>39.183673469387756</v>
      </c>
      <c r="Q1674" s="4" t="str">
        <f t="shared" si="184"/>
        <v>music</v>
      </c>
      <c r="R1674" s="4" t="str">
        <f t="shared" si="182"/>
        <v>pop</v>
      </c>
      <c r="S1674" s="22">
        <f t="shared" si="185"/>
        <v>41034.656597222223</v>
      </c>
      <c r="T1674" s="22">
        <f t="shared" si="186"/>
        <v>41064.656597222223</v>
      </c>
      <c r="U1674" s="23">
        <v>41034.656597222223</v>
      </c>
      <c r="V1674" s="14">
        <f t="shared" si="187"/>
        <v>1700</v>
      </c>
      <c r="W1674" s="14">
        <f t="shared" si="188"/>
        <v>1920</v>
      </c>
      <c r="X1674" s="7">
        <f>IF($L1674&gt;0,$W1674/$L1674,0)</f>
        <v>39.183673469387756</v>
      </c>
    </row>
    <row r="1675" spans="1:24" ht="43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3">
        <f>(E1675/D1675)*100</f>
        <v>128.09523809523807</v>
      </c>
      <c r="P1675" s="7">
        <f t="shared" si="183"/>
        <v>45.593220338983052</v>
      </c>
      <c r="Q1675" s="4" t="str">
        <f t="shared" si="184"/>
        <v>music</v>
      </c>
      <c r="R1675" s="4" t="str">
        <f t="shared" si="182"/>
        <v>pop</v>
      </c>
      <c r="S1675" s="22">
        <f t="shared" si="185"/>
        <v>42039.878379629634</v>
      </c>
      <c r="T1675" s="22">
        <f t="shared" si="186"/>
        <v>42069.878379629634</v>
      </c>
      <c r="U1675" s="23">
        <v>42039.878379629634</v>
      </c>
      <c r="V1675" s="14">
        <f t="shared" si="187"/>
        <v>2100</v>
      </c>
      <c r="W1675" s="14">
        <f t="shared" si="188"/>
        <v>2690</v>
      </c>
      <c r="X1675" s="7">
        <f>IF($L1675&gt;0,$W1675/$L1675,0)</f>
        <v>45.593220338983052</v>
      </c>
    </row>
    <row r="1676" spans="1:24" ht="43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3">
        <f>(E1676/D1676)*100</f>
        <v>201.7</v>
      </c>
      <c r="P1676" s="7">
        <f t="shared" si="183"/>
        <v>89.247787610619469</v>
      </c>
      <c r="Q1676" s="4" t="str">
        <f t="shared" si="184"/>
        <v>music</v>
      </c>
      <c r="R1676" s="4" t="str">
        <f t="shared" si="182"/>
        <v>pop</v>
      </c>
      <c r="S1676" s="22">
        <f t="shared" si="185"/>
        <v>42569.605393518519</v>
      </c>
      <c r="T1676" s="22">
        <f t="shared" si="186"/>
        <v>42600.290972222225</v>
      </c>
      <c r="U1676" s="23">
        <v>42569.605393518519</v>
      </c>
      <c r="V1676" s="14">
        <f t="shared" si="187"/>
        <v>5000</v>
      </c>
      <c r="W1676" s="14">
        <f t="shared" si="188"/>
        <v>10085</v>
      </c>
      <c r="X1676" s="7">
        <f>IF($L1676&gt;0,$W1676/$L1676,0)</f>
        <v>89.247787610619469</v>
      </c>
    </row>
    <row r="1677" spans="1:24" ht="28.8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3">
        <f>(E1677/D1677)*100</f>
        <v>137.416</v>
      </c>
      <c r="P1677" s="7">
        <f t="shared" si="183"/>
        <v>40.416470588235299</v>
      </c>
      <c r="Q1677" s="4" t="str">
        <f t="shared" si="184"/>
        <v>music</v>
      </c>
      <c r="R1677" s="4" t="str">
        <f t="shared" si="182"/>
        <v>pop</v>
      </c>
      <c r="S1677" s="22">
        <f t="shared" si="185"/>
        <v>40802.733101851853</v>
      </c>
      <c r="T1677" s="22">
        <f t="shared" si="186"/>
        <v>40832.918749999997</v>
      </c>
      <c r="U1677" s="23">
        <v>40802.733101851853</v>
      </c>
      <c r="V1677" s="14">
        <f t="shared" si="187"/>
        <v>1000</v>
      </c>
      <c r="W1677" s="14">
        <f t="shared" si="188"/>
        <v>1374.16</v>
      </c>
      <c r="X1677" s="7">
        <f>IF($L1677&gt;0,$W1677/$L1677,0)</f>
        <v>40.416470588235299</v>
      </c>
    </row>
    <row r="1678" spans="1:24" ht="28.8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3">
        <f>(E1678/D1678)*100</f>
        <v>115.33333333333333</v>
      </c>
      <c r="P1678" s="7">
        <f t="shared" si="183"/>
        <v>82.38095238095238</v>
      </c>
      <c r="Q1678" s="4" t="str">
        <f t="shared" si="184"/>
        <v>music</v>
      </c>
      <c r="R1678" s="4" t="str">
        <f t="shared" si="182"/>
        <v>pop</v>
      </c>
      <c r="S1678" s="22">
        <f t="shared" si="185"/>
        <v>40973.726238425923</v>
      </c>
      <c r="T1678" s="22">
        <f t="shared" si="186"/>
        <v>41020.165972222225</v>
      </c>
      <c r="U1678" s="23">
        <v>40973.726238425923</v>
      </c>
      <c r="V1678" s="14">
        <f t="shared" si="187"/>
        <v>3000</v>
      </c>
      <c r="W1678" s="14">
        <f t="shared" si="188"/>
        <v>3460</v>
      </c>
      <c r="X1678" s="7">
        <f>IF($L1678&gt;0,$W1678/$L1678,0)</f>
        <v>82.38095238095238</v>
      </c>
    </row>
    <row r="1679" spans="1:24" ht="43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3">
        <f>(E1679/D1679)*100</f>
        <v>111.66666666666667</v>
      </c>
      <c r="P1679" s="7">
        <f t="shared" si="183"/>
        <v>159.52380952380952</v>
      </c>
      <c r="Q1679" s="4" t="str">
        <f t="shared" si="184"/>
        <v>music</v>
      </c>
      <c r="R1679" s="4" t="str">
        <f t="shared" si="182"/>
        <v>pop</v>
      </c>
      <c r="S1679" s="22">
        <f t="shared" si="185"/>
        <v>42416.407129629632</v>
      </c>
      <c r="T1679" s="22">
        <f t="shared" si="186"/>
        <v>42476.249305555553</v>
      </c>
      <c r="U1679" s="23">
        <v>42416.407129629632</v>
      </c>
      <c r="V1679" s="14">
        <f t="shared" si="187"/>
        <v>6756.93</v>
      </c>
      <c r="W1679" s="14">
        <f t="shared" si="188"/>
        <v>7545.2385000000004</v>
      </c>
      <c r="X1679" s="7">
        <f>IF($L1679&gt;0,$W1679/$L1679,0)</f>
        <v>179.64853571428571</v>
      </c>
    </row>
    <row r="1680" spans="1:24" ht="43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3">
        <f>(E1680/D1680)*100</f>
        <v>118.39999999999999</v>
      </c>
      <c r="P1680" s="7">
        <f t="shared" si="183"/>
        <v>36.244897959183675</v>
      </c>
      <c r="Q1680" s="4" t="str">
        <f t="shared" si="184"/>
        <v>music</v>
      </c>
      <c r="R1680" s="4" t="str">
        <f t="shared" si="182"/>
        <v>pop</v>
      </c>
      <c r="S1680" s="22">
        <f t="shared" si="185"/>
        <v>41662.854988425926</v>
      </c>
      <c r="T1680" s="22">
        <f t="shared" si="186"/>
        <v>41676.854988425926</v>
      </c>
      <c r="U1680" s="23">
        <v>41662.854988425926</v>
      </c>
      <c r="V1680" s="14">
        <f t="shared" si="187"/>
        <v>1500</v>
      </c>
      <c r="W1680" s="14">
        <f t="shared" si="188"/>
        <v>1776</v>
      </c>
      <c r="X1680" s="7">
        <f>IF($L1680&gt;0,$W1680/$L1680,0)</f>
        <v>36.244897959183675</v>
      </c>
    </row>
    <row r="1681" spans="1:24" ht="57.6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3">
        <f>(E1681/D1681)*100</f>
        <v>175</v>
      </c>
      <c r="P1681" s="7">
        <f t="shared" si="183"/>
        <v>62.5</v>
      </c>
      <c r="Q1681" s="4" t="str">
        <f t="shared" si="184"/>
        <v>music</v>
      </c>
      <c r="R1681" s="4" t="str">
        <f t="shared" si="182"/>
        <v>pop</v>
      </c>
      <c r="S1681" s="22">
        <f t="shared" si="185"/>
        <v>40723.068807870368</v>
      </c>
      <c r="T1681" s="22">
        <f t="shared" si="186"/>
        <v>40746.068807870368</v>
      </c>
      <c r="U1681" s="23">
        <v>40723.068807870368</v>
      </c>
      <c r="V1681" s="14">
        <f t="shared" si="187"/>
        <v>2000</v>
      </c>
      <c r="W1681" s="14">
        <f t="shared" si="188"/>
        <v>3500</v>
      </c>
      <c r="X1681" s="7">
        <f>IF($L1681&gt;0,$W1681/$L1681,0)</f>
        <v>62.5</v>
      </c>
    </row>
    <row r="1682" spans="1:24" ht="28.8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3">
        <f>(E1682/D1682)*100</f>
        <v>117.5</v>
      </c>
      <c r="P1682" s="7">
        <f t="shared" si="183"/>
        <v>47</v>
      </c>
      <c r="Q1682" s="4" t="str">
        <f t="shared" si="184"/>
        <v>music</v>
      </c>
      <c r="R1682" s="4" t="str">
        <f t="shared" si="182"/>
        <v>pop</v>
      </c>
      <c r="S1682" s="22">
        <f t="shared" si="185"/>
        <v>41802.757719907408</v>
      </c>
      <c r="T1682" s="22">
        <f t="shared" si="186"/>
        <v>41832.757719907408</v>
      </c>
      <c r="U1682" s="23">
        <v>41802.757719907408</v>
      </c>
      <c r="V1682" s="14">
        <f t="shared" si="187"/>
        <v>1000</v>
      </c>
      <c r="W1682" s="14">
        <f t="shared" si="188"/>
        <v>1175</v>
      </c>
      <c r="X1682" s="7">
        <f>IF($L1682&gt;0,$W1682/$L1682,0)</f>
        <v>47</v>
      </c>
    </row>
    <row r="1683" spans="1:24" ht="43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3">
        <f>(E1683/D1683)*100</f>
        <v>101.42212307692309</v>
      </c>
      <c r="P1683" s="7">
        <f t="shared" si="183"/>
        <v>74.575090497737563</v>
      </c>
      <c r="Q1683" s="4" t="str">
        <f t="shared" si="184"/>
        <v>music</v>
      </c>
      <c r="R1683" s="4" t="str">
        <f t="shared" si="182"/>
        <v>faith</v>
      </c>
      <c r="S1683" s="22">
        <f t="shared" si="185"/>
        <v>42774.121342592596</v>
      </c>
      <c r="T1683" s="22">
        <f t="shared" si="186"/>
        <v>42823.083333333328</v>
      </c>
      <c r="U1683" s="23">
        <v>42774.121342592596</v>
      </c>
      <c r="V1683" s="14">
        <f t="shared" si="187"/>
        <v>65000</v>
      </c>
      <c r="W1683" s="14">
        <f t="shared" si="188"/>
        <v>65924.38</v>
      </c>
      <c r="X1683" s="7">
        <f>IF($L1683&gt;0,$W1683/$L1683,0)</f>
        <v>74.575090497737563</v>
      </c>
    </row>
    <row r="1684" spans="1:24" ht="28.8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3">
        <f>(E1684/D1684)*100</f>
        <v>0</v>
      </c>
      <c r="P1684" s="7">
        <f t="shared" si="183"/>
        <v>0</v>
      </c>
      <c r="Q1684" s="4" t="str">
        <f t="shared" si="184"/>
        <v>music</v>
      </c>
      <c r="R1684" s="4" t="str">
        <f t="shared" si="182"/>
        <v>faith</v>
      </c>
      <c r="S1684" s="22">
        <f t="shared" si="185"/>
        <v>42779.21365740741</v>
      </c>
      <c r="T1684" s="22">
        <f t="shared" si="186"/>
        <v>42839.171990740739</v>
      </c>
      <c r="U1684" s="23">
        <v>42779.21365740741</v>
      </c>
      <c r="V1684" s="14">
        <f t="shared" si="187"/>
        <v>6000</v>
      </c>
      <c r="W1684" s="14">
        <f t="shared" si="188"/>
        <v>0</v>
      </c>
      <c r="X1684" s="7">
        <f>IF($L1684&gt;0,$W1684/$L1684,0)</f>
        <v>0</v>
      </c>
    </row>
    <row r="1685" spans="1:24" ht="43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3">
        <f>(E1685/D1685)*100</f>
        <v>21.714285714285715</v>
      </c>
      <c r="P1685" s="7">
        <f t="shared" si="183"/>
        <v>76</v>
      </c>
      <c r="Q1685" s="4" t="str">
        <f t="shared" si="184"/>
        <v>music</v>
      </c>
      <c r="R1685" s="4" t="str">
        <f t="shared" si="182"/>
        <v>faith</v>
      </c>
      <c r="S1685" s="22">
        <f t="shared" si="185"/>
        <v>42808.781689814816</v>
      </c>
      <c r="T1685" s="22">
        <f t="shared" si="186"/>
        <v>42832.781689814816</v>
      </c>
      <c r="U1685" s="23">
        <v>42808.781689814816</v>
      </c>
      <c r="V1685" s="14">
        <f t="shared" si="187"/>
        <v>3941.5425</v>
      </c>
      <c r="W1685" s="14">
        <f t="shared" si="188"/>
        <v>855.87779999999998</v>
      </c>
      <c r="X1685" s="7">
        <f>IF($L1685&gt;0,$W1685/$L1685,0)</f>
        <v>85.587779999999995</v>
      </c>
    </row>
    <row r="1686" spans="1:24" ht="28.8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3">
        <f>(E1686/D1686)*100</f>
        <v>109.125</v>
      </c>
      <c r="P1686" s="7">
        <f t="shared" si="183"/>
        <v>86.43564356435644</v>
      </c>
      <c r="Q1686" s="4" t="str">
        <f t="shared" si="184"/>
        <v>music</v>
      </c>
      <c r="R1686" s="4" t="str">
        <f t="shared" si="182"/>
        <v>faith</v>
      </c>
      <c r="S1686" s="22">
        <f t="shared" si="185"/>
        <v>42783.815289351856</v>
      </c>
      <c r="T1686" s="22">
        <f t="shared" si="186"/>
        <v>42811.773622685185</v>
      </c>
      <c r="U1686" s="23">
        <v>42783.815289351856</v>
      </c>
      <c r="V1686" s="14">
        <f t="shared" si="187"/>
        <v>8000</v>
      </c>
      <c r="W1686" s="14">
        <f t="shared" si="188"/>
        <v>8730</v>
      </c>
      <c r="X1686" s="7">
        <f>IF($L1686&gt;0,$W1686/$L1686,0)</f>
        <v>86.43564356435644</v>
      </c>
    </row>
    <row r="1687" spans="1:24" ht="43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3">
        <f>(E1687/D1687)*100</f>
        <v>102.85714285714285</v>
      </c>
      <c r="P1687" s="7">
        <f t="shared" si="183"/>
        <v>24</v>
      </c>
      <c r="Q1687" s="4" t="str">
        <f t="shared" si="184"/>
        <v>music</v>
      </c>
      <c r="R1687" s="4" t="str">
        <f t="shared" si="182"/>
        <v>faith</v>
      </c>
      <c r="S1687" s="22">
        <f t="shared" si="185"/>
        <v>42788.2502662037</v>
      </c>
      <c r="T1687" s="22">
        <f t="shared" si="186"/>
        <v>42818.208599537036</v>
      </c>
      <c r="U1687" s="23">
        <v>42788.2502662037</v>
      </c>
      <c r="V1687" s="14">
        <f t="shared" si="187"/>
        <v>350</v>
      </c>
      <c r="W1687" s="14">
        <f t="shared" si="188"/>
        <v>360</v>
      </c>
      <c r="X1687" s="7">
        <f>IF($L1687&gt;0,$W1687/$L1687,0)</f>
        <v>24</v>
      </c>
    </row>
    <row r="1688" spans="1:24" ht="43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3">
        <f>(E1688/D1688)*100</f>
        <v>0.36</v>
      </c>
      <c r="P1688" s="7">
        <f t="shared" si="183"/>
        <v>18</v>
      </c>
      <c r="Q1688" s="4" t="str">
        <f t="shared" si="184"/>
        <v>music</v>
      </c>
      <c r="R1688" s="4" t="str">
        <f t="shared" si="182"/>
        <v>faith</v>
      </c>
      <c r="S1688" s="22">
        <f t="shared" si="185"/>
        <v>42792.843969907408</v>
      </c>
      <c r="T1688" s="22">
        <f t="shared" si="186"/>
        <v>42852.802303240736</v>
      </c>
      <c r="U1688" s="23">
        <v>42792.843969907408</v>
      </c>
      <c r="V1688" s="14">
        <f t="shared" si="187"/>
        <v>3832.2450000000003</v>
      </c>
      <c r="W1688" s="14">
        <f t="shared" si="188"/>
        <v>13.796082</v>
      </c>
      <c r="X1688" s="7">
        <f>IF($L1688&gt;0,$W1688/$L1688,0)</f>
        <v>13.796082</v>
      </c>
    </row>
    <row r="1689" spans="1:24" ht="43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3">
        <f>(E1689/D1689)*100</f>
        <v>31.25</v>
      </c>
      <c r="P1689" s="7">
        <f t="shared" si="183"/>
        <v>80.128205128205124</v>
      </c>
      <c r="Q1689" s="4" t="str">
        <f t="shared" si="184"/>
        <v>music</v>
      </c>
      <c r="R1689" s="4" t="str">
        <f t="shared" si="182"/>
        <v>faith</v>
      </c>
      <c r="S1689" s="22">
        <f t="shared" si="185"/>
        <v>42802.046817129631</v>
      </c>
      <c r="T1689" s="22">
        <f t="shared" si="186"/>
        <v>42835.84375</v>
      </c>
      <c r="U1689" s="23">
        <v>42802.046817129631</v>
      </c>
      <c r="V1689" s="14">
        <f t="shared" si="187"/>
        <v>10000</v>
      </c>
      <c r="W1689" s="14">
        <f t="shared" si="188"/>
        <v>3125</v>
      </c>
      <c r="X1689" s="7">
        <f>IF($L1689&gt;0,$W1689/$L1689,0)</f>
        <v>80.128205128205124</v>
      </c>
    </row>
    <row r="1690" spans="1:24" ht="43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3">
        <f>(E1690/D1690)*100</f>
        <v>44.3</v>
      </c>
      <c r="P1690" s="7">
        <f t="shared" si="183"/>
        <v>253.14285714285714</v>
      </c>
      <c r="Q1690" s="4" t="str">
        <f t="shared" si="184"/>
        <v>music</v>
      </c>
      <c r="R1690" s="4" t="str">
        <f t="shared" si="182"/>
        <v>faith</v>
      </c>
      <c r="S1690" s="22">
        <f t="shared" si="185"/>
        <v>42804.534652777773</v>
      </c>
      <c r="T1690" s="22">
        <f t="shared" si="186"/>
        <v>42834.492986111116</v>
      </c>
      <c r="U1690" s="23">
        <v>42804.534652777773</v>
      </c>
      <c r="V1690" s="14">
        <f t="shared" si="187"/>
        <v>4000</v>
      </c>
      <c r="W1690" s="14">
        <f t="shared" si="188"/>
        <v>1772</v>
      </c>
      <c r="X1690" s="7">
        <f>IF($L1690&gt;0,$W1690/$L1690,0)</f>
        <v>253.14285714285714</v>
      </c>
    </row>
    <row r="1691" spans="1:24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3">
        <f>(E1691/D1691)*100</f>
        <v>100</v>
      </c>
      <c r="P1691" s="7">
        <f t="shared" si="183"/>
        <v>171.42857142857142</v>
      </c>
      <c r="Q1691" s="4" t="str">
        <f t="shared" si="184"/>
        <v>music</v>
      </c>
      <c r="R1691" s="4" t="str">
        <f t="shared" si="182"/>
        <v>faith</v>
      </c>
      <c r="S1691" s="22">
        <f t="shared" si="185"/>
        <v>42780.942476851851</v>
      </c>
      <c r="T1691" s="22">
        <f t="shared" si="186"/>
        <v>42810.900810185187</v>
      </c>
      <c r="U1691" s="23">
        <v>42780.942476851851</v>
      </c>
      <c r="V1691" s="14">
        <f t="shared" si="187"/>
        <v>2400</v>
      </c>
      <c r="W1691" s="14">
        <f t="shared" si="188"/>
        <v>2400</v>
      </c>
      <c r="X1691" s="7">
        <f>IF($L1691&gt;0,$W1691/$L1691,0)</f>
        <v>171.42857142857142</v>
      </c>
    </row>
    <row r="1692" spans="1:24" ht="43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3">
        <f>(E1692/D1692)*100</f>
        <v>25.4</v>
      </c>
      <c r="P1692" s="7">
        <f t="shared" si="183"/>
        <v>57.727272727272727</v>
      </c>
      <c r="Q1692" s="4" t="str">
        <f t="shared" si="184"/>
        <v>music</v>
      </c>
      <c r="R1692" s="4" t="str">
        <f t="shared" si="182"/>
        <v>faith</v>
      </c>
      <c r="S1692" s="22">
        <f t="shared" si="185"/>
        <v>42801.43104166667</v>
      </c>
      <c r="T1692" s="22">
        <f t="shared" si="186"/>
        <v>42831.389374999999</v>
      </c>
      <c r="U1692" s="23">
        <v>42801.43104166667</v>
      </c>
      <c r="V1692" s="14">
        <f t="shared" si="187"/>
        <v>2500</v>
      </c>
      <c r="W1692" s="14">
        <f t="shared" si="188"/>
        <v>635</v>
      </c>
      <c r="X1692" s="7">
        <f>IF($L1692&gt;0,$W1692/$L1692,0)</f>
        <v>57.727272727272727</v>
      </c>
    </row>
    <row r="1693" spans="1:24" ht="43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3">
        <f>(E1693/D1693)*100</f>
        <v>33.473333333333329</v>
      </c>
      <c r="P1693" s="7">
        <f t="shared" si="183"/>
        <v>264.26315789473682</v>
      </c>
      <c r="Q1693" s="4" t="str">
        <f t="shared" si="184"/>
        <v>music</v>
      </c>
      <c r="R1693" s="4" t="str">
        <f t="shared" si="182"/>
        <v>faith</v>
      </c>
      <c r="S1693" s="22">
        <f t="shared" si="185"/>
        <v>42795.701481481483</v>
      </c>
      <c r="T1693" s="22">
        <f t="shared" si="186"/>
        <v>42828.041666666672</v>
      </c>
      <c r="U1693" s="23">
        <v>42795.701481481483</v>
      </c>
      <c r="V1693" s="14">
        <f t="shared" si="187"/>
        <v>30000</v>
      </c>
      <c r="W1693" s="14">
        <f t="shared" si="188"/>
        <v>10042</v>
      </c>
      <c r="X1693" s="7">
        <f>IF($L1693&gt;0,$W1693/$L1693,0)</f>
        <v>264.26315789473682</v>
      </c>
    </row>
    <row r="1694" spans="1:24" ht="43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3">
        <f>(E1694/D1694)*100</f>
        <v>47.8</v>
      </c>
      <c r="P1694" s="7">
        <f t="shared" si="183"/>
        <v>159.33333333333334</v>
      </c>
      <c r="Q1694" s="4" t="str">
        <f t="shared" si="184"/>
        <v>music</v>
      </c>
      <c r="R1694" s="4" t="str">
        <f t="shared" si="182"/>
        <v>faith</v>
      </c>
      <c r="S1694" s="22">
        <f t="shared" si="185"/>
        <v>42788.151238425926</v>
      </c>
      <c r="T1694" s="22">
        <f t="shared" si="186"/>
        <v>42820.999305555553</v>
      </c>
      <c r="U1694" s="23">
        <v>42788.151238425926</v>
      </c>
      <c r="V1694" s="14">
        <f t="shared" si="187"/>
        <v>5000</v>
      </c>
      <c r="W1694" s="14">
        <f t="shared" si="188"/>
        <v>2390</v>
      </c>
      <c r="X1694" s="7">
        <f>IF($L1694&gt;0,$W1694/$L1694,0)</f>
        <v>159.33333333333334</v>
      </c>
    </row>
    <row r="1695" spans="1:24" ht="43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3">
        <f>(E1695/D1695)*100</f>
        <v>9.3333333333333339</v>
      </c>
      <c r="P1695" s="7">
        <f t="shared" si="183"/>
        <v>35</v>
      </c>
      <c r="Q1695" s="4" t="str">
        <f t="shared" si="184"/>
        <v>music</v>
      </c>
      <c r="R1695" s="4" t="str">
        <f t="shared" si="182"/>
        <v>faith</v>
      </c>
      <c r="S1695" s="22">
        <f t="shared" si="185"/>
        <v>42803.920277777783</v>
      </c>
      <c r="T1695" s="22">
        <f t="shared" si="186"/>
        <v>42834.833333333328</v>
      </c>
      <c r="U1695" s="23">
        <v>42803.920277777783</v>
      </c>
      <c r="V1695" s="14">
        <f t="shared" si="187"/>
        <v>3755.6309999999999</v>
      </c>
      <c r="W1695" s="14">
        <f t="shared" si="188"/>
        <v>350.52555999999998</v>
      </c>
      <c r="X1695" s="7">
        <f>IF($L1695&gt;0,$W1695/$L1695,0)</f>
        <v>43.815694999999998</v>
      </c>
    </row>
    <row r="1696" spans="1:24" ht="43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3">
        <f>(E1696/D1696)*100</f>
        <v>0.05</v>
      </c>
      <c r="P1696" s="7">
        <f t="shared" si="183"/>
        <v>5</v>
      </c>
      <c r="Q1696" s="4" t="str">
        <f t="shared" si="184"/>
        <v>music</v>
      </c>
      <c r="R1696" s="4" t="str">
        <f t="shared" si="182"/>
        <v>faith</v>
      </c>
      <c r="S1696" s="22">
        <f t="shared" si="185"/>
        <v>42791.669837962967</v>
      </c>
      <c r="T1696" s="22">
        <f t="shared" si="186"/>
        <v>42821.191666666666</v>
      </c>
      <c r="U1696" s="23">
        <v>42791.669837962967</v>
      </c>
      <c r="V1696" s="14">
        <f t="shared" si="187"/>
        <v>10000</v>
      </c>
      <c r="W1696" s="14">
        <f t="shared" si="188"/>
        <v>5</v>
      </c>
      <c r="X1696" s="7">
        <f>IF($L1696&gt;0,$W1696/$L1696,0)</f>
        <v>5</v>
      </c>
    </row>
    <row r="1697" spans="1:24" ht="43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3">
        <f>(E1697/D1697)*100</f>
        <v>11.708333333333334</v>
      </c>
      <c r="P1697" s="7">
        <f t="shared" si="183"/>
        <v>61.086956521739133</v>
      </c>
      <c r="Q1697" s="4" t="str">
        <f t="shared" si="184"/>
        <v>music</v>
      </c>
      <c r="R1697" s="4" t="str">
        <f t="shared" si="182"/>
        <v>faith</v>
      </c>
      <c r="S1697" s="22">
        <f t="shared" si="185"/>
        <v>42801.031412037039</v>
      </c>
      <c r="T1697" s="22">
        <f t="shared" si="186"/>
        <v>42835.041666666672</v>
      </c>
      <c r="U1697" s="23">
        <v>42801.031412037039</v>
      </c>
      <c r="V1697" s="14">
        <f t="shared" si="187"/>
        <v>12000</v>
      </c>
      <c r="W1697" s="14">
        <f t="shared" si="188"/>
        <v>1405</v>
      </c>
      <c r="X1697" s="7">
        <f>IF($L1697&gt;0,$W1697/$L1697,0)</f>
        <v>61.086956521739133</v>
      </c>
    </row>
    <row r="1698" spans="1:24" ht="43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3">
        <f>(E1698/D1698)*100</f>
        <v>0</v>
      </c>
      <c r="P1698" s="7">
        <f t="shared" si="183"/>
        <v>0</v>
      </c>
      <c r="Q1698" s="4" t="str">
        <f t="shared" si="184"/>
        <v>music</v>
      </c>
      <c r="R1698" s="4" t="str">
        <f t="shared" si="182"/>
        <v>faith</v>
      </c>
      <c r="S1698" s="22">
        <f t="shared" si="185"/>
        <v>42796.069571759261</v>
      </c>
      <c r="T1698" s="22">
        <f t="shared" si="186"/>
        <v>42826.027905092589</v>
      </c>
      <c r="U1698" s="23">
        <v>42796.069571759261</v>
      </c>
      <c r="V1698" s="14">
        <f t="shared" si="187"/>
        <v>300000</v>
      </c>
      <c r="W1698" s="14">
        <f t="shared" si="188"/>
        <v>0</v>
      </c>
      <c r="X1698" s="7">
        <f>IF($L1698&gt;0,$W1698/$L1698,0)</f>
        <v>0</v>
      </c>
    </row>
    <row r="1699" spans="1:24" ht="43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3">
        <f>(E1699/D1699)*100</f>
        <v>20.208000000000002</v>
      </c>
      <c r="P1699" s="7">
        <f t="shared" si="183"/>
        <v>114.81818181818181</v>
      </c>
      <c r="Q1699" s="4" t="str">
        <f t="shared" si="184"/>
        <v>music</v>
      </c>
      <c r="R1699" s="4" t="str">
        <f t="shared" si="182"/>
        <v>faith</v>
      </c>
      <c r="S1699" s="22">
        <f t="shared" si="185"/>
        <v>42805.032962962963</v>
      </c>
      <c r="T1699" s="22">
        <f t="shared" si="186"/>
        <v>42834.991296296299</v>
      </c>
      <c r="U1699" s="23">
        <v>42805.032962962963</v>
      </c>
      <c r="V1699" s="14">
        <f t="shared" si="187"/>
        <v>12500</v>
      </c>
      <c r="W1699" s="14">
        <f t="shared" si="188"/>
        <v>2526</v>
      </c>
      <c r="X1699" s="7">
        <f>IF($L1699&gt;0,$W1699/$L1699,0)</f>
        <v>114.81818181818181</v>
      </c>
    </row>
    <row r="1700" spans="1:24" ht="7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3">
        <f>(E1700/D1700)*100</f>
        <v>0</v>
      </c>
      <c r="P1700" s="7">
        <f t="shared" si="183"/>
        <v>0</v>
      </c>
      <c r="Q1700" s="4" t="str">
        <f t="shared" si="184"/>
        <v>music</v>
      </c>
      <c r="R1700" s="4" t="str">
        <f t="shared" si="182"/>
        <v>faith</v>
      </c>
      <c r="S1700" s="22">
        <f t="shared" si="185"/>
        <v>42796.207870370374</v>
      </c>
      <c r="T1700" s="22">
        <f t="shared" si="186"/>
        <v>42820.147916666669</v>
      </c>
      <c r="U1700" s="23">
        <v>42796.207870370374</v>
      </c>
      <c r="V1700" s="14">
        <f t="shared" si="187"/>
        <v>125000</v>
      </c>
      <c r="W1700" s="14">
        <f t="shared" si="188"/>
        <v>0</v>
      </c>
      <c r="X1700" s="7">
        <f>IF($L1700&gt;0,$W1700/$L1700,0)</f>
        <v>0</v>
      </c>
    </row>
    <row r="1701" spans="1:24" ht="43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3">
        <f>(E1701/D1701)*100</f>
        <v>4.2311459353574925</v>
      </c>
      <c r="P1701" s="7">
        <f t="shared" si="183"/>
        <v>54</v>
      </c>
      <c r="Q1701" s="4" t="str">
        <f t="shared" si="184"/>
        <v>music</v>
      </c>
      <c r="R1701" s="4" t="str">
        <f t="shared" si="182"/>
        <v>faith</v>
      </c>
      <c r="S1701" s="22">
        <f t="shared" si="185"/>
        <v>42806.863946759258</v>
      </c>
      <c r="T1701" s="22">
        <f t="shared" si="186"/>
        <v>42836.863946759258</v>
      </c>
      <c r="U1701" s="23">
        <v>42806.863946759258</v>
      </c>
      <c r="V1701" s="14">
        <f t="shared" si="187"/>
        <v>5105</v>
      </c>
      <c r="W1701" s="14">
        <f t="shared" si="188"/>
        <v>216</v>
      </c>
      <c r="X1701" s="7">
        <f>IF($L1701&gt;0,$W1701/$L1701,0)</f>
        <v>54</v>
      </c>
    </row>
    <row r="1702" spans="1:24" ht="43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3">
        <f>(E1702/D1702)*100</f>
        <v>26.06</v>
      </c>
      <c r="P1702" s="7">
        <f t="shared" si="183"/>
        <v>65.974683544303801</v>
      </c>
      <c r="Q1702" s="4" t="str">
        <f t="shared" si="184"/>
        <v>music</v>
      </c>
      <c r="R1702" s="4" t="str">
        <f t="shared" si="182"/>
        <v>faith</v>
      </c>
      <c r="S1702" s="22">
        <f t="shared" si="185"/>
        <v>42796.071643518517</v>
      </c>
      <c r="T1702" s="22">
        <f t="shared" si="186"/>
        <v>42826.166666666672</v>
      </c>
      <c r="U1702" s="23">
        <v>42796.071643518517</v>
      </c>
      <c r="V1702" s="14">
        <f t="shared" si="187"/>
        <v>20000</v>
      </c>
      <c r="W1702" s="14">
        <f t="shared" si="188"/>
        <v>5212</v>
      </c>
      <c r="X1702" s="7">
        <f>IF($L1702&gt;0,$W1702/$L1702,0)</f>
        <v>65.974683544303801</v>
      </c>
    </row>
    <row r="1703" spans="1:24" ht="43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3">
        <f>(E1703/D1703)*100</f>
        <v>0.19801980198019803</v>
      </c>
      <c r="P1703" s="7">
        <f t="shared" si="183"/>
        <v>5</v>
      </c>
      <c r="Q1703" s="4" t="str">
        <f t="shared" si="184"/>
        <v>music</v>
      </c>
      <c r="R1703" s="4" t="str">
        <f t="shared" si="182"/>
        <v>faith</v>
      </c>
      <c r="S1703" s="22">
        <f t="shared" si="185"/>
        <v>41989.664409722223</v>
      </c>
      <c r="T1703" s="22">
        <f t="shared" si="186"/>
        <v>42019.664409722223</v>
      </c>
      <c r="U1703" s="23">
        <v>41989.664409722223</v>
      </c>
      <c r="V1703" s="14">
        <f t="shared" si="187"/>
        <v>5050</v>
      </c>
      <c r="W1703" s="14">
        <f t="shared" si="188"/>
        <v>10</v>
      </c>
      <c r="X1703" s="7">
        <f>IF($L1703&gt;0,$W1703/$L1703,0)</f>
        <v>5</v>
      </c>
    </row>
    <row r="1704" spans="1:24" ht="28.8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3">
        <f>(E1704/D1704)*100</f>
        <v>6.0606060606060606E-3</v>
      </c>
      <c r="P1704" s="7">
        <f t="shared" si="183"/>
        <v>1</v>
      </c>
      <c r="Q1704" s="4" t="str">
        <f t="shared" si="184"/>
        <v>music</v>
      </c>
      <c r="R1704" s="4" t="str">
        <f t="shared" si="182"/>
        <v>faith</v>
      </c>
      <c r="S1704" s="22">
        <f t="shared" si="185"/>
        <v>42063.869791666672</v>
      </c>
      <c r="T1704" s="22">
        <f t="shared" si="186"/>
        <v>42093.828125</v>
      </c>
      <c r="U1704" s="23">
        <v>42063.869791666672</v>
      </c>
      <c r="V1704" s="14">
        <f t="shared" si="187"/>
        <v>16500</v>
      </c>
      <c r="W1704" s="14">
        <f t="shared" si="188"/>
        <v>1</v>
      </c>
      <c r="X1704" s="7">
        <f>IF($L1704&gt;0,$W1704/$L1704,0)</f>
        <v>1</v>
      </c>
    </row>
    <row r="1705" spans="1:24" ht="43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3">
        <f>(E1705/D1705)*100</f>
        <v>1.02</v>
      </c>
      <c r="P1705" s="7">
        <f t="shared" si="183"/>
        <v>25.5</v>
      </c>
      <c r="Q1705" s="4" t="str">
        <f t="shared" si="184"/>
        <v>music</v>
      </c>
      <c r="R1705" s="4" t="str">
        <f t="shared" si="182"/>
        <v>faith</v>
      </c>
      <c r="S1705" s="22">
        <f t="shared" si="185"/>
        <v>42187.281678240739</v>
      </c>
      <c r="T1705" s="22">
        <f t="shared" si="186"/>
        <v>42247.281678240739</v>
      </c>
      <c r="U1705" s="23">
        <v>42187.281678240739</v>
      </c>
      <c r="V1705" s="14">
        <f t="shared" si="187"/>
        <v>5000</v>
      </c>
      <c r="W1705" s="14">
        <f t="shared" si="188"/>
        <v>51</v>
      </c>
      <c r="X1705" s="7">
        <f>IF($L1705&gt;0,$W1705/$L1705,0)</f>
        <v>25.5</v>
      </c>
    </row>
    <row r="1706" spans="1:24" ht="28.8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3">
        <f>(E1706/D1706)*100</f>
        <v>65.100000000000009</v>
      </c>
      <c r="P1706" s="7">
        <f t="shared" si="183"/>
        <v>118.36363636363636</v>
      </c>
      <c r="Q1706" s="4" t="str">
        <f t="shared" si="184"/>
        <v>music</v>
      </c>
      <c r="R1706" s="4" t="str">
        <f t="shared" si="182"/>
        <v>faith</v>
      </c>
      <c r="S1706" s="22">
        <f t="shared" si="185"/>
        <v>42021.139733796299</v>
      </c>
      <c r="T1706" s="22">
        <f t="shared" si="186"/>
        <v>42051.139733796299</v>
      </c>
      <c r="U1706" s="23">
        <v>42021.139733796299</v>
      </c>
      <c r="V1706" s="14">
        <f t="shared" si="187"/>
        <v>2000</v>
      </c>
      <c r="W1706" s="14">
        <f t="shared" si="188"/>
        <v>1302</v>
      </c>
      <c r="X1706" s="7">
        <f>IF($L1706&gt;0,$W1706/$L1706,0)</f>
        <v>118.36363636363636</v>
      </c>
    </row>
    <row r="1707" spans="1:24" ht="43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3">
        <f>(E1707/D1707)*100</f>
        <v>0</v>
      </c>
      <c r="P1707" s="7">
        <f t="shared" si="183"/>
        <v>0</v>
      </c>
      <c r="Q1707" s="4" t="str">
        <f t="shared" si="184"/>
        <v>music</v>
      </c>
      <c r="R1707" s="4" t="str">
        <f t="shared" si="182"/>
        <v>faith</v>
      </c>
      <c r="S1707" s="22">
        <f t="shared" si="185"/>
        <v>42245.016736111109</v>
      </c>
      <c r="T1707" s="22">
        <f t="shared" si="186"/>
        <v>42256.666666666672</v>
      </c>
      <c r="U1707" s="23">
        <v>42245.016736111109</v>
      </c>
      <c r="V1707" s="14">
        <f t="shared" si="187"/>
        <v>2000</v>
      </c>
      <c r="W1707" s="14">
        <f t="shared" si="188"/>
        <v>0</v>
      </c>
      <c r="X1707" s="7">
        <f>IF($L1707&gt;0,$W1707/$L1707,0)</f>
        <v>0</v>
      </c>
    </row>
    <row r="1708" spans="1:24" ht="43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3">
        <f>(E1708/D1708)*100</f>
        <v>0</v>
      </c>
      <c r="P1708" s="7">
        <f t="shared" si="183"/>
        <v>0</v>
      </c>
      <c r="Q1708" s="4" t="str">
        <f t="shared" si="184"/>
        <v>music</v>
      </c>
      <c r="R1708" s="4" t="str">
        <f t="shared" si="182"/>
        <v>faith</v>
      </c>
      <c r="S1708" s="22">
        <f t="shared" si="185"/>
        <v>42179.306388888886</v>
      </c>
      <c r="T1708" s="22">
        <f t="shared" si="186"/>
        <v>42239.306388888886</v>
      </c>
      <c r="U1708" s="23">
        <v>42179.306388888886</v>
      </c>
      <c r="V1708" s="14">
        <f t="shared" si="187"/>
        <v>6193.8525</v>
      </c>
      <c r="W1708" s="14">
        <f t="shared" si="188"/>
        <v>0</v>
      </c>
      <c r="X1708" s="7">
        <f>IF($L1708&gt;0,$W1708/$L1708,0)</f>
        <v>0</v>
      </c>
    </row>
    <row r="1709" spans="1:24" ht="43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3">
        <f>(E1709/D1709)*100</f>
        <v>9.74</v>
      </c>
      <c r="P1709" s="7">
        <f t="shared" si="183"/>
        <v>54.111111111111114</v>
      </c>
      <c r="Q1709" s="4" t="str">
        <f t="shared" si="184"/>
        <v>music</v>
      </c>
      <c r="R1709" s="4" t="str">
        <f t="shared" si="182"/>
        <v>faith</v>
      </c>
      <c r="S1709" s="22">
        <f t="shared" si="185"/>
        <v>42427.721006944441</v>
      </c>
      <c r="T1709" s="22">
        <f t="shared" si="186"/>
        <v>42457.679340277777</v>
      </c>
      <c r="U1709" s="23">
        <v>42427.721006944441</v>
      </c>
      <c r="V1709" s="14">
        <f t="shared" si="187"/>
        <v>5000</v>
      </c>
      <c r="W1709" s="14">
        <f t="shared" si="188"/>
        <v>487</v>
      </c>
      <c r="X1709" s="7">
        <f>IF($L1709&gt;0,$W1709/$L1709,0)</f>
        <v>54.111111111111114</v>
      </c>
    </row>
    <row r="1710" spans="1:24" ht="43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3">
        <f>(E1710/D1710)*100</f>
        <v>0</v>
      </c>
      <c r="P1710" s="7">
        <f t="shared" si="183"/>
        <v>0</v>
      </c>
      <c r="Q1710" s="4" t="str">
        <f t="shared" si="184"/>
        <v>music</v>
      </c>
      <c r="R1710" s="4" t="str">
        <f t="shared" si="182"/>
        <v>faith</v>
      </c>
      <c r="S1710" s="22">
        <f t="shared" si="185"/>
        <v>42451.866967592592</v>
      </c>
      <c r="T1710" s="22">
        <f t="shared" si="186"/>
        <v>42491.866967592592</v>
      </c>
      <c r="U1710" s="23">
        <v>42451.866967592592</v>
      </c>
      <c r="V1710" s="14">
        <f t="shared" si="187"/>
        <v>7000</v>
      </c>
      <c r="W1710" s="14">
        <f t="shared" si="188"/>
        <v>0</v>
      </c>
      <c r="X1710" s="7">
        <f>IF($L1710&gt;0,$W1710/$L1710,0)</f>
        <v>0</v>
      </c>
    </row>
    <row r="1711" spans="1:24" ht="43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3">
        <f>(E1711/D1711)*100</f>
        <v>4.8571428571428568</v>
      </c>
      <c r="P1711" s="7">
        <f t="shared" si="183"/>
        <v>21.25</v>
      </c>
      <c r="Q1711" s="4" t="str">
        <f t="shared" si="184"/>
        <v>music</v>
      </c>
      <c r="R1711" s="4" t="str">
        <f t="shared" si="182"/>
        <v>faith</v>
      </c>
      <c r="S1711" s="22">
        <f t="shared" si="185"/>
        <v>41841.563819444447</v>
      </c>
      <c r="T1711" s="22">
        <f t="shared" si="186"/>
        <v>41882.818749999999</v>
      </c>
      <c r="U1711" s="23">
        <v>41841.563819444447</v>
      </c>
      <c r="V1711" s="14">
        <f t="shared" si="187"/>
        <v>1750</v>
      </c>
      <c r="W1711" s="14">
        <f t="shared" si="188"/>
        <v>85</v>
      </c>
      <c r="X1711" s="7">
        <f>IF($L1711&gt;0,$W1711/$L1711,0)</f>
        <v>21.25</v>
      </c>
    </row>
    <row r="1712" spans="1:24" ht="28.8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3">
        <f>(E1712/D1712)*100</f>
        <v>0.67999999999999994</v>
      </c>
      <c r="P1712" s="7">
        <f t="shared" si="183"/>
        <v>34</v>
      </c>
      <c r="Q1712" s="4" t="str">
        <f t="shared" si="184"/>
        <v>music</v>
      </c>
      <c r="R1712" s="4" t="str">
        <f t="shared" si="182"/>
        <v>faith</v>
      </c>
      <c r="S1712" s="22">
        <f t="shared" si="185"/>
        <v>42341.591296296298</v>
      </c>
      <c r="T1712" s="22">
        <f t="shared" si="186"/>
        <v>42387.541666666672</v>
      </c>
      <c r="U1712" s="23">
        <v>42341.591296296298</v>
      </c>
      <c r="V1712" s="14">
        <f t="shared" si="187"/>
        <v>5630.7749999999996</v>
      </c>
      <c r="W1712" s="14">
        <f t="shared" si="188"/>
        <v>38.289270000000002</v>
      </c>
      <c r="X1712" s="7">
        <f>IF($L1712&gt;0,$W1712/$L1712,0)</f>
        <v>38.289270000000002</v>
      </c>
    </row>
    <row r="1713" spans="1:24" ht="43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3">
        <f>(E1713/D1713)*100</f>
        <v>10.5</v>
      </c>
      <c r="P1713" s="7">
        <f t="shared" si="183"/>
        <v>525</v>
      </c>
      <c r="Q1713" s="4" t="str">
        <f t="shared" si="184"/>
        <v>music</v>
      </c>
      <c r="R1713" s="4" t="str">
        <f t="shared" si="182"/>
        <v>faith</v>
      </c>
      <c r="S1713" s="22">
        <f t="shared" si="185"/>
        <v>41852.646226851852</v>
      </c>
      <c r="T1713" s="22">
        <f t="shared" si="186"/>
        <v>41883.646226851852</v>
      </c>
      <c r="U1713" s="23">
        <v>41852.646226851852</v>
      </c>
      <c r="V1713" s="14">
        <f t="shared" si="187"/>
        <v>10000</v>
      </c>
      <c r="W1713" s="14">
        <f t="shared" si="188"/>
        <v>1050</v>
      </c>
      <c r="X1713" s="7">
        <f>IF($L1713&gt;0,$W1713/$L1713,0)</f>
        <v>525</v>
      </c>
    </row>
    <row r="1714" spans="1:24" ht="43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3">
        <f>(E1714/D1714)*100</f>
        <v>0</v>
      </c>
      <c r="P1714" s="7">
        <f t="shared" si="183"/>
        <v>0</v>
      </c>
      <c r="Q1714" s="4" t="str">
        <f t="shared" si="184"/>
        <v>music</v>
      </c>
      <c r="R1714" s="4" t="str">
        <f t="shared" si="182"/>
        <v>faith</v>
      </c>
      <c r="S1714" s="22">
        <f t="shared" si="185"/>
        <v>42125.913807870369</v>
      </c>
      <c r="T1714" s="22">
        <f t="shared" si="186"/>
        <v>42185.913807870369</v>
      </c>
      <c r="U1714" s="23">
        <v>42125.913807870369</v>
      </c>
      <c r="V1714" s="14">
        <f t="shared" si="187"/>
        <v>5000</v>
      </c>
      <c r="W1714" s="14">
        <f t="shared" si="188"/>
        <v>0</v>
      </c>
      <c r="X1714" s="7">
        <f>IF($L1714&gt;0,$W1714/$L1714,0)</f>
        <v>0</v>
      </c>
    </row>
    <row r="1715" spans="1:24" ht="43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3">
        <f>(E1715/D1715)*100</f>
        <v>1.6666666666666667</v>
      </c>
      <c r="P1715" s="7">
        <f t="shared" si="183"/>
        <v>50</v>
      </c>
      <c r="Q1715" s="4" t="str">
        <f t="shared" si="184"/>
        <v>music</v>
      </c>
      <c r="R1715" s="4" t="str">
        <f t="shared" si="182"/>
        <v>faith</v>
      </c>
      <c r="S1715" s="22">
        <f t="shared" si="185"/>
        <v>41887.801064814819</v>
      </c>
      <c r="T1715" s="22">
        <f t="shared" si="186"/>
        <v>41917.801064814819</v>
      </c>
      <c r="U1715" s="23">
        <v>41887.801064814819</v>
      </c>
      <c r="V1715" s="14">
        <f t="shared" si="187"/>
        <v>3000</v>
      </c>
      <c r="W1715" s="14">
        <f t="shared" si="188"/>
        <v>50</v>
      </c>
      <c r="X1715" s="7">
        <f>IF($L1715&gt;0,$W1715/$L1715,0)</f>
        <v>50</v>
      </c>
    </row>
    <row r="1716" spans="1:24" ht="43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3">
        <f>(E1716/D1716)*100</f>
        <v>7.8680000000000003</v>
      </c>
      <c r="P1716" s="7">
        <f t="shared" si="183"/>
        <v>115.70588235294117</v>
      </c>
      <c r="Q1716" s="4" t="str">
        <f t="shared" si="184"/>
        <v>music</v>
      </c>
      <c r="R1716" s="4" t="str">
        <f t="shared" si="182"/>
        <v>faith</v>
      </c>
      <c r="S1716" s="22">
        <f t="shared" si="185"/>
        <v>42095.918530092589</v>
      </c>
      <c r="T1716" s="22">
        <f t="shared" si="186"/>
        <v>42125.918530092589</v>
      </c>
      <c r="U1716" s="23">
        <v>42095.918530092589</v>
      </c>
      <c r="V1716" s="14">
        <f t="shared" si="187"/>
        <v>25000</v>
      </c>
      <c r="W1716" s="14">
        <f t="shared" si="188"/>
        <v>1967</v>
      </c>
      <c r="X1716" s="7">
        <f>IF($L1716&gt;0,$W1716/$L1716,0)</f>
        <v>115.70588235294117</v>
      </c>
    </row>
    <row r="1717" spans="1:24" ht="43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3">
        <f>(E1717/D1717)*100</f>
        <v>0.22</v>
      </c>
      <c r="P1717" s="7">
        <f t="shared" si="183"/>
        <v>5.5</v>
      </c>
      <c r="Q1717" s="4" t="str">
        <f t="shared" si="184"/>
        <v>music</v>
      </c>
      <c r="R1717" s="4" t="str">
        <f t="shared" si="182"/>
        <v>faith</v>
      </c>
      <c r="S1717" s="22">
        <f t="shared" si="185"/>
        <v>42064.217418981483</v>
      </c>
      <c r="T1717" s="22">
        <f t="shared" si="186"/>
        <v>42094.140277777777</v>
      </c>
      <c r="U1717" s="23">
        <v>42064.217418981483</v>
      </c>
      <c r="V1717" s="14">
        <f t="shared" si="187"/>
        <v>5000</v>
      </c>
      <c r="W1717" s="14">
        <f t="shared" si="188"/>
        <v>11</v>
      </c>
      <c r="X1717" s="7">
        <f>IF($L1717&gt;0,$W1717/$L1717,0)</f>
        <v>5.5</v>
      </c>
    </row>
    <row r="1718" spans="1:24" ht="43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3">
        <f>(E1718/D1718)*100</f>
        <v>7.5</v>
      </c>
      <c r="P1718" s="7">
        <f t="shared" si="183"/>
        <v>50</v>
      </c>
      <c r="Q1718" s="4" t="str">
        <f t="shared" si="184"/>
        <v>music</v>
      </c>
      <c r="R1718" s="4" t="str">
        <f t="shared" si="182"/>
        <v>faith</v>
      </c>
      <c r="S1718" s="22">
        <f t="shared" si="185"/>
        <v>42673.577534722222</v>
      </c>
      <c r="T1718" s="22">
        <f t="shared" si="186"/>
        <v>42713.619201388894</v>
      </c>
      <c r="U1718" s="23">
        <v>42673.577534722222</v>
      </c>
      <c r="V1718" s="14">
        <f t="shared" si="187"/>
        <v>2000</v>
      </c>
      <c r="W1718" s="14">
        <f t="shared" si="188"/>
        <v>150</v>
      </c>
      <c r="X1718" s="7">
        <f>IF($L1718&gt;0,$W1718/$L1718,0)</f>
        <v>50</v>
      </c>
    </row>
    <row r="1719" spans="1:24" ht="43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3">
        <f>(E1719/D1719)*100</f>
        <v>42.725880551301685</v>
      </c>
      <c r="P1719" s="7">
        <f t="shared" si="183"/>
        <v>34.024390243902438</v>
      </c>
      <c r="Q1719" s="4" t="str">
        <f t="shared" si="184"/>
        <v>music</v>
      </c>
      <c r="R1719" s="4" t="str">
        <f t="shared" si="182"/>
        <v>faith</v>
      </c>
      <c r="S1719" s="22">
        <f t="shared" si="185"/>
        <v>42460.981921296298</v>
      </c>
      <c r="T1719" s="22">
        <f t="shared" si="186"/>
        <v>42481.166666666672</v>
      </c>
      <c r="U1719" s="23">
        <v>42460.981921296298</v>
      </c>
      <c r="V1719" s="14">
        <f t="shared" si="187"/>
        <v>3265</v>
      </c>
      <c r="W1719" s="14">
        <f t="shared" si="188"/>
        <v>1395</v>
      </c>
      <c r="X1719" s="7">
        <f>IF($L1719&gt;0,$W1719/$L1719,0)</f>
        <v>34.024390243902438</v>
      </c>
    </row>
    <row r="1720" spans="1:24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3">
        <f>(E1720/D1720)*100</f>
        <v>0.2142857142857143</v>
      </c>
      <c r="P1720" s="7">
        <f t="shared" si="183"/>
        <v>37.5</v>
      </c>
      <c r="Q1720" s="4" t="str">
        <f t="shared" si="184"/>
        <v>music</v>
      </c>
      <c r="R1720" s="4" t="str">
        <f t="shared" si="182"/>
        <v>faith</v>
      </c>
      <c r="S1720" s="22">
        <f t="shared" si="185"/>
        <v>42460.610520833332</v>
      </c>
      <c r="T1720" s="22">
        <f t="shared" si="186"/>
        <v>42504.207638888889</v>
      </c>
      <c r="U1720" s="23">
        <v>42460.610520833332</v>
      </c>
      <c r="V1720" s="14">
        <f t="shared" si="187"/>
        <v>35000</v>
      </c>
      <c r="W1720" s="14">
        <f t="shared" si="188"/>
        <v>75</v>
      </c>
      <c r="X1720" s="7">
        <f>IF($L1720&gt;0,$W1720/$L1720,0)</f>
        <v>37.5</v>
      </c>
    </row>
    <row r="1721" spans="1:24" ht="43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3">
        <f>(E1721/D1721)*100</f>
        <v>0.87500000000000011</v>
      </c>
      <c r="P1721" s="7">
        <f t="shared" si="183"/>
        <v>11.666666666666666</v>
      </c>
      <c r="Q1721" s="4" t="str">
        <f t="shared" si="184"/>
        <v>music</v>
      </c>
      <c r="R1721" s="4" t="str">
        <f t="shared" si="182"/>
        <v>faith</v>
      </c>
      <c r="S1721" s="22">
        <f t="shared" si="185"/>
        <v>41869.534618055557</v>
      </c>
      <c r="T1721" s="22">
        <f t="shared" si="186"/>
        <v>41899.534618055557</v>
      </c>
      <c r="U1721" s="23">
        <v>41869.534618055557</v>
      </c>
      <c r="V1721" s="14">
        <f t="shared" si="187"/>
        <v>4000</v>
      </c>
      <c r="W1721" s="14">
        <f t="shared" si="188"/>
        <v>35</v>
      </c>
      <c r="X1721" s="7">
        <f>IF($L1721&gt;0,$W1721/$L1721,0)</f>
        <v>11.666666666666666</v>
      </c>
    </row>
    <row r="1722" spans="1:24" ht="43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3">
        <f>(E1722/D1722)*100</f>
        <v>5.625</v>
      </c>
      <c r="P1722" s="7">
        <f t="shared" si="183"/>
        <v>28.125</v>
      </c>
      <c r="Q1722" s="4" t="str">
        <f t="shared" si="184"/>
        <v>music</v>
      </c>
      <c r="R1722" s="4" t="str">
        <f t="shared" si="182"/>
        <v>faith</v>
      </c>
      <c r="S1722" s="22">
        <f t="shared" si="185"/>
        <v>41922.783229166671</v>
      </c>
      <c r="T1722" s="22">
        <f t="shared" si="186"/>
        <v>41952.824895833335</v>
      </c>
      <c r="U1722" s="23">
        <v>41922.783229166671</v>
      </c>
      <c r="V1722" s="14">
        <f t="shared" si="187"/>
        <v>4000</v>
      </c>
      <c r="W1722" s="14">
        <f t="shared" si="188"/>
        <v>225</v>
      </c>
      <c r="X1722" s="7">
        <f>IF($L1722&gt;0,$W1722/$L1722,0)</f>
        <v>28.125</v>
      </c>
    </row>
    <row r="1723" spans="1:24" ht="43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3">
        <f>(E1723/D1723)*100</f>
        <v>0</v>
      </c>
      <c r="P1723" s="7">
        <f t="shared" si="183"/>
        <v>0</v>
      </c>
      <c r="Q1723" s="4" t="str">
        <f t="shared" si="184"/>
        <v>music</v>
      </c>
      <c r="R1723" s="4" t="str">
        <f t="shared" si="182"/>
        <v>faith</v>
      </c>
      <c r="S1723" s="22">
        <f t="shared" si="185"/>
        <v>42319.461377314816</v>
      </c>
      <c r="T1723" s="22">
        <f t="shared" si="186"/>
        <v>42349.461377314816</v>
      </c>
      <c r="U1723" s="23">
        <v>42319.461377314816</v>
      </c>
      <c r="V1723" s="14">
        <f t="shared" si="187"/>
        <v>5000</v>
      </c>
      <c r="W1723" s="14">
        <f t="shared" si="188"/>
        <v>0</v>
      </c>
      <c r="X1723" s="7">
        <f>IF($L1723&gt;0,$W1723/$L1723,0)</f>
        <v>0</v>
      </c>
    </row>
    <row r="1724" spans="1:24" ht="43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3">
        <f>(E1724/D1724)*100</f>
        <v>3.4722222222222224E-2</v>
      </c>
      <c r="P1724" s="7">
        <f t="shared" si="183"/>
        <v>1</v>
      </c>
      <c r="Q1724" s="4" t="str">
        <f t="shared" si="184"/>
        <v>music</v>
      </c>
      <c r="R1724" s="4" t="str">
        <f t="shared" si="182"/>
        <v>faith</v>
      </c>
      <c r="S1724" s="22">
        <f t="shared" si="185"/>
        <v>42425.960983796293</v>
      </c>
      <c r="T1724" s="22">
        <f t="shared" si="186"/>
        <v>42463.006944444445</v>
      </c>
      <c r="U1724" s="23">
        <v>42425.960983796293</v>
      </c>
      <c r="V1724" s="14">
        <f t="shared" si="187"/>
        <v>2880</v>
      </c>
      <c r="W1724" s="14">
        <f t="shared" si="188"/>
        <v>1</v>
      </c>
      <c r="X1724" s="7">
        <f>IF($L1724&gt;0,$W1724/$L1724,0)</f>
        <v>1</v>
      </c>
    </row>
    <row r="1725" spans="1:24" ht="43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3">
        <f>(E1725/D1725)*100</f>
        <v>6.5</v>
      </c>
      <c r="P1725" s="7">
        <f t="shared" si="183"/>
        <v>216.66666666666666</v>
      </c>
      <c r="Q1725" s="4" t="str">
        <f t="shared" si="184"/>
        <v>music</v>
      </c>
      <c r="R1725" s="4" t="str">
        <f t="shared" si="182"/>
        <v>faith</v>
      </c>
      <c r="S1725" s="22">
        <f t="shared" si="185"/>
        <v>42129.82540509259</v>
      </c>
      <c r="T1725" s="22">
        <f t="shared" si="186"/>
        <v>42186.25</v>
      </c>
      <c r="U1725" s="23">
        <v>42129.82540509259</v>
      </c>
      <c r="V1725" s="14">
        <f t="shared" si="187"/>
        <v>10000</v>
      </c>
      <c r="W1725" s="14">
        <f t="shared" si="188"/>
        <v>650</v>
      </c>
      <c r="X1725" s="7">
        <f>IF($L1725&gt;0,$W1725/$L1725,0)</f>
        <v>216.66666666666666</v>
      </c>
    </row>
    <row r="1726" spans="1:24" ht="43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3">
        <f>(E1726/D1726)*100</f>
        <v>0.58333333333333337</v>
      </c>
      <c r="P1726" s="7">
        <f t="shared" si="183"/>
        <v>8.75</v>
      </c>
      <c r="Q1726" s="4" t="str">
        <f t="shared" si="184"/>
        <v>music</v>
      </c>
      <c r="R1726" s="4" t="str">
        <f t="shared" si="182"/>
        <v>faith</v>
      </c>
      <c r="S1726" s="22">
        <f t="shared" si="185"/>
        <v>41912.932430555556</v>
      </c>
      <c r="T1726" s="22">
        <f t="shared" si="186"/>
        <v>41942.932430555556</v>
      </c>
      <c r="U1726" s="23">
        <v>41912.932430555556</v>
      </c>
      <c r="V1726" s="14">
        <f t="shared" si="187"/>
        <v>6000</v>
      </c>
      <c r="W1726" s="14">
        <f t="shared" si="188"/>
        <v>35</v>
      </c>
      <c r="X1726" s="7">
        <f>IF($L1726&gt;0,$W1726/$L1726,0)</f>
        <v>8.75</v>
      </c>
    </row>
    <row r="1727" spans="1:24" ht="43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3">
        <f>(E1727/D1727)*100</f>
        <v>10.181818181818182</v>
      </c>
      <c r="P1727" s="7">
        <f t="shared" si="183"/>
        <v>62.222222222222221</v>
      </c>
      <c r="Q1727" s="4" t="str">
        <f t="shared" si="184"/>
        <v>music</v>
      </c>
      <c r="R1727" s="4" t="str">
        <f t="shared" si="182"/>
        <v>faith</v>
      </c>
      <c r="S1727" s="22">
        <f t="shared" si="185"/>
        <v>41845.968159722222</v>
      </c>
      <c r="T1727" s="22">
        <f t="shared" si="186"/>
        <v>41875.968159722222</v>
      </c>
      <c r="U1727" s="23">
        <v>41845.968159722222</v>
      </c>
      <c r="V1727" s="14">
        <f t="shared" si="187"/>
        <v>5500</v>
      </c>
      <c r="W1727" s="14">
        <f t="shared" si="188"/>
        <v>560</v>
      </c>
      <c r="X1727" s="7">
        <f>IF($L1727&gt;0,$W1727/$L1727,0)</f>
        <v>62.222222222222221</v>
      </c>
    </row>
    <row r="1728" spans="1:24" ht="28.8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3">
        <f>(E1728/D1728)*100</f>
        <v>33.784615384615385</v>
      </c>
      <c r="P1728" s="7">
        <f t="shared" si="183"/>
        <v>137.25</v>
      </c>
      <c r="Q1728" s="4" t="str">
        <f t="shared" si="184"/>
        <v>music</v>
      </c>
      <c r="R1728" s="4" t="str">
        <f t="shared" si="182"/>
        <v>faith</v>
      </c>
      <c r="S1728" s="22">
        <f t="shared" si="185"/>
        <v>41788.919722222221</v>
      </c>
      <c r="T1728" s="22">
        <f t="shared" si="186"/>
        <v>41817.919722222221</v>
      </c>
      <c r="U1728" s="23">
        <v>41788.919722222221</v>
      </c>
      <c r="V1728" s="14">
        <f t="shared" si="187"/>
        <v>6500</v>
      </c>
      <c r="W1728" s="14">
        <f t="shared" si="188"/>
        <v>2196</v>
      </c>
      <c r="X1728" s="7">
        <f>IF($L1728&gt;0,$W1728/$L1728,0)</f>
        <v>137.25</v>
      </c>
    </row>
    <row r="1729" spans="1:24" ht="43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3">
        <f>(E1729/D1729)*100</f>
        <v>3.3333333333333333E-2</v>
      </c>
      <c r="P1729" s="7">
        <f t="shared" si="183"/>
        <v>1</v>
      </c>
      <c r="Q1729" s="4" t="str">
        <f t="shared" si="184"/>
        <v>music</v>
      </c>
      <c r="R1729" s="4" t="str">
        <f t="shared" si="182"/>
        <v>faith</v>
      </c>
      <c r="S1729" s="22">
        <f t="shared" si="185"/>
        <v>42044.927974537037</v>
      </c>
      <c r="T1729" s="22">
        <f t="shared" si="186"/>
        <v>42099.458333333328</v>
      </c>
      <c r="U1729" s="23">
        <v>42044.927974537037</v>
      </c>
      <c r="V1729" s="14">
        <f t="shared" si="187"/>
        <v>3755.6309999999999</v>
      </c>
      <c r="W1729" s="14">
        <f t="shared" si="188"/>
        <v>1.2518769999999999</v>
      </c>
      <c r="X1729" s="7">
        <f>IF($L1729&gt;0,$W1729/$L1729,0)</f>
        <v>1.2518769999999999</v>
      </c>
    </row>
    <row r="1730" spans="1:24" ht="43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3">
        <f>(E1730/D1730)*100</f>
        <v>68.400000000000006</v>
      </c>
      <c r="P1730" s="7">
        <f t="shared" si="183"/>
        <v>122.14285714285714</v>
      </c>
      <c r="Q1730" s="4" t="str">
        <f t="shared" si="184"/>
        <v>music</v>
      </c>
      <c r="R1730" s="4" t="str">
        <f t="shared" ref="R1730:R1793" si="189">MID($N1730,FIND("/",$N1730)+1,LEN($N1730))</f>
        <v>faith</v>
      </c>
      <c r="S1730" s="22">
        <f t="shared" si="185"/>
        <v>42268.625856481478</v>
      </c>
      <c r="T1730" s="22">
        <f t="shared" si="186"/>
        <v>42298.625856481478</v>
      </c>
      <c r="U1730" s="23">
        <v>42268.625856481478</v>
      </c>
      <c r="V1730" s="14">
        <f t="shared" si="187"/>
        <v>1250</v>
      </c>
      <c r="W1730" s="14">
        <f t="shared" si="188"/>
        <v>855</v>
      </c>
      <c r="X1730" s="7">
        <f>IF($L1730&gt;0,$W1730/$L1730,0)</f>
        <v>122.14285714285714</v>
      </c>
    </row>
    <row r="1731" spans="1:24" ht="43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3">
        <f>(E1731/D1731)*100</f>
        <v>0</v>
      </c>
      <c r="P1731" s="7">
        <f t="shared" ref="P1731:P1794" si="190">IF($L1731&gt;0,$E1731/$L1731,0)</f>
        <v>0</v>
      </c>
      <c r="Q1731" s="4" t="str">
        <f t="shared" ref="Q1731:Q1794" si="191">LEFT($N1731,FIND("/",$N1731)-1)</f>
        <v>music</v>
      </c>
      <c r="R1731" s="4" t="str">
        <f t="shared" si="189"/>
        <v>faith</v>
      </c>
      <c r="S1731" s="22">
        <f t="shared" ref="S1731:U1794" si="192">($J1731/86400)+DATE(1970,1,1)</f>
        <v>42471.052152777775</v>
      </c>
      <c r="T1731" s="22">
        <f t="shared" ref="T1731:T1794" si="193">($I1731/86400)+DATE(1970,1,1)</f>
        <v>42531.052152777775</v>
      </c>
      <c r="U1731" s="23">
        <v>42471.052152777775</v>
      </c>
      <c r="V1731" s="14">
        <f t="shared" ref="V1731:V1794" si="194">IF($H1731="AUD",$D1731*0.704094,IF($H1731="CAD",$D1731*0.766449,IF($H1731="CHF",$D1731*1.016069,IF($H1731="DKK",$D1731*0.150818,IF($H1731="EUR",$D1731*1.126155,IF($H1731="GBP",$D1731*1.251877,IF($H1731="HKD",$D1731*0.127766,IF($H1731="MXN",$D1731*0.052688,IF($H1731="NOK",$D1731*0.117106,IF($H1731="NZD",$D1731*0.672078,IF($H1731="SEK",$D1731*0.106947,IF($H1731="SGD",$D1731*0.737466,IF($H1731="USD",$D1731*1)))))))))))))</f>
        <v>10000</v>
      </c>
      <c r="W1731" s="14">
        <f t="shared" ref="W1731:W1794" si="195">IF($H1731="AUD",$E1731*0.704094,IF($H1731="CAD",$E1731*0.766449,IF($H1731="CHF",$E1731*1.016069,IF($H1731="DKK",$E1731*0.150818,IF($H1731="EUR",$E1731*1.126155,IF($H1731="GBP",$E1731*1.251877,IF($H1731="HKD",$E1731*0.127766,IF($H1731="MXN",$E1731*0.052688,IF($H1731="NOK",$E1731*0.117106,IF($H1731="NZD",$E1731*0.672078,IF($H1731="SEK",$E1731*0.106947,IF($H1731="SGD",$E1731*0.737466,IF($H1731="USD",$E1731*1)))))))))))))</f>
        <v>0</v>
      </c>
      <c r="X1731" s="7">
        <f>IF($L1731&gt;0,$W1731/$L1731,0)</f>
        <v>0</v>
      </c>
    </row>
    <row r="1732" spans="1:24" ht="43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3">
        <f>(E1732/D1732)*100</f>
        <v>0</v>
      </c>
      <c r="P1732" s="7">
        <f t="shared" si="190"/>
        <v>0</v>
      </c>
      <c r="Q1732" s="4" t="str">
        <f t="shared" si="191"/>
        <v>music</v>
      </c>
      <c r="R1732" s="4" t="str">
        <f t="shared" si="189"/>
        <v>faith</v>
      </c>
      <c r="S1732" s="22">
        <f t="shared" si="192"/>
        <v>42272.087766203702</v>
      </c>
      <c r="T1732" s="22">
        <f t="shared" si="193"/>
        <v>42302.087766203702</v>
      </c>
      <c r="U1732" s="23">
        <v>42272.087766203702</v>
      </c>
      <c r="V1732" s="14">
        <f t="shared" si="194"/>
        <v>3000</v>
      </c>
      <c r="W1732" s="14">
        <f t="shared" si="195"/>
        <v>0</v>
      </c>
      <c r="X1732" s="7">
        <f>IF($L1732&gt;0,$W1732/$L1732,0)</f>
        <v>0</v>
      </c>
    </row>
    <row r="1733" spans="1:24" ht="28.8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3">
        <f>(E1733/D1733)*100</f>
        <v>0</v>
      </c>
      <c r="P1733" s="7">
        <f t="shared" si="190"/>
        <v>0</v>
      </c>
      <c r="Q1733" s="4" t="str">
        <f t="shared" si="191"/>
        <v>music</v>
      </c>
      <c r="R1733" s="4" t="str">
        <f t="shared" si="189"/>
        <v>faith</v>
      </c>
      <c r="S1733" s="22">
        <f t="shared" si="192"/>
        <v>42152.906851851847</v>
      </c>
      <c r="T1733" s="22">
        <f t="shared" si="193"/>
        <v>42166.625</v>
      </c>
      <c r="U1733" s="23">
        <v>42152.906851851847</v>
      </c>
      <c r="V1733" s="14">
        <f t="shared" si="194"/>
        <v>1000</v>
      </c>
      <c r="W1733" s="14">
        <f t="shared" si="195"/>
        <v>0</v>
      </c>
      <c r="X1733" s="7">
        <f>IF($L1733&gt;0,$W1733/$L1733,0)</f>
        <v>0</v>
      </c>
    </row>
    <row r="1734" spans="1:24" ht="43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3">
        <f>(E1734/D1734)*100</f>
        <v>0</v>
      </c>
      <c r="P1734" s="7">
        <f t="shared" si="190"/>
        <v>0</v>
      </c>
      <c r="Q1734" s="4" t="str">
        <f t="shared" si="191"/>
        <v>music</v>
      </c>
      <c r="R1734" s="4" t="str">
        <f t="shared" si="189"/>
        <v>faith</v>
      </c>
      <c r="S1734" s="22">
        <f t="shared" si="192"/>
        <v>42325.683807870373</v>
      </c>
      <c r="T1734" s="22">
        <f t="shared" si="193"/>
        <v>42385.208333333328</v>
      </c>
      <c r="U1734" s="23">
        <v>42325.683807870373</v>
      </c>
      <c r="V1734" s="14">
        <f t="shared" si="194"/>
        <v>4000</v>
      </c>
      <c r="W1734" s="14">
        <f t="shared" si="195"/>
        <v>0</v>
      </c>
      <c r="X1734" s="7">
        <f>IF($L1734&gt;0,$W1734/$L1734,0)</f>
        <v>0</v>
      </c>
    </row>
    <row r="1735" spans="1:24" ht="43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3">
        <f>(E1735/D1735)*100</f>
        <v>0</v>
      </c>
      <c r="P1735" s="7">
        <f t="shared" si="190"/>
        <v>0</v>
      </c>
      <c r="Q1735" s="4" t="str">
        <f t="shared" si="191"/>
        <v>music</v>
      </c>
      <c r="R1735" s="4" t="str">
        <f t="shared" si="189"/>
        <v>faith</v>
      </c>
      <c r="S1735" s="22">
        <f t="shared" si="192"/>
        <v>42614.675625000003</v>
      </c>
      <c r="T1735" s="22">
        <f t="shared" si="193"/>
        <v>42626.895833333328</v>
      </c>
      <c r="U1735" s="23">
        <v>42614.675625000003</v>
      </c>
      <c r="V1735" s="14">
        <f t="shared" si="194"/>
        <v>10000</v>
      </c>
      <c r="W1735" s="14">
        <f t="shared" si="195"/>
        <v>0</v>
      </c>
      <c r="X1735" s="7">
        <f>IF($L1735&gt;0,$W1735/$L1735,0)</f>
        <v>0</v>
      </c>
    </row>
    <row r="1736" spans="1:24" ht="43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3">
        <f>(E1736/D1736)*100</f>
        <v>2.2222222222222223E-2</v>
      </c>
      <c r="P1736" s="7">
        <f t="shared" si="190"/>
        <v>1</v>
      </c>
      <c r="Q1736" s="4" t="str">
        <f t="shared" si="191"/>
        <v>music</v>
      </c>
      <c r="R1736" s="4" t="str">
        <f t="shared" si="189"/>
        <v>faith</v>
      </c>
      <c r="S1736" s="22">
        <f t="shared" si="192"/>
        <v>42102.036527777775</v>
      </c>
      <c r="T1736" s="22">
        <f t="shared" si="193"/>
        <v>42132.036527777775</v>
      </c>
      <c r="U1736" s="23">
        <v>42102.036527777775</v>
      </c>
      <c r="V1736" s="14">
        <f t="shared" si="194"/>
        <v>4500</v>
      </c>
      <c r="W1736" s="14">
        <f t="shared" si="195"/>
        <v>1</v>
      </c>
      <c r="X1736" s="7">
        <f>IF($L1736&gt;0,$W1736/$L1736,0)</f>
        <v>1</v>
      </c>
    </row>
    <row r="1737" spans="1:24" ht="43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3">
        <f>(E1737/D1737)*100</f>
        <v>11</v>
      </c>
      <c r="P1737" s="7">
        <f t="shared" si="190"/>
        <v>55</v>
      </c>
      <c r="Q1737" s="4" t="str">
        <f t="shared" si="191"/>
        <v>music</v>
      </c>
      <c r="R1737" s="4" t="str">
        <f t="shared" si="189"/>
        <v>faith</v>
      </c>
      <c r="S1737" s="22">
        <f t="shared" si="192"/>
        <v>42559.81417824074</v>
      </c>
      <c r="T1737" s="22">
        <f t="shared" si="193"/>
        <v>42589.81417824074</v>
      </c>
      <c r="U1737" s="23">
        <v>42559.81417824074</v>
      </c>
      <c r="V1737" s="14">
        <f t="shared" si="194"/>
        <v>1000</v>
      </c>
      <c r="W1737" s="14">
        <f t="shared" si="195"/>
        <v>110</v>
      </c>
      <c r="X1737" s="7">
        <f>IF($L1737&gt;0,$W1737/$L1737,0)</f>
        <v>55</v>
      </c>
    </row>
    <row r="1738" spans="1:24" ht="28.8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3">
        <f>(E1738/D1738)*100</f>
        <v>0.73333333333333328</v>
      </c>
      <c r="P1738" s="7">
        <f t="shared" si="190"/>
        <v>22</v>
      </c>
      <c r="Q1738" s="4" t="str">
        <f t="shared" si="191"/>
        <v>music</v>
      </c>
      <c r="R1738" s="4" t="str">
        <f t="shared" si="189"/>
        <v>faith</v>
      </c>
      <c r="S1738" s="22">
        <f t="shared" si="192"/>
        <v>42286.861493055556</v>
      </c>
      <c r="T1738" s="22">
        <f t="shared" si="193"/>
        <v>42316.90315972222</v>
      </c>
      <c r="U1738" s="23">
        <v>42286.861493055556</v>
      </c>
      <c r="V1738" s="14">
        <f t="shared" si="194"/>
        <v>3000</v>
      </c>
      <c r="W1738" s="14">
        <f t="shared" si="195"/>
        <v>22</v>
      </c>
      <c r="X1738" s="7">
        <f>IF($L1738&gt;0,$W1738/$L1738,0)</f>
        <v>22</v>
      </c>
    </row>
    <row r="1739" spans="1:24" ht="43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3">
        <f>(E1739/D1739)*100</f>
        <v>21.25</v>
      </c>
      <c r="P1739" s="7">
        <f t="shared" si="190"/>
        <v>56.666666666666664</v>
      </c>
      <c r="Q1739" s="4" t="str">
        <f t="shared" si="191"/>
        <v>music</v>
      </c>
      <c r="R1739" s="4" t="str">
        <f t="shared" si="189"/>
        <v>faith</v>
      </c>
      <c r="S1739" s="22">
        <f t="shared" si="192"/>
        <v>42175.948981481481</v>
      </c>
      <c r="T1739" s="22">
        <f t="shared" si="193"/>
        <v>42205.948981481481</v>
      </c>
      <c r="U1739" s="23">
        <v>42175.948981481481</v>
      </c>
      <c r="V1739" s="14">
        <f t="shared" si="194"/>
        <v>4000</v>
      </c>
      <c r="W1739" s="14">
        <f t="shared" si="195"/>
        <v>850</v>
      </c>
      <c r="X1739" s="7">
        <f>IF($L1739&gt;0,$W1739/$L1739,0)</f>
        <v>56.666666666666664</v>
      </c>
    </row>
    <row r="1740" spans="1:24" ht="28.8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3">
        <f>(E1740/D1740)*100</f>
        <v>0.4</v>
      </c>
      <c r="P1740" s="7">
        <f t="shared" si="190"/>
        <v>20</v>
      </c>
      <c r="Q1740" s="4" t="str">
        <f t="shared" si="191"/>
        <v>music</v>
      </c>
      <c r="R1740" s="4" t="str">
        <f t="shared" si="189"/>
        <v>faith</v>
      </c>
      <c r="S1740" s="22">
        <f t="shared" si="192"/>
        <v>41884.874328703707</v>
      </c>
      <c r="T1740" s="22">
        <f t="shared" si="193"/>
        <v>41914.874328703707</v>
      </c>
      <c r="U1740" s="23">
        <v>41884.874328703707</v>
      </c>
      <c r="V1740" s="14">
        <f t="shared" si="194"/>
        <v>5000</v>
      </c>
      <c r="W1740" s="14">
        <f t="shared" si="195"/>
        <v>20</v>
      </c>
      <c r="X1740" s="7">
        <f>IF($L1740&gt;0,$W1740/$L1740,0)</f>
        <v>20</v>
      </c>
    </row>
    <row r="1741" spans="1:24" ht="43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3">
        <f>(E1741/D1741)*100</f>
        <v>0.1</v>
      </c>
      <c r="P1741" s="7">
        <f t="shared" si="190"/>
        <v>1</v>
      </c>
      <c r="Q1741" s="4" t="str">
        <f t="shared" si="191"/>
        <v>music</v>
      </c>
      <c r="R1741" s="4" t="str">
        <f t="shared" si="189"/>
        <v>faith</v>
      </c>
      <c r="S1741" s="22">
        <f t="shared" si="192"/>
        <v>42435.874212962968</v>
      </c>
      <c r="T1741" s="22">
        <f t="shared" si="193"/>
        <v>42494.832546296297</v>
      </c>
      <c r="U1741" s="23">
        <v>42435.874212962968</v>
      </c>
      <c r="V1741" s="14">
        <f t="shared" si="194"/>
        <v>1000</v>
      </c>
      <c r="W1741" s="14">
        <f t="shared" si="195"/>
        <v>1</v>
      </c>
      <c r="X1741" s="7">
        <f>IF($L1741&gt;0,$W1741/$L1741,0)</f>
        <v>1</v>
      </c>
    </row>
    <row r="1742" spans="1:24" ht="43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3">
        <f>(E1742/D1742)*100</f>
        <v>0</v>
      </c>
      <c r="P1742" s="7">
        <f t="shared" si="190"/>
        <v>0</v>
      </c>
      <c r="Q1742" s="4" t="str">
        <f t="shared" si="191"/>
        <v>music</v>
      </c>
      <c r="R1742" s="4" t="str">
        <f t="shared" si="189"/>
        <v>faith</v>
      </c>
      <c r="S1742" s="22">
        <f t="shared" si="192"/>
        <v>42171.817384259259</v>
      </c>
      <c r="T1742" s="22">
        <f t="shared" si="193"/>
        <v>42201.817384259259</v>
      </c>
      <c r="U1742" s="23">
        <v>42171.817384259259</v>
      </c>
      <c r="V1742" s="14">
        <f t="shared" si="194"/>
        <v>3000</v>
      </c>
      <c r="W1742" s="14">
        <f t="shared" si="195"/>
        <v>0</v>
      </c>
      <c r="X1742" s="7">
        <f>IF($L1742&gt;0,$W1742/$L1742,0)</f>
        <v>0</v>
      </c>
    </row>
    <row r="1743" spans="1:24" ht="28.8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3">
        <f>(E1743/D1743)*100</f>
        <v>110.83333333333334</v>
      </c>
      <c r="P1743" s="7">
        <f t="shared" si="190"/>
        <v>25.576923076923077</v>
      </c>
      <c r="Q1743" s="4" t="str">
        <f t="shared" si="191"/>
        <v>photography</v>
      </c>
      <c r="R1743" s="4" t="str">
        <f t="shared" si="189"/>
        <v>photobooks</v>
      </c>
      <c r="S1743" s="22">
        <f t="shared" si="192"/>
        <v>42120.628136574072</v>
      </c>
      <c r="T1743" s="22">
        <f t="shared" si="193"/>
        <v>42165.628136574072</v>
      </c>
      <c r="U1743" s="23">
        <v>42120.628136574072</v>
      </c>
      <c r="V1743" s="14">
        <f t="shared" si="194"/>
        <v>1502.2523999999999</v>
      </c>
      <c r="W1743" s="14">
        <f t="shared" si="195"/>
        <v>1664.99641</v>
      </c>
      <c r="X1743" s="7">
        <f>IF($L1743&gt;0,$W1743/$L1743,0)</f>
        <v>32.019161730769227</v>
      </c>
    </row>
    <row r="1744" spans="1:24" ht="43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3">
        <f>(E1744/D1744)*100</f>
        <v>108.74999999999999</v>
      </c>
      <c r="P1744" s="7">
        <f t="shared" si="190"/>
        <v>63.970588235294116</v>
      </c>
      <c r="Q1744" s="4" t="str">
        <f t="shared" si="191"/>
        <v>photography</v>
      </c>
      <c r="R1744" s="4" t="str">
        <f t="shared" si="189"/>
        <v>photobooks</v>
      </c>
      <c r="S1744" s="22">
        <f t="shared" si="192"/>
        <v>42710.876967592594</v>
      </c>
      <c r="T1744" s="22">
        <f t="shared" si="193"/>
        <v>42742.875</v>
      </c>
      <c r="U1744" s="23">
        <v>42710.876967592594</v>
      </c>
      <c r="V1744" s="14">
        <f t="shared" si="194"/>
        <v>2000</v>
      </c>
      <c r="W1744" s="14">
        <f t="shared" si="195"/>
        <v>2175</v>
      </c>
      <c r="X1744" s="7">
        <f>IF($L1744&gt;0,$W1744/$L1744,0)</f>
        <v>63.970588235294116</v>
      </c>
    </row>
    <row r="1745" spans="1:24" ht="43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3">
        <f>(E1745/D1745)*100</f>
        <v>100.41666666666667</v>
      </c>
      <c r="P1745" s="7">
        <f t="shared" si="190"/>
        <v>89.925373134328353</v>
      </c>
      <c r="Q1745" s="4" t="str">
        <f t="shared" si="191"/>
        <v>photography</v>
      </c>
      <c r="R1745" s="4" t="str">
        <f t="shared" si="189"/>
        <v>photobooks</v>
      </c>
      <c r="S1745" s="22">
        <f t="shared" si="192"/>
        <v>42586.925636574073</v>
      </c>
      <c r="T1745" s="22">
        <f t="shared" si="193"/>
        <v>42609.165972222225</v>
      </c>
      <c r="U1745" s="23">
        <v>42586.925636574073</v>
      </c>
      <c r="V1745" s="14">
        <f t="shared" si="194"/>
        <v>6000</v>
      </c>
      <c r="W1745" s="14">
        <f t="shared" si="195"/>
        <v>6025</v>
      </c>
      <c r="X1745" s="7">
        <f>IF($L1745&gt;0,$W1745/$L1745,0)</f>
        <v>89.925373134328353</v>
      </c>
    </row>
    <row r="1746" spans="1:24" ht="43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3">
        <f>(E1746/D1746)*100</f>
        <v>118.45454545454545</v>
      </c>
      <c r="P1746" s="7">
        <f t="shared" si="190"/>
        <v>93.071428571428569</v>
      </c>
      <c r="Q1746" s="4" t="str">
        <f t="shared" si="191"/>
        <v>photography</v>
      </c>
      <c r="R1746" s="4" t="str">
        <f t="shared" si="189"/>
        <v>photobooks</v>
      </c>
      <c r="S1746" s="22">
        <f t="shared" si="192"/>
        <v>42026.605057870373</v>
      </c>
      <c r="T1746" s="22">
        <f t="shared" si="193"/>
        <v>42071.563391203701</v>
      </c>
      <c r="U1746" s="23">
        <v>42026.605057870373</v>
      </c>
      <c r="V1746" s="14">
        <f t="shared" si="194"/>
        <v>6885.3234999999995</v>
      </c>
      <c r="W1746" s="14">
        <f t="shared" si="195"/>
        <v>8155.978654999999</v>
      </c>
      <c r="X1746" s="7">
        <f>IF($L1746&gt;0,$W1746/$L1746,0)</f>
        <v>116.51398078571427</v>
      </c>
    </row>
    <row r="1747" spans="1:24" ht="43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3">
        <f>(E1747/D1747)*100</f>
        <v>114.01428571428571</v>
      </c>
      <c r="P1747" s="7">
        <f t="shared" si="190"/>
        <v>89.674157303370791</v>
      </c>
      <c r="Q1747" s="4" t="str">
        <f t="shared" si="191"/>
        <v>photography</v>
      </c>
      <c r="R1747" s="4" t="str">
        <f t="shared" si="189"/>
        <v>photobooks</v>
      </c>
      <c r="S1747" s="22">
        <f t="shared" si="192"/>
        <v>42690.259699074071</v>
      </c>
      <c r="T1747" s="22">
        <f t="shared" si="193"/>
        <v>42726.083333333328</v>
      </c>
      <c r="U1747" s="23">
        <v>42690.259699074071</v>
      </c>
      <c r="V1747" s="14">
        <f t="shared" si="194"/>
        <v>7000</v>
      </c>
      <c r="W1747" s="14">
        <f t="shared" si="195"/>
        <v>7981</v>
      </c>
      <c r="X1747" s="7">
        <f>IF($L1747&gt;0,$W1747/$L1747,0)</f>
        <v>89.674157303370791</v>
      </c>
    </row>
    <row r="1748" spans="1:24" ht="43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3">
        <f>(E1748/D1748)*100</f>
        <v>148.10000000000002</v>
      </c>
      <c r="P1748" s="7">
        <f t="shared" si="190"/>
        <v>207.61682242990653</v>
      </c>
      <c r="Q1748" s="4" t="str">
        <f t="shared" si="191"/>
        <v>photography</v>
      </c>
      <c r="R1748" s="4" t="str">
        <f t="shared" si="189"/>
        <v>photobooks</v>
      </c>
      <c r="S1748" s="22">
        <f t="shared" si="192"/>
        <v>42668.176701388889</v>
      </c>
      <c r="T1748" s="22">
        <f t="shared" si="193"/>
        <v>42698.083333333328</v>
      </c>
      <c r="U1748" s="23">
        <v>42668.176701388889</v>
      </c>
      <c r="V1748" s="14">
        <f t="shared" si="194"/>
        <v>15000</v>
      </c>
      <c r="W1748" s="14">
        <f t="shared" si="195"/>
        <v>22215</v>
      </c>
      <c r="X1748" s="7">
        <f>IF($L1748&gt;0,$W1748/$L1748,0)</f>
        <v>207.61682242990653</v>
      </c>
    </row>
    <row r="1749" spans="1:24" ht="43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3">
        <f>(E1749/D1749)*100</f>
        <v>104.95555555555556</v>
      </c>
      <c r="P1749" s="7">
        <f t="shared" si="190"/>
        <v>59.408805031446541</v>
      </c>
      <c r="Q1749" s="4" t="str">
        <f t="shared" si="191"/>
        <v>photography</v>
      </c>
      <c r="R1749" s="4" t="str">
        <f t="shared" si="189"/>
        <v>photobooks</v>
      </c>
      <c r="S1749" s="22">
        <f t="shared" si="192"/>
        <v>42292.435532407406</v>
      </c>
      <c r="T1749" s="22">
        <f t="shared" si="193"/>
        <v>42321.625</v>
      </c>
      <c r="U1749" s="23">
        <v>42292.435532407406</v>
      </c>
      <c r="V1749" s="14">
        <f t="shared" si="194"/>
        <v>11266.893</v>
      </c>
      <c r="W1749" s="14">
        <f t="shared" si="195"/>
        <v>11825.230141999999</v>
      </c>
      <c r="X1749" s="7">
        <f>IF($L1749&gt;0,$W1749/$L1749,0)</f>
        <v>74.372516616352186</v>
      </c>
    </row>
    <row r="1750" spans="1:24" ht="28.8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3">
        <f>(E1750/D1750)*100</f>
        <v>129.94800000000001</v>
      </c>
      <c r="P1750" s="7">
        <f t="shared" si="190"/>
        <v>358.97237569060775</v>
      </c>
      <c r="Q1750" s="4" t="str">
        <f t="shared" si="191"/>
        <v>photography</v>
      </c>
      <c r="R1750" s="4" t="str">
        <f t="shared" si="189"/>
        <v>photobooks</v>
      </c>
      <c r="S1750" s="22">
        <f t="shared" si="192"/>
        <v>42219.950729166667</v>
      </c>
      <c r="T1750" s="22">
        <f t="shared" si="193"/>
        <v>42249.950729166667</v>
      </c>
      <c r="U1750" s="23">
        <v>42219.950729166667</v>
      </c>
      <c r="V1750" s="14">
        <f t="shared" si="194"/>
        <v>38322.450000000004</v>
      </c>
      <c r="W1750" s="14">
        <f t="shared" si="195"/>
        <v>49799.257326000006</v>
      </c>
      <c r="X1750" s="7">
        <f>IF($L1750&gt;0,$W1750/$L1750,0)</f>
        <v>275.13401837569063</v>
      </c>
    </row>
    <row r="1751" spans="1:24" ht="28.8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3">
        <f>(E1751/D1751)*100</f>
        <v>123.48756218905473</v>
      </c>
      <c r="P1751" s="7">
        <f t="shared" si="190"/>
        <v>94.736641221374043</v>
      </c>
      <c r="Q1751" s="4" t="str">
        <f t="shared" si="191"/>
        <v>photography</v>
      </c>
      <c r="R1751" s="4" t="str">
        <f t="shared" si="189"/>
        <v>photobooks</v>
      </c>
      <c r="S1751" s="22">
        <f t="shared" si="192"/>
        <v>42758.975937499999</v>
      </c>
      <c r="T1751" s="22">
        <f t="shared" si="193"/>
        <v>42795.791666666672</v>
      </c>
      <c r="U1751" s="23">
        <v>42758.975937499999</v>
      </c>
      <c r="V1751" s="14">
        <f t="shared" si="194"/>
        <v>11317.857750000001</v>
      </c>
      <c r="W1751" s="14">
        <f t="shared" si="195"/>
        <v>13976.1466275</v>
      </c>
      <c r="X1751" s="7">
        <f>IF($L1751&gt;0,$W1751/$L1751,0)</f>
        <v>106.68814219465649</v>
      </c>
    </row>
    <row r="1752" spans="1:24" ht="43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3">
        <f>(E1752/D1752)*100</f>
        <v>201.62</v>
      </c>
      <c r="P1752" s="7">
        <f t="shared" si="190"/>
        <v>80.647999999999996</v>
      </c>
      <c r="Q1752" s="4" t="str">
        <f t="shared" si="191"/>
        <v>photography</v>
      </c>
      <c r="R1752" s="4" t="str">
        <f t="shared" si="189"/>
        <v>photobooks</v>
      </c>
      <c r="S1752" s="22">
        <f t="shared" si="192"/>
        <v>42454.836851851855</v>
      </c>
      <c r="T1752" s="22">
        <f t="shared" si="193"/>
        <v>42479.836851851855</v>
      </c>
      <c r="U1752" s="23">
        <v>42454.836851851855</v>
      </c>
      <c r="V1752" s="14">
        <f t="shared" si="194"/>
        <v>5000</v>
      </c>
      <c r="W1752" s="14">
        <f t="shared" si="195"/>
        <v>10081</v>
      </c>
      <c r="X1752" s="7">
        <f>IF($L1752&gt;0,$W1752/$L1752,0)</f>
        <v>80.647999999999996</v>
      </c>
    </row>
    <row r="1753" spans="1:24" ht="28.8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3">
        <f>(E1753/D1753)*100</f>
        <v>102.89999999999999</v>
      </c>
      <c r="P1753" s="7">
        <f t="shared" si="190"/>
        <v>168.68852459016392</v>
      </c>
      <c r="Q1753" s="4" t="str">
        <f t="shared" si="191"/>
        <v>photography</v>
      </c>
      <c r="R1753" s="4" t="str">
        <f t="shared" si="189"/>
        <v>photobooks</v>
      </c>
      <c r="S1753" s="22">
        <f t="shared" si="192"/>
        <v>42052.7815162037</v>
      </c>
      <c r="T1753" s="22">
        <f t="shared" si="193"/>
        <v>42082.739849537036</v>
      </c>
      <c r="U1753" s="23">
        <v>42052.7815162037</v>
      </c>
      <c r="V1753" s="14">
        <f t="shared" si="194"/>
        <v>10000</v>
      </c>
      <c r="W1753" s="14">
        <f t="shared" si="195"/>
        <v>10290</v>
      </c>
      <c r="X1753" s="7">
        <f>IF($L1753&gt;0,$W1753/$L1753,0)</f>
        <v>168.68852459016392</v>
      </c>
    </row>
    <row r="1754" spans="1:24" ht="28.8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3">
        <f>(E1754/D1754)*100</f>
        <v>260.16666666666663</v>
      </c>
      <c r="P1754" s="7">
        <f t="shared" si="190"/>
        <v>34.68888888888889</v>
      </c>
      <c r="Q1754" s="4" t="str">
        <f t="shared" si="191"/>
        <v>photography</v>
      </c>
      <c r="R1754" s="4" t="str">
        <f t="shared" si="189"/>
        <v>photobooks</v>
      </c>
      <c r="S1754" s="22">
        <f t="shared" si="192"/>
        <v>42627.253263888888</v>
      </c>
      <c r="T1754" s="22">
        <f t="shared" si="193"/>
        <v>42657.253263888888</v>
      </c>
      <c r="U1754" s="23">
        <v>42627.253263888888</v>
      </c>
      <c r="V1754" s="14">
        <f t="shared" si="194"/>
        <v>1502.2523999999999</v>
      </c>
      <c r="W1754" s="14">
        <f t="shared" si="195"/>
        <v>3908.3599939999999</v>
      </c>
      <c r="X1754" s="7">
        <f>IF($L1754&gt;0,$W1754/$L1754,0)</f>
        <v>43.426222155555557</v>
      </c>
    </row>
    <row r="1755" spans="1:24" ht="43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3">
        <f>(E1755/D1755)*100</f>
        <v>108</v>
      </c>
      <c r="P1755" s="7">
        <f t="shared" si="190"/>
        <v>462.85714285714283</v>
      </c>
      <c r="Q1755" s="4" t="str">
        <f t="shared" si="191"/>
        <v>photography</v>
      </c>
      <c r="R1755" s="4" t="str">
        <f t="shared" si="189"/>
        <v>photobooks</v>
      </c>
      <c r="S1755" s="22">
        <f t="shared" si="192"/>
        <v>42420.74962962963</v>
      </c>
      <c r="T1755" s="22">
        <f t="shared" si="193"/>
        <v>42450.707962962959</v>
      </c>
      <c r="U1755" s="23">
        <v>42420.74962962963</v>
      </c>
      <c r="V1755" s="14">
        <f t="shared" si="194"/>
        <v>2262.27</v>
      </c>
      <c r="W1755" s="14">
        <f t="shared" si="195"/>
        <v>2443.2516000000001</v>
      </c>
      <c r="X1755" s="7">
        <f>IF($L1755&gt;0,$W1755/$L1755,0)</f>
        <v>69.807188571428568</v>
      </c>
    </row>
    <row r="1756" spans="1:24" ht="43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3">
        <f>(E1756/D1756)*100</f>
        <v>110.52941176470587</v>
      </c>
      <c r="P1756" s="7">
        <f t="shared" si="190"/>
        <v>104.38888888888889</v>
      </c>
      <c r="Q1756" s="4" t="str">
        <f t="shared" si="191"/>
        <v>photography</v>
      </c>
      <c r="R1756" s="4" t="str">
        <f t="shared" si="189"/>
        <v>photobooks</v>
      </c>
      <c r="S1756" s="22">
        <f t="shared" si="192"/>
        <v>42067.876770833333</v>
      </c>
      <c r="T1756" s="22">
        <f t="shared" si="193"/>
        <v>42097.835104166668</v>
      </c>
      <c r="U1756" s="23">
        <v>42067.876770833333</v>
      </c>
      <c r="V1756" s="14">
        <f t="shared" si="194"/>
        <v>6514.8165000000008</v>
      </c>
      <c r="W1756" s="14">
        <f t="shared" si="195"/>
        <v>7200.7883550000006</v>
      </c>
      <c r="X1756" s="7">
        <f>IF($L1756&gt;0,$W1756/$L1756,0)</f>
        <v>80.008759500000011</v>
      </c>
    </row>
    <row r="1757" spans="1:24" ht="43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3">
        <f>(E1757/D1757)*100</f>
        <v>120</v>
      </c>
      <c r="P1757" s="7">
        <f t="shared" si="190"/>
        <v>7.5</v>
      </c>
      <c r="Q1757" s="4" t="str">
        <f t="shared" si="191"/>
        <v>photography</v>
      </c>
      <c r="R1757" s="4" t="str">
        <f t="shared" si="189"/>
        <v>photobooks</v>
      </c>
      <c r="S1757" s="22">
        <f t="shared" si="192"/>
        <v>42252.788900462961</v>
      </c>
      <c r="T1757" s="22">
        <f t="shared" si="193"/>
        <v>42282.788900462961</v>
      </c>
      <c r="U1757" s="23">
        <v>42252.788900462961</v>
      </c>
      <c r="V1757" s="14">
        <f t="shared" si="194"/>
        <v>25</v>
      </c>
      <c r="W1757" s="14">
        <f t="shared" si="195"/>
        <v>30</v>
      </c>
      <c r="X1757" s="7">
        <f>IF($L1757&gt;0,$W1757/$L1757,0)</f>
        <v>7.5</v>
      </c>
    </row>
    <row r="1758" spans="1:24" ht="43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3">
        <f>(E1758/D1758)*100</f>
        <v>102.82909090909091</v>
      </c>
      <c r="P1758" s="7">
        <f t="shared" si="190"/>
        <v>47.13</v>
      </c>
      <c r="Q1758" s="4" t="str">
        <f t="shared" si="191"/>
        <v>photography</v>
      </c>
      <c r="R1758" s="4" t="str">
        <f t="shared" si="189"/>
        <v>photobooks</v>
      </c>
      <c r="S1758" s="22">
        <f t="shared" si="192"/>
        <v>42571.167465277773</v>
      </c>
      <c r="T1758" s="22">
        <f t="shared" si="193"/>
        <v>42611.167465277773</v>
      </c>
      <c r="U1758" s="23">
        <v>42571.167465277773</v>
      </c>
      <c r="V1758" s="14">
        <f t="shared" si="194"/>
        <v>5500</v>
      </c>
      <c r="W1758" s="14">
        <f t="shared" si="195"/>
        <v>5655.6</v>
      </c>
      <c r="X1758" s="7">
        <f>IF($L1758&gt;0,$W1758/$L1758,0)</f>
        <v>47.13</v>
      </c>
    </row>
    <row r="1759" spans="1:24" ht="28.8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3">
        <f>(E1759/D1759)*100</f>
        <v>115.99999999999999</v>
      </c>
      <c r="P1759" s="7">
        <f t="shared" si="190"/>
        <v>414.28571428571428</v>
      </c>
      <c r="Q1759" s="4" t="str">
        <f t="shared" si="191"/>
        <v>photography</v>
      </c>
      <c r="R1759" s="4" t="str">
        <f t="shared" si="189"/>
        <v>photobooks</v>
      </c>
      <c r="S1759" s="22">
        <f t="shared" si="192"/>
        <v>42733.827349537038</v>
      </c>
      <c r="T1759" s="22">
        <f t="shared" si="193"/>
        <v>42763.811805555553</v>
      </c>
      <c r="U1759" s="23">
        <v>42733.827349537038</v>
      </c>
      <c r="V1759" s="14">
        <f t="shared" si="194"/>
        <v>5000</v>
      </c>
      <c r="W1759" s="14">
        <f t="shared" si="195"/>
        <v>5800</v>
      </c>
      <c r="X1759" s="7">
        <f>IF($L1759&gt;0,$W1759/$L1759,0)</f>
        <v>414.28571428571428</v>
      </c>
    </row>
    <row r="1760" spans="1:24" ht="43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3">
        <f>(E1760/D1760)*100</f>
        <v>114.7</v>
      </c>
      <c r="P1760" s="7">
        <f t="shared" si="190"/>
        <v>42.481481481481481</v>
      </c>
      <c r="Q1760" s="4" t="str">
        <f t="shared" si="191"/>
        <v>photography</v>
      </c>
      <c r="R1760" s="4" t="str">
        <f t="shared" si="189"/>
        <v>photobooks</v>
      </c>
      <c r="S1760" s="22">
        <f t="shared" si="192"/>
        <v>42505.955925925926</v>
      </c>
      <c r="T1760" s="22">
        <f t="shared" si="193"/>
        <v>42565.955925925926</v>
      </c>
      <c r="U1760" s="23">
        <v>42505.955925925926</v>
      </c>
      <c r="V1760" s="14">
        <f t="shared" si="194"/>
        <v>1000</v>
      </c>
      <c r="W1760" s="14">
        <f t="shared" si="195"/>
        <v>1147</v>
      </c>
      <c r="X1760" s="7">
        <f>IF($L1760&gt;0,$W1760/$L1760,0)</f>
        <v>42.481481481481481</v>
      </c>
    </row>
    <row r="1761" spans="1:24" ht="28.8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3">
        <f>(E1761/D1761)*100</f>
        <v>106.60000000000001</v>
      </c>
      <c r="P1761" s="7">
        <f t="shared" si="190"/>
        <v>108.77551020408163</v>
      </c>
      <c r="Q1761" s="4" t="str">
        <f t="shared" si="191"/>
        <v>photography</v>
      </c>
      <c r="R1761" s="4" t="str">
        <f t="shared" si="189"/>
        <v>photobooks</v>
      </c>
      <c r="S1761" s="22">
        <f t="shared" si="192"/>
        <v>42068.829039351855</v>
      </c>
      <c r="T1761" s="22">
        <f t="shared" si="193"/>
        <v>42088.787372685183</v>
      </c>
      <c r="U1761" s="23">
        <v>42068.829039351855</v>
      </c>
      <c r="V1761" s="14">
        <f t="shared" si="194"/>
        <v>5000</v>
      </c>
      <c r="W1761" s="14">
        <f t="shared" si="195"/>
        <v>5330</v>
      </c>
      <c r="X1761" s="7">
        <f>IF($L1761&gt;0,$W1761/$L1761,0)</f>
        <v>108.77551020408163</v>
      </c>
    </row>
    <row r="1762" spans="1:24" ht="43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3">
        <f>(E1762/D1762)*100</f>
        <v>165.44</v>
      </c>
      <c r="P1762" s="7">
        <f t="shared" si="190"/>
        <v>81.098039215686271</v>
      </c>
      <c r="Q1762" s="4" t="str">
        <f t="shared" si="191"/>
        <v>photography</v>
      </c>
      <c r="R1762" s="4" t="str">
        <f t="shared" si="189"/>
        <v>photobooks</v>
      </c>
      <c r="S1762" s="22">
        <f t="shared" si="192"/>
        <v>42405.67260416667</v>
      </c>
      <c r="T1762" s="22">
        <f t="shared" si="193"/>
        <v>42425.67260416667</v>
      </c>
      <c r="U1762" s="23">
        <v>42405.67260416667</v>
      </c>
      <c r="V1762" s="14">
        <f t="shared" si="194"/>
        <v>5000</v>
      </c>
      <c r="W1762" s="14">
        <f t="shared" si="195"/>
        <v>8272</v>
      </c>
      <c r="X1762" s="7">
        <f>IF($L1762&gt;0,$W1762/$L1762,0)</f>
        <v>81.098039215686271</v>
      </c>
    </row>
    <row r="1763" spans="1:24" ht="28.8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3">
        <f>(E1763/D1763)*100</f>
        <v>155</v>
      </c>
      <c r="P1763" s="7">
        <f t="shared" si="190"/>
        <v>51.666666666666664</v>
      </c>
      <c r="Q1763" s="4" t="str">
        <f t="shared" si="191"/>
        <v>photography</v>
      </c>
      <c r="R1763" s="4" t="str">
        <f t="shared" si="189"/>
        <v>photobooks</v>
      </c>
      <c r="S1763" s="22">
        <f t="shared" si="192"/>
        <v>42209.567824074074</v>
      </c>
      <c r="T1763" s="22">
        <f t="shared" si="193"/>
        <v>42259.567824074074</v>
      </c>
      <c r="U1763" s="23">
        <v>42209.567824074074</v>
      </c>
      <c r="V1763" s="14">
        <f t="shared" si="194"/>
        <v>125.18769999999999</v>
      </c>
      <c r="W1763" s="14">
        <f t="shared" si="195"/>
        <v>194.04093499999999</v>
      </c>
      <c r="X1763" s="7">
        <f>IF($L1763&gt;0,$W1763/$L1763,0)</f>
        <v>64.680311666666668</v>
      </c>
    </row>
    <row r="1764" spans="1:24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3">
        <f>(E1764/D1764)*100</f>
        <v>885</v>
      </c>
      <c r="P1764" s="7">
        <f t="shared" si="190"/>
        <v>35.4</v>
      </c>
      <c r="Q1764" s="4" t="str">
        <f t="shared" si="191"/>
        <v>photography</v>
      </c>
      <c r="R1764" s="4" t="str">
        <f t="shared" si="189"/>
        <v>photobooks</v>
      </c>
      <c r="S1764" s="22">
        <f t="shared" si="192"/>
        <v>42410.982002314813</v>
      </c>
      <c r="T1764" s="22">
        <f t="shared" si="193"/>
        <v>42440.982002314813</v>
      </c>
      <c r="U1764" s="23">
        <v>42410.982002314813</v>
      </c>
      <c r="V1764" s="14">
        <f t="shared" si="194"/>
        <v>100</v>
      </c>
      <c r="W1764" s="14">
        <f t="shared" si="195"/>
        <v>885</v>
      </c>
      <c r="X1764" s="7">
        <f>IF($L1764&gt;0,$W1764/$L1764,0)</f>
        <v>35.4</v>
      </c>
    </row>
    <row r="1765" spans="1:24" ht="43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3">
        <f>(E1765/D1765)*100</f>
        <v>101.90833333333333</v>
      </c>
      <c r="P1765" s="7">
        <f t="shared" si="190"/>
        <v>103.63559322033899</v>
      </c>
      <c r="Q1765" s="4" t="str">
        <f t="shared" si="191"/>
        <v>photography</v>
      </c>
      <c r="R1765" s="4" t="str">
        <f t="shared" si="189"/>
        <v>photobooks</v>
      </c>
      <c r="S1765" s="22">
        <f t="shared" si="192"/>
        <v>42636.868518518517</v>
      </c>
      <c r="T1765" s="22">
        <f t="shared" si="193"/>
        <v>42666.868518518517</v>
      </c>
      <c r="U1765" s="23">
        <v>42636.868518518517</v>
      </c>
      <c r="V1765" s="14">
        <f t="shared" si="194"/>
        <v>12000</v>
      </c>
      <c r="W1765" s="14">
        <f t="shared" si="195"/>
        <v>12229</v>
      </c>
      <c r="X1765" s="7">
        <f>IF($L1765&gt;0,$W1765/$L1765,0)</f>
        <v>103.63559322033899</v>
      </c>
    </row>
    <row r="1766" spans="1:24" ht="43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3">
        <f>(E1766/D1766)*100</f>
        <v>19.600000000000001</v>
      </c>
      <c r="P1766" s="7">
        <f t="shared" si="190"/>
        <v>55.282051282051285</v>
      </c>
      <c r="Q1766" s="4" t="str">
        <f t="shared" si="191"/>
        <v>photography</v>
      </c>
      <c r="R1766" s="4" t="str">
        <f t="shared" si="189"/>
        <v>photobooks</v>
      </c>
      <c r="S1766" s="22">
        <f t="shared" si="192"/>
        <v>41825.485868055555</v>
      </c>
      <c r="T1766" s="22">
        <f t="shared" si="193"/>
        <v>41854.485868055555</v>
      </c>
      <c r="U1766" s="23">
        <v>41825.485868055555</v>
      </c>
      <c r="V1766" s="14">
        <f t="shared" si="194"/>
        <v>13770.646999999999</v>
      </c>
      <c r="W1766" s="14">
        <f t="shared" si="195"/>
        <v>2699.0468119999996</v>
      </c>
      <c r="X1766" s="7">
        <f>IF($L1766&gt;0,$W1766/$L1766,0)</f>
        <v>69.206328512820505</v>
      </c>
    </row>
    <row r="1767" spans="1:24" ht="43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3">
        <f>(E1767/D1767)*100</f>
        <v>59.467839999999995</v>
      </c>
      <c r="P1767" s="7">
        <f t="shared" si="190"/>
        <v>72.16970873786407</v>
      </c>
      <c r="Q1767" s="4" t="str">
        <f t="shared" si="191"/>
        <v>photography</v>
      </c>
      <c r="R1767" s="4" t="str">
        <f t="shared" si="189"/>
        <v>photobooks</v>
      </c>
      <c r="S1767" s="22">
        <f t="shared" si="192"/>
        <v>41834.980462962965</v>
      </c>
      <c r="T1767" s="22">
        <f t="shared" si="193"/>
        <v>41864.980462962965</v>
      </c>
      <c r="U1767" s="23">
        <v>41834.980462962965</v>
      </c>
      <c r="V1767" s="14">
        <f t="shared" si="194"/>
        <v>12500</v>
      </c>
      <c r="W1767" s="14">
        <f t="shared" si="195"/>
        <v>7433.48</v>
      </c>
      <c r="X1767" s="7">
        <f>IF($L1767&gt;0,$W1767/$L1767,0)</f>
        <v>72.16970873786407</v>
      </c>
    </row>
    <row r="1768" spans="1:24" ht="28.8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3">
        <f>(E1768/D1768)*100</f>
        <v>0</v>
      </c>
      <c r="P1768" s="7">
        <f t="shared" si="190"/>
        <v>0</v>
      </c>
      <c r="Q1768" s="4" t="str">
        <f t="shared" si="191"/>
        <v>photography</v>
      </c>
      <c r="R1768" s="4" t="str">
        <f t="shared" si="189"/>
        <v>photobooks</v>
      </c>
      <c r="S1768" s="22">
        <f t="shared" si="192"/>
        <v>41855.859814814816</v>
      </c>
      <c r="T1768" s="22">
        <f t="shared" si="193"/>
        <v>41876.859814814816</v>
      </c>
      <c r="U1768" s="23">
        <v>41855.859814814816</v>
      </c>
      <c r="V1768" s="14">
        <f t="shared" si="194"/>
        <v>1056.1410000000001</v>
      </c>
      <c r="W1768" s="14">
        <f t="shared" si="195"/>
        <v>0</v>
      </c>
      <c r="X1768" s="7">
        <f>IF($L1768&gt;0,$W1768/$L1768,0)</f>
        <v>0</v>
      </c>
    </row>
    <row r="1769" spans="1:24" ht="28.8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3">
        <f>(E1769/D1769)*100</f>
        <v>45.72</v>
      </c>
      <c r="P1769" s="7">
        <f t="shared" si="190"/>
        <v>58.615384615384613</v>
      </c>
      <c r="Q1769" s="4" t="str">
        <f t="shared" si="191"/>
        <v>photography</v>
      </c>
      <c r="R1769" s="4" t="str">
        <f t="shared" si="189"/>
        <v>photobooks</v>
      </c>
      <c r="S1769" s="22">
        <f t="shared" si="192"/>
        <v>41824.658379629633</v>
      </c>
      <c r="T1769" s="22">
        <f t="shared" si="193"/>
        <v>41854.658379629633</v>
      </c>
      <c r="U1769" s="23">
        <v>41824.658379629633</v>
      </c>
      <c r="V1769" s="14">
        <f t="shared" si="194"/>
        <v>5000</v>
      </c>
      <c r="W1769" s="14">
        <f t="shared" si="195"/>
        <v>2286</v>
      </c>
      <c r="X1769" s="7">
        <f>IF($L1769&gt;0,$W1769/$L1769,0)</f>
        <v>58.615384615384613</v>
      </c>
    </row>
    <row r="1770" spans="1:24" ht="43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3">
        <f>(E1770/D1770)*100</f>
        <v>3.74</v>
      </c>
      <c r="P1770" s="7">
        <f t="shared" si="190"/>
        <v>12.466666666666667</v>
      </c>
      <c r="Q1770" s="4" t="str">
        <f t="shared" si="191"/>
        <v>photography</v>
      </c>
      <c r="R1770" s="4" t="str">
        <f t="shared" si="189"/>
        <v>photobooks</v>
      </c>
      <c r="S1770" s="22">
        <f t="shared" si="192"/>
        <v>41849.560694444444</v>
      </c>
      <c r="T1770" s="22">
        <f t="shared" si="193"/>
        <v>41909.560694444444</v>
      </c>
      <c r="U1770" s="23">
        <v>41849.560694444444</v>
      </c>
      <c r="V1770" s="14">
        <f t="shared" si="194"/>
        <v>5000</v>
      </c>
      <c r="W1770" s="14">
        <f t="shared" si="195"/>
        <v>187</v>
      </c>
      <c r="X1770" s="7">
        <f>IF($L1770&gt;0,$W1770/$L1770,0)</f>
        <v>12.466666666666667</v>
      </c>
    </row>
    <row r="1771" spans="1:24" ht="43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3">
        <f>(E1771/D1771)*100</f>
        <v>2.7025000000000001</v>
      </c>
      <c r="P1771" s="7">
        <f t="shared" si="190"/>
        <v>49.136363636363633</v>
      </c>
      <c r="Q1771" s="4" t="str">
        <f t="shared" si="191"/>
        <v>photography</v>
      </c>
      <c r="R1771" s="4" t="str">
        <f t="shared" si="189"/>
        <v>photobooks</v>
      </c>
      <c r="S1771" s="22">
        <f t="shared" si="192"/>
        <v>41987.818969907406</v>
      </c>
      <c r="T1771" s="22">
        <f t="shared" si="193"/>
        <v>42017.818969907406</v>
      </c>
      <c r="U1771" s="23">
        <v>41987.818969907406</v>
      </c>
      <c r="V1771" s="14">
        <f t="shared" si="194"/>
        <v>40000</v>
      </c>
      <c r="W1771" s="14">
        <f t="shared" si="195"/>
        <v>1081</v>
      </c>
      <c r="X1771" s="7">
        <f>IF($L1771&gt;0,$W1771/$L1771,0)</f>
        <v>49.136363636363633</v>
      </c>
    </row>
    <row r="1772" spans="1:24" ht="43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3">
        <f>(E1772/D1772)*100</f>
        <v>56.51428571428572</v>
      </c>
      <c r="P1772" s="7">
        <f t="shared" si="190"/>
        <v>150.5</v>
      </c>
      <c r="Q1772" s="4" t="str">
        <f t="shared" si="191"/>
        <v>photography</v>
      </c>
      <c r="R1772" s="4" t="str">
        <f t="shared" si="189"/>
        <v>photobooks</v>
      </c>
      <c r="S1772" s="22">
        <f t="shared" si="192"/>
        <v>41891.780023148152</v>
      </c>
      <c r="T1772" s="22">
        <f t="shared" si="193"/>
        <v>41926.780023148152</v>
      </c>
      <c r="U1772" s="23">
        <v>41891.780023148152</v>
      </c>
      <c r="V1772" s="14">
        <f t="shared" si="194"/>
        <v>24500</v>
      </c>
      <c r="W1772" s="14">
        <f t="shared" si="195"/>
        <v>13846</v>
      </c>
      <c r="X1772" s="7">
        <f>IF($L1772&gt;0,$W1772/$L1772,0)</f>
        <v>150.5</v>
      </c>
    </row>
    <row r="1773" spans="1:24" ht="43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3">
        <f>(E1773/D1773)*100</f>
        <v>21.30952380952381</v>
      </c>
      <c r="P1773" s="7">
        <f t="shared" si="190"/>
        <v>35.799999999999997</v>
      </c>
      <c r="Q1773" s="4" t="str">
        <f t="shared" si="191"/>
        <v>photography</v>
      </c>
      <c r="R1773" s="4" t="str">
        <f t="shared" si="189"/>
        <v>photobooks</v>
      </c>
      <c r="S1773" s="22">
        <f t="shared" si="192"/>
        <v>41905.979629629626</v>
      </c>
      <c r="T1773" s="22">
        <f t="shared" si="193"/>
        <v>41935.979629629626</v>
      </c>
      <c r="U1773" s="23">
        <v>41905.979629629626</v>
      </c>
      <c r="V1773" s="14">
        <f t="shared" si="194"/>
        <v>5257.8833999999997</v>
      </c>
      <c r="W1773" s="14">
        <f t="shared" si="195"/>
        <v>1120.4299149999999</v>
      </c>
      <c r="X1773" s="7">
        <f>IF($L1773&gt;0,$W1773/$L1773,0)</f>
        <v>44.817196599999995</v>
      </c>
    </row>
    <row r="1774" spans="1:24" ht="28.8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3">
        <f>(E1774/D1774)*100</f>
        <v>15.6</v>
      </c>
      <c r="P1774" s="7">
        <f t="shared" si="190"/>
        <v>45.157894736842103</v>
      </c>
      <c r="Q1774" s="4" t="str">
        <f t="shared" si="191"/>
        <v>photography</v>
      </c>
      <c r="R1774" s="4" t="str">
        <f t="shared" si="189"/>
        <v>photobooks</v>
      </c>
      <c r="S1774" s="22">
        <f t="shared" si="192"/>
        <v>41766.718009259261</v>
      </c>
      <c r="T1774" s="22">
        <f t="shared" si="193"/>
        <v>41826.718009259261</v>
      </c>
      <c r="U1774" s="23">
        <v>41766.718009259261</v>
      </c>
      <c r="V1774" s="14">
        <f t="shared" si="194"/>
        <v>6885.3234999999995</v>
      </c>
      <c r="W1774" s="14">
        <f t="shared" si="195"/>
        <v>1074.1104659999999</v>
      </c>
      <c r="X1774" s="7">
        <f>IF($L1774&gt;0,$W1774/$L1774,0)</f>
        <v>56.532129789473679</v>
      </c>
    </row>
    <row r="1775" spans="1:24" ht="43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3">
        <f>(E1775/D1775)*100</f>
        <v>6.2566666666666677</v>
      </c>
      <c r="P1775" s="7">
        <f t="shared" si="190"/>
        <v>98.78947368421052</v>
      </c>
      <c r="Q1775" s="4" t="str">
        <f t="shared" si="191"/>
        <v>photography</v>
      </c>
      <c r="R1775" s="4" t="str">
        <f t="shared" si="189"/>
        <v>photobooks</v>
      </c>
      <c r="S1775" s="22">
        <f t="shared" si="192"/>
        <v>41978.760393518518</v>
      </c>
      <c r="T1775" s="22">
        <f t="shared" si="193"/>
        <v>42023.760393518518</v>
      </c>
      <c r="U1775" s="23">
        <v>41978.760393518518</v>
      </c>
      <c r="V1775" s="14">
        <f t="shared" si="194"/>
        <v>30000</v>
      </c>
      <c r="W1775" s="14">
        <f t="shared" si="195"/>
        <v>1877</v>
      </c>
      <c r="X1775" s="7">
        <f>IF($L1775&gt;0,$W1775/$L1775,0)</f>
        <v>98.78947368421052</v>
      </c>
    </row>
    <row r="1776" spans="1:24" ht="43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3">
        <f>(E1776/D1776)*100</f>
        <v>45.92</v>
      </c>
      <c r="P1776" s="7">
        <f t="shared" si="190"/>
        <v>88.307692307692307</v>
      </c>
      <c r="Q1776" s="4" t="str">
        <f t="shared" si="191"/>
        <v>photography</v>
      </c>
      <c r="R1776" s="4" t="str">
        <f t="shared" si="189"/>
        <v>photobooks</v>
      </c>
      <c r="S1776" s="22">
        <f t="shared" si="192"/>
        <v>41930.218657407408</v>
      </c>
      <c r="T1776" s="22">
        <f t="shared" si="193"/>
        <v>41972.624305555553</v>
      </c>
      <c r="U1776" s="23">
        <v>41930.218657407408</v>
      </c>
      <c r="V1776" s="14">
        <f t="shared" si="194"/>
        <v>2500</v>
      </c>
      <c r="W1776" s="14">
        <f t="shared" si="195"/>
        <v>1148</v>
      </c>
      <c r="X1776" s="7">
        <f>IF($L1776&gt;0,$W1776/$L1776,0)</f>
        <v>88.307692307692307</v>
      </c>
    </row>
    <row r="1777" spans="1:24" ht="43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3">
        <f>(E1777/D1777)*100</f>
        <v>65.101538461538468</v>
      </c>
      <c r="P1777" s="7">
        <f t="shared" si="190"/>
        <v>170.62903225806451</v>
      </c>
      <c r="Q1777" s="4" t="str">
        <f t="shared" si="191"/>
        <v>photography</v>
      </c>
      <c r="R1777" s="4" t="str">
        <f t="shared" si="189"/>
        <v>photobooks</v>
      </c>
      <c r="S1777" s="22">
        <f t="shared" si="192"/>
        <v>41891.976388888885</v>
      </c>
      <c r="T1777" s="22">
        <f t="shared" si="193"/>
        <v>41936.976388888885</v>
      </c>
      <c r="U1777" s="23">
        <v>41891.976388888885</v>
      </c>
      <c r="V1777" s="14">
        <f t="shared" si="194"/>
        <v>32500</v>
      </c>
      <c r="W1777" s="14">
        <f t="shared" si="195"/>
        <v>21158</v>
      </c>
      <c r="X1777" s="7">
        <f>IF($L1777&gt;0,$W1777/$L1777,0)</f>
        <v>170.62903225806451</v>
      </c>
    </row>
    <row r="1778" spans="1:24" ht="43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3">
        <f>(E1778/D1778)*100</f>
        <v>6.7</v>
      </c>
      <c r="P1778" s="7">
        <f t="shared" si="190"/>
        <v>83.75</v>
      </c>
      <c r="Q1778" s="4" t="str">
        <f t="shared" si="191"/>
        <v>photography</v>
      </c>
      <c r="R1778" s="4" t="str">
        <f t="shared" si="189"/>
        <v>photobooks</v>
      </c>
      <c r="S1778" s="22">
        <f t="shared" si="192"/>
        <v>41905.95684027778</v>
      </c>
      <c r="T1778" s="22">
        <f t="shared" si="193"/>
        <v>41941.95684027778</v>
      </c>
      <c r="U1778" s="23">
        <v>41905.95684027778</v>
      </c>
      <c r="V1778" s="14">
        <f t="shared" si="194"/>
        <v>6259.3849999999993</v>
      </c>
      <c r="W1778" s="14">
        <f t="shared" si="195"/>
        <v>419.37879499999997</v>
      </c>
      <c r="X1778" s="7">
        <f>IF($L1778&gt;0,$W1778/$L1778,0)</f>
        <v>104.84469874999999</v>
      </c>
    </row>
    <row r="1779" spans="1:24" ht="43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3">
        <f>(E1779/D1779)*100</f>
        <v>13.5625</v>
      </c>
      <c r="P1779" s="7">
        <f t="shared" si="190"/>
        <v>65.099999999999994</v>
      </c>
      <c r="Q1779" s="4" t="str">
        <f t="shared" si="191"/>
        <v>photography</v>
      </c>
      <c r="R1779" s="4" t="str">
        <f t="shared" si="189"/>
        <v>photobooks</v>
      </c>
      <c r="S1779" s="22">
        <f t="shared" si="192"/>
        <v>42025.357094907406</v>
      </c>
      <c r="T1779" s="22">
        <f t="shared" si="193"/>
        <v>42055.357094907406</v>
      </c>
      <c r="U1779" s="23">
        <v>42025.357094907406</v>
      </c>
      <c r="V1779" s="14">
        <f t="shared" si="194"/>
        <v>5405.5439999999999</v>
      </c>
      <c r="W1779" s="14">
        <f t="shared" si="195"/>
        <v>733.12690499999997</v>
      </c>
      <c r="X1779" s="7">
        <f>IF($L1779&gt;0,$W1779/$L1779,0)</f>
        <v>73.312690500000002</v>
      </c>
    </row>
    <row r="1780" spans="1:24" ht="43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3">
        <f>(E1780/D1780)*100</f>
        <v>1.9900000000000002</v>
      </c>
      <c r="P1780" s="7">
        <f t="shared" si="190"/>
        <v>66.333333333333329</v>
      </c>
      <c r="Q1780" s="4" t="str">
        <f t="shared" si="191"/>
        <v>photography</v>
      </c>
      <c r="R1780" s="4" t="str">
        <f t="shared" si="189"/>
        <v>photobooks</v>
      </c>
      <c r="S1780" s="22">
        <f t="shared" si="192"/>
        <v>42045.86336805555</v>
      </c>
      <c r="T1780" s="22">
        <f t="shared" si="193"/>
        <v>42090.821701388893</v>
      </c>
      <c r="U1780" s="23">
        <v>42045.86336805555</v>
      </c>
      <c r="V1780" s="14">
        <f t="shared" si="194"/>
        <v>50000</v>
      </c>
      <c r="W1780" s="14">
        <f t="shared" si="195"/>
        <v>995</v>
      </c>
      <c r="X1780" s="7">
        <f>IF($L1780&gt;0,$W1780/$L1780,0)</f>
        <v>66.333333333333329</v>
      </c>
    </row>
    <row r="1781" spans="1:24" ht="43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3">
        <f>(E1781/D1781)*100</f>
        <v>36.236363636363642</v>
      </c>
      <c r="P1781" s="7">
        <f t="shared" si="190"/>
        <v>104.89473684210526</v>
      </c>
      <c r="Q1781" s="4" t="str">
        <f t="shared" si="191"/>
        <v>photography</v>
      </c>
      <c r="R1781" s="4" t="str">
        <f t="shared" si="189"/>
        <v>photobooks</v>
      </c>
      <c r="S1781" s="22">
        <f t="shared" si="192"/>
        <v>42585.691898148143</v>
      </c>
      <c r="T1781" s="22">
        <f t="shared" si="193"/>
        <v>42615.691898148143</v>
      </c>
      <c r="U1781" s="23">
        <v>42585.691898148143</v>
      </c>
      <c r="V1781" s="14">
        <f t="shared" si="194"/>
        <v>11000</v>
      </c>
      <c r="W1781" s="14">
        <f t="shared" si="195"/>
        <v>3986</v>
      </c>
      <c r="X1781" s="7">
        <f>IF($L1781&gt;0,$W1781/$L1781,0)</f>
        <v>104.89473684210526</v>
      </c>
    </row>
    <row r="1782" spans="1:24" ht="43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3">
        <f>(E1782/D1782)*100</f>
        <v>39.743333333333339</v>
      </c>
      <c r="P1782" s="7">
        <f t="shared" si="190"/>
        <v>78.440789473684205</v>
      </c>
      <c r="Q1782" s="4" t="str">
        <f t="shared" si="191"/>
        <v>photography</v>
      </c>
      <c r="R1782" s="4" t="str">
        <f t="shared" si="189"/>
        <v>photobooks</v>
      </c>
      <c r="S1782" s="22">
        <f t="shared" si="192"/>
        <v>42493.600810185184</v>
      </c>
      <c r="T1782" s="22">
        <f t="shared" si="193"/>
        <v>42553.600810185184</v>
      </c>
      <c r="U1782" s="23">
        <v>42493.600810185184</v>
      </c>
      <c r="V1782" s="14">
        <f t="shared" si="194"/>
        <v>30000</v>
      </c>
      <c r="W1782" s="14">
        <f t="shared" si="195"/>
        <v>11923</v>
      </c>
      <c r="X1782" s="7">
        <f>IF($L1782&gt;0,$W1782/$L1782,0)</f>
        <v>78.440789473684205</v>
      </c>
    </row>
    <row r="1783" spans="1:24" ht="43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3">
        <f>(E1783/D1783)*100</f>
        <v>25.763636363636365</v>
      </c>
      <c r="P1783" s="7">
        <f t="shared" si="190"/>
        <v>59.041666666666664</v>
      </c>
      <c r="Q1783" s="4" t="str">
        <f t="shared" si="191"/>
        <v>photography</v>
      </c>
      <c r="R1783" s="4" t="str">
        <f t="shared" si="189"/>
        <v>photobooks</v>
      </c>
      <c r="S1783" s="22">
        <f t="shared" si="192"/>
        <v>42597.617418981477</v>
      </c>
      <c r="T1783" s="22">
        <f t="shared" si="193"/>
        <v>42628.617418981477</v>
      </c>
      <c r="U1783" s="23">
        <v>42597.617418981477</v>
      </c>
      <c r="V1783" s="14">
        <f t="shared" si="194"/>
        <v>5500</v>
      </c>
      <c r="W1783" s="14">
        <f t="shared" si="195"/>
        <v>1417</v>
      </c>
      <c r="X1783" s="7">
        <f>IF($L1783&gt;0,$W1783/$L1783,0)</f>
        <v>59.041666666666664</v>
      </c>
    </row>
    <row r="1784" spans="1:24" ht="43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3">
        <f>(E1784/D1784)*100</f>
        <v>15.491428571428573</v>
      </c>
      <c r="P1784" s="7">
        <f t="shared" si="190"/>
        <v>71.34210526315789</v>
      </c>
      <c r="Q1784" s="4" t="str">
        <f t="shared" si="191"/>
        <v>photography</v>
      </c>
      <c r="R1784" s="4" t="str">
        <f t="shared" si="189"/>
        <v>photobooks</v>
      </c>
      <c r="S1784" s="22">
        <f t="shared" si="192"/>
        <v>42388.575104166666</v>
      </c>
      <c r="T1784" s="22">
        <f t="shared" si="193"/>
        <v>42421.575104166666</v>
      </c>
      <c r="U1784" s="23">
        <v>42388.575104166666</v>
      </c>
      <c r="V1784" s="14">
        <f t="shared" si="194"/>
        <v>35000</v>
      </c>
      <c r="W1784" s="14">
        <f t="shared" si="195"/>
        <v>5422</v>
      </c>
      <c r="X1784" s="7">
        <f>IF($L1784&gt;0,$W1784/$L1784,0)</f>
        <v>71.34210526315789</v>
      </c>
    </row>
    <row r="1785" spans="1:24" ht="43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3">
        <f>(E1785/D1785)*100</f>
        <v>23.692499999999999</v>
      </c>
      <c r="P1785" s="7">
        <f t="shared" si="190"/>
        <v>51.227027027027027</v>
      </c>
      <c r="Q1785" s="4" t="str">
        <f t="shared" si="191"/>
        <v>photography</v>
      </c>
      <c r="R1785" s="4" t="str">
        <f t="shared" si="189"/>
        <v>photobooks</v>
      </c>
      <c r="S1785" s="22">
        <f t="shared" si="192"/>
        <v>42115.949976851851</v>
      </c>
      <c r="T1785" s="22">
        <f t="shared" si="193"/>
        <v>42145.949976851851</v>
      </c>
      <c r="U1785" s="23">
        <v>42115.949976851851</v>
      </c>
      <c r="V1785" s="14">
        <f t="shared" si="194"/>
        <v>40000</v>
      </c>
      <c r="W1785" s="14">
        <f t="shared" si="195"/>
        <v>9477</v>
      </c>
      <c r="X1785" s="7">
        <f>IF($L1785&gt;0,$W1785/$L1785,0)</f>
        <v>51.227027027027027</v>
      </c>
    </row>
    <row r="1786" spans="1:24" ht="43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3">
        <f>(E1786/D1786)*100</f>
        <v>39.76</v>
      </c>
      <c r="P1786" s="7">
        <f t="shared" si="190"/>
        <v>60.242424242424242</v>
      </c>
      <c r="Q1786" s="4" t="str">
        <f t="shared" si="191"/>
        <v>photography</v>
      </c>
      <c r="R1786" s="4" t="str">
        <f t="shared" si="189"/>
        <v>photobooks</v>
      </c>
      <c r="S1786" s="22">
        <f t="shared" si="192"/>
        <v>42003.655555555553</v>
      </c>
      <c r="T1786" s="22">
        <f t="shared" si="193"/>
        <v>42035.142361111109</v>
      </c>
      <c r="U1786" s="23">
        <v>42003.655555555553</v>
      </c>
      <c r="V1786" s="14">
        <f t="shared" si="194"/>
        <v>5000</v>
      </c>
      <c r="W1786" s="14">
        <f t="shared" si="195"/>
        <v>1988</v>
      </c>
      <c r="X1786" s="7">
        <f>IF($L1786&gt;0,$W1786/$L1786,0)</f>
        <v>60.242424242424242</v>
      </c>
    </row>
    <row r="1787" spans="1:24" ht="43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3">
        <f>(E1787/D1787)*100</f>
        <v>20.220833333333331</v>
      </c>
      <c r="P1787" s="7">
        <f t="shared" si="190"/>
        <v>44.935185185185183</v>
      </c>
      <c r="Q1787" s="4" t="str">
        <f t="shared" si="191"/>
        <v>photography</v>
      </c>
      <c r="R1787" s="4" t="str">
        <f t="shared" si="189"/>
        <v>photobooks</v>
      </c>
      <c r="S1787" s="22">
        <f t="shared" si="192"/>
        <v>41897.134895833333</v>
      </c>
      <c r="T1787" s="22">
        <f t="shared" si="193"/>
        <v>41928</v>
      </c>
      <c r="U1787" s="23">
        <v>41897.134895833333</v>
      </c>
      <c r="V1787" s="14">
        <f t="shared" si="194"/>
        <v>24000</v>
      </c>
      <c r="W1787" s="14">
        <f t="shared" si="195"/>
        <v>4853</v>
      </c>
      <c r="X1787" s="7">
        <f>IF($L1787&gt;0,$W1787/$L1787,0)</f>
        <v>44.935185185185183</v>
      </c>
    </row>
    <row r="1788" spans="1:24" ht="43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3">
        <f>(E1788/D1788)*100</f>
        <v>47.631578947368418</v>
      </c>
      <c r="P1788" s="7">
        <f t="shared" si="190"/>
        <v>31.206896551724139</v>
      </c>
      <c r="Q1788" s="4" t="str">
        <f t="shared" si="191"/>
        <v>photography</v>
      </c>
      <c r="R1788" s="4" t="str">
        <f t="shared" si="189"/>
        <v>photobooks</v>
      </c>
      <c r="S1788" s="22">
        <f t="shared" si="192"/>
        <v>41958.550659722227</v>
      </c>
      <c r="T1788" s="22">
        <f t="shared" si="193"/>
        <v>41988.550659722227</v>
      </c>
      <c r="U1788" s="23">
        <v>41958.550659722227</v>
      </c>
      <c r="V1788" s="14">
        <f t="shared" si="194"/>
        <v>2139.6945000000001</v>
      </c>
      <c r="W1788" s="14">
        <f t="shared" si="195"/>
        <v>1019.1702750000001</v>
      </c>
      <c r="X1788" s="7">
        <f>IF($L1788&gt;0,$W1788/$L1788,0)</f>
        <v>35.143802586206895</v>
      </c>
    </row>
    <row r="1789" spans="1:24" ht="43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3">
        <f>(E1789/D1789)*100</f>
        <v>15.329999999999998</v>
      </c>
      <c r="P1789" s="7">
        <f t="shared" si="190"/>
        <v>63.875</v>
      </c>
      <c r="Q1789" s="4" t="str">
        <f t="shared" si="191"/>
        <v>photography</v>
      </c>
      <c r="R1789" s="4" t="str">
        <f t="shared" si="189"/>
        <v>photobooks</v>
      </c>
      <c r="S1789" s="22">
        <f t="shared" si="192"/>
        <v>42068.65552083333</v>
      </c>
      <c r="T1789" s="22">
        <f t="shared" si="193"/>
        <v>42098.613854166666</v>
      </c>
      <c r="U1789" s="23">
        <v>42068.65552083333</v>
      </c>
      <c r="V1789" s="14">
        <f t="shared" si="194"/>
        <v>10000</v>
      </c>
      <c r="W1789" s="14">
        <f t="shared" si="195"/>
        <v>1533</v>
      </c>
      <c r="X1789" s="7">
        <f>IF($L1789&gt;0,$W1789/$L1789,0)</f>
        <v>63.875</v>
      </c>
    </row>
    <row r="1790" spans="1:24" ht="43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3">
        <f>(E1790/D1790)*100</f>
        <v>1.3818181818181818</v>
      </c>
      <c r="P1790" s="7">
        <f t="shared" si="190"/>
        <v>19</v>
      </c>
      <c r="Q1790" s="4" t="str">
        <f t="shared" si="191"/>
        <v>photography</v>
      </c>
      <c r="R1790" s="4" t="str">
        <f t="shared" si="189"/>
        <v>photobooks</v>
      </c>
      <c r="S1790" s="22">
        <f t="shared" si="192"/>
        <v>41913.94840277778</v>
      </c>
      <c r="T1790" s="22">
        <f t="shared" si="193"/>
        <v>41943.94840277778</v>
      </c>
      <c r="U1790" s="23">
        <v>41913.94840277778</v>
      </c>
      <c r="V1790" s="14">
        <f t="shared" si="194"/>
        <v>6885.3234999999995</v>
      </c>
      <c r="W1790" s="14">
        <f t="shared" si="195"/>
        <v>95.142651999999998</v>
      </c>
      <c r="X1790" s="7">
        <f>IF($L1790&gt;0,$W1790/$L1790,0)</f>
        <v>23.785663</v>
      </c>
    </row>
    <row r="1791" spans="1:24" ht="43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3">
        <f>(E1791/D1791)*100</f>
        <v>0.5</v>
      </c>
      <c r="P1791" s="7">
        <f t="shared" si="190"/>
        <v>10</v>
      </c>
      <c r="Q1791" s="4" t="str">
        <f t="shared" si="191"/>
        <v>photography</v>
      </c>
      <c r="R1791" s="4" t="str">
        <f t="shared" si="189"/>
        <v>photobooks</v>
      </c>
      <c r="S1791" s="22">
        <f t="shared" si="192"/>
        <v>41956.250034722223</v>
      </c>
      <c r="T1791" s="22">
        <f t="shared" si="193"/>
        <v>42016.250034722223</v>
      </c>
      <c r="U1791" s="23">
        <v>41956.250034722223</v>
      </c>
      <c r="V1791" s="14">
        <f t="shared" si="194"/>
        <v>8000</v>
      </c>
      <c r="W1791" s="14">
        <f t="shared" si="195"/>
        <v>40</v>
      </c>
      <c r="X1791" s="7">
        <f>IF($L1791&gt;0,$W1791/$L1791,0)</f>
        <v>10</v>
      </c>
    </row>
    <row r="1792" spans="1:24" ht="43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3">
        <f>(E1792/D1792)*100</f>
        <v>4.957575757575758</v>
      </c>
      <c r="P1792" s="7">
        <f t="shared" si="190"/>
        <v>109.06666666666666</v>
      </c>
      <c r="Q1792" s="4" t="str">
        <f t="shared" si="191"/>
        <v>photography</v>
      </c>
      <c r="R1792" s="4" t="str">
        <f t="shared" si="189"/>
        <v>photobooks</v>
      </c>
      <c r="S1792" s="22">
        <f t="shared" si="192"/>
        <v>42010.674513888887</v>
      </c>
      <c r="T1792" s="22">
        <f t="shared" si="193"/>
        <v>42040.674513888887</v>
      </c>
      <c r="U1792" s="23">
        <v>42010.674513888887</v>
      </c>
      <c r="V1792" s="14">
        <f t="shared" si="194"/>
        <v>33000</v>
      </c>
      <c r="W1792" s="14">
        <f t="shared" si="195"/>
        <v>1636</v>
      </c>
      <c r="X1792" s="7">
        <f>IF($L1792&gt;0,$W1792/$L1792,0)</f>
        <v>109.06666666666666</v>
      </c>
    </row>
    <row r="1793" spans="1:24" ht="28.8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3">
        <f>(E1793/D1793)*100</f>
        <v>3.5666666666666664</v>
      </c>
      <c r="P1793" s="7">
        <f t="shared" si="190"/>
        <v>26.75</v>
      </c>
      <c r="Q1793" s="4" t="str">
        <f t="shared" si="191"/>
        <v>photography</v>
      </c>
      <c r="R1793" s="4" t="str">
        <f t="shared" si="189"/>
        <v>photobooks</v>
      </c>
      <c r="S1793" s="22">
        <f t="shared" si="192"/>
        <v>41973.740335648152</v>
      </c>
      <c r="T1793" s="22">
        <f t="shared" si="193"/>
        <v>42033.740335648152</v>
      </c>
      <c r="U1793" s="23">
        <v>41973.740335648152</v>
      </c>
      <c r="V1793" s="14">
        <f t="shared" si="194"/>
        <v>3755.6309999999999</v>
      </c>
      <c r="W1793" s="14">
        <f t="shared" si="195"/>
        <v>133.950839</v>
      </c>
      <c r="X1793" s="7">
        <f>IF($L1793&gt;0,$W1793/$L1793,0)</f>
        <v>33.48770975</v>
      </c>
    </row>
    <row r="1794" spans="1:24" ht="28.8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3">
        <f>(E1794/D1794)*100</f>
        <v>61.124000000000002</v>
      </c>
      <c r="P1794" s="7">
        <f t="shared" si="190"/>
        <v>109.93525179856115</v>
      </c>
      <c r="Q1794" s="4" t="str">
        <f t="shared" si="191"/>
        <v>photography</v>
      </c>
      <c r="R1794" s="4" t="str">
        <f t="shared" ref="R1794:R1857" si="196">MID($N1794,FIND("/",$N1794)+1,LEN($N1794))</f>
        <v>photobooks</v>
      </c>
      <c r="S1794" s="22">
        <f t="shared" si="192"/>
        <v>42189.031041666662</v>
      </c>
      <c r="T1794" s="22">
        <f t="shared" si="193"/>
        <v>42226.290972222225</v>
      </c>
      <c r="U1794" s="23">
        <v>42189.031041666662</v>
      </c>
      <c r="V1794" s="14">
        <f t="shared" si="194"/>
        <v>25000</v>
      </c>
      <c r="W1794" s="14">
        <f t="shared" si="195"/>
        <v>15281</v>
      </c>
      <c r="X1794" s="7">
        <f>IF($L1794&gt;0,$W1794/$L1794,0)</f>
        <v>109.93525179856115</v>
      </c>
    </row>
    <row r="1795" spans="1:24" ht="43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3">
        <f>(E1795/D1795)*100</f>
        <v>1.3333333333333335</v>
      </c>
      <c r="P1795" s="7">
        <f t="shared" ref="P1795:P1858" si="197">IF($L1795&gt;0,$E1795/$L1795,0)</f>
        <v>20</v>
      </c>
      <c r="Q1795" s="4" t="str">
        <f t="shared" ref="Q1795:Q1858" si="198">LEFT($N1795,FIND("/",$N1795)-1)</f>
        <v>photography</v>
      </c>
      <c r="R1795" s="4" t="str">
        <f t="shared" si="196"/>
        <v>photobooks</v>
      </c>
      <c r="S1795" s="22">
        <f t="shared" ref="S1795:U1858" si="199">($J1795/86400)+DATE(1970,1,1)</f>
        <v>41940.891666666663</v>
      </c>
      <c r="T1795" s="22">
        <f t="shared" ref="T1795:T1858" si="200">($I1795/86400)+DATE(1970,1,1)</f>
        <v>41970.933333333334</v>
      </c>
      <c r="U1795" s="23">
        <v>41940.891666666663</v>
      </c>
      <c r="V1795" s="14">
        <f t="shared" ref="V1795:V1858" si="201">IF($H1795="AUD",$D1795*0.704094,IF($H1795="CAD",$D1795*0.766449,IF($H1795="CHF",$D1795*1.016069,IF($H1795="DKK",$D1795*0.150818,IF($H1795="EUR",$D1795*1.126155,IF($H1795="GBP",$D1795*1.251877,IF($H1795="HKD",$D1795*0.127766,IF($H1795="MXN",$D1795*0.052688,IF($H1795="NOK",$D1795*0.117106,IF($H1795="NZD",$D1795*0.672078,IF($H1795="SEK",$D1795*0.106947,IF($H1795="SGD",$D1795*0.737466,IF($H1795="USD",$D1795*1)))))))))))))</f>
        <v>2112.2820000000002</v>
      </c>
      <c r="W1795" s="14">
        <f t="shared" ref="W1795:W1858" si="202">IF($H1795="AUD",$E1795*0.704094,IF($H1795="CAD",$E1795*0.766449,IF($H1795="CHF",$E1795*1.016069,IF($H1795="DKK",$E1795*0.150818,IF($H1795="EUR",$E1795*1.126155,IF($H1795="GBP",$E1795*1.251877,IF($H1795="HKD",$E1795*0.127766,IF($H1795="MXN",$E1795*0.052688,IF($H1795="NOK",$E1795*0.117106,IF($H1795="NZD",$E1795*0.672078,IF($H1795="SEK",$E1795*0.106947,IF($H1795="SGD",$E1795*0.737466,IF($H1795="USD",$E1795*1)))))))))))))</f>
        <v>28.16376</v>
      </c>
      <c r="X1795" s="7">
        <f>IF($L1795&gt;0,$W1795/$L1795,0)</f>
        <v>14.08188</v>
      </c>
    </row>
    <row r="1796" spans="1:24" ht="43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3">
        <f>(E1796/D1796)*100</f>
        <v>11.077777777777778</v>
      </c>
      <c r="P1796" s="7">
        <f t="shared" si="197"/>
        <v>55.388888888888886</v>
      </c>
      <c r="Q1796" s="4" t="str">
        <f t="shared" si="198"/>
        <v>photography</v>
      </c>
      <c r="R1796" s="4" t="str">
        <f t="shared" si="196"/>
        <v>photobooks</v>
      </c>
      <c r="S1796" s="22">
        <f t="shared" si="199"/>
        <v>42011.551180555558</v>
      </c>
      <c r="T1796" s="22">
        <f t="shared" si="200"/>
        <v>42046.551180555558</v>
      </c>
      <c r="U1796" s="23">
        <v>42011.551180555558</v>
      </c>
      <c r="V1796" s="14">
        <f t="shared" si="201"/>
        <v>9000</v>
      </c>
      <c r="W1796" s="14">
        <f t="shared" si="202"/>
        <v>997</v>
      </c>
      <c r="X1796" s="7">
        <f>IF($L1796&gt;0,$W1796/$L1796,0)</f>
        <v>55.388888888888886</v>
      </c>
    </row>
    <row r="1797" spans="1:24" ht="43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3">
        <f>(E1797/D1797)*100</f>
        <v>38.735714285714288</v>
      </c>
      <c r="P1797" s="7">
        <f t="shared" si="197"/>
        <v>133.90123456790124</v>
      </c>
      <c r="Q1797" s="4" t="str">
        <f t="shared" si="198"/>
        <v>photography</v>
      </c>
      <c r="R1797" s="4" t="str">
        <f t="shared" si="196"/>
        <v>photobooks</v>
      </c>
      <c r="S1797" s="22">
        <f t="shared" si="199"/>
        <v>42628.288668981477</v>
      </c>
      <c r="T1797" s="22">
        <f t="shared" si="200"/>
        <v>42657.666666666672</v>
      </c>
      <c r="U1797" s="23">
        <v>42628.288668981477</v>
      </c>
      <c r="V1797" s="14">
        <f t="shared" si="201"/>
        <v>31532.34</v>
      </c>
      <c r="W1797" s="14">
        <f t="shared" si="202"/>
        <v>12214.27713</v>
      </c>
      <c r="X1797" s="7">
        <f>IF($L1797&gt;0,$W1797/$L1797,0)</f>
        <v>150.79354481481482</v>
      </c>
    </row>
    <row r="1798" spans="1:24" ht="43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3">
        <f>(E1798/D1798)*100</f>
        <v>22.05263157894737</v>
      </c>
      <c r="P1798" s="7">
        <f t="shared" si="197"/>
        <v>48.720930232558139</v>
      </c>
      <c r="Q1798" s="4" t="str">
        <f t="shared" si="198"/>
        <v>photography</v>
      </c>
      <c r="R1798" s="4" t="str">
        <f t="shared" si="196"/>
        <v>photobooks</v>
      </c>
      <c r="S1798" s="22">
        <f t="shared" si="199"/>
        <v>42515.439421296294</v>
      </c>
      <c r="T1798" s="22">
        <f t="shared" si="200"/>
        <v>42575.439421296294</v>
      </c>
      <c r="U1798" s="23">
        <v>42515.439421296294</v>
      </c>
      <c r="V1798" s="14">
        <f t="shared" si="201"/>
        <v>23785.662999999997</v>
      </c>
      <c r="W1798" s="14">
        <f t="shared" si="202"/>
        <v>5245.36463</v>
      </c>
      <c r="X1798" s="7">
        <f>IF($L1798&gt;0,$W1798/$L1798,0)</f>
        <v>60.992611976744186</v>
      </c>
    </row>
    <row r="1799" spans="1:24" ht="43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3">
        <f>(E1799/D1799)*100</f>
        <v>67.55</v>
      </c>
      <c r="P1799" s="7">
        <f t="shared" si="197"/>
        <v>48.25</v>
      </c>
      <c r="Q1799" s="4" t="str">
        <f t="shared" si="198"/>
        <v>photography</v>
      </c>
      <c r="R1799" s="4" t="str">
        <f t="shared" si="196"/>
        <v>photobooks</v>
      </c>
      <c r="S1799" s="22">
        <f t="shared" si="199"/>
        <v>42689.56931712963</v>
      </c>
      <c r="T1799" s="22">
        <f t="shared" si="200"/>
        <v>42719.56931712963</v>
      </c>
      <c r="U1799" s="23">
        <v>42689.56931712963</v>
      </c>
      <c r="V1799" s="14">
        <f t="shared" si="201"/>
        <v>10000</v>
      </c>
      <c r="W1799" s="14">
        <f t="shared" si="202"/>
        <v>6755</v>
      </c>
      <c r="X1799" s="7">
        <f>IF($L1799&gt;0,$W1799/$L1799,0)</f>
        <v>48.25</v>
      </c>
    </row>
    <row r="1800" spans="1:24" ht="43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3">
        <f>(E1800/D1800)*100</f>
        <v>13.637499999999999</v>
      </c>
      <c r="P1800" s="7">
        <f t="shared" si="197"/>
        <v>58.972972972972975</v>
      </c>
      <c r="Q1800" s="4" t="str">
        <f t="shared" si="198"/>
        <v>photography</v>
      </c>
      <c r="R1800" s="4" t="str">
        <f t="shared" si="196"/>
        <v>photobooks</v>
      </c>
      <c r="S1800" s="22">
        <f t="shared" si="199"/>
        <v>42344.32677083333</v>
      </c>
      <c r="T1800" s="22">
        <f t="shared" si="200"/>
        <v>42404.32677083333</v>
      </c>
      <c r="U1800" s="23">
        <v>42344.32677083333</v>
      </c>
      <c r="V1800" s="14">
        <f t="shared" si="201"/>
        <v>16000</v>
      </c>
      <c r="W1800" s="14">
        <f t="shared" si="202"/>
        <v>2182</v>
      </c>
      <c r="X1800" s="7">
        <f>IF($L1800&gt;0,$W1800/$L1800,0)</f>
        <v>58.972972972972975</v>
      </c>
    </row>
    <row r="1801" spans="1:24" ht="28.8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3">
        <f>(E1801/D1801)*100</f>
        <v>1.7457500000000001</v>
      </c>
      <c r="P1801" s="7">
        <f t="shared" si="197"/>
        <v>11.638333333333334</v>
      </c>
      <c r="Q1801" s="4" t="str">
        <f t="shared" si="198"/>
        <v>photography</v>
      </c>
      <c r="R1801" s="4" t="str">
        <f t="shared" si="196"/>
        <v>photobooks</v>
      </c>
      <c r="S1801" s="22">
        <f t="shared" si="199"/>
        <v>41934.842685185184</v>
      </c>
      <c r="T1801" s="22">
        <f t="shared" si="200"/>
        <v>41954.884351851855</v>
      </c>
      <c r="U1801" s="23">
        <v>41934.842685185184</v>
      </c>
      <c r="V1801" s="14">
        <f t="shared" si="201"/>
        <v>5007.5079999999998</v>
      </c>
      <c r="W1801" s="14">
        <f t="shared" si="202"/>
        <v>87.418570909999985</v>
      </c>
      <c r="X1801" s="7">
        <f>IF($L1801&gt;0,$W1801/$L1801,0)</f>
        <v>14.569761818333332</v>
      </c>
    </row>
    <row r="1802" spans="1:24" ht="43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3">
        <f>(E1802/D1802)*100</f>
        <v>20.44963251188932</v>
      </c>
      <c r="P1802" s="7">
        <f t="shared" si="197"/>
        <v>83.716814159292042</v>
      </c>
      <c r="Q1802" s="4" t="str">
        <f t="shared" si="198"/>
        <v>photography</v>
      </c>
      <c r="R1802" s="4" t="str">
        <f t="shared" si="196"/>
        <v>photobooks</v>
      </c>
      <c r="S1802" s="22">
        <f t="shared" si="199"/>
        <v>42623.606134259258</v>
      </c>
      <c r="T1802" s="22">
        <f t="shared" si="200"/>
        <v>42653.606134259258</v>
      </c>
      <c r="U1802" s="23">
        <v>42623.606134259258</v>
      </c>
      <c r="V1802" s="14">
        <f t="shared" si="201"/>
        <v>57911.830019999994</v>
      </c>
      <c r="W1802" s="14">
        <f t="shared" si="202"/>
        <v>11842.75642</v>
      </c>
      <c r="X1802" s="7">
        <f>IF($L1802&gt;0,$W1802/$L1802,0)</f>
        <v>104.80315415929203</v>
      </c>
    </row>
    <row r="1803" spans="1:24" ht="43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3">
        <f>(E1803/D1803)*100</f>
        <v>13.852941176470587</v>
      </c>
      <c r="P1803" s="7">
        <f t="shared" si="197"/>
        <v>63.648648648648646</v>
      </c>
      <c r="Q1803" s="4" t="str">
        <f t="shared" si="198"/>
        <v>photography</v>
      </c>
      <c r="R1803" s="4" t="str">
        <f t="shared" si="196"/>
        <v>photobooks</v>
      </c>
      <c r="S1803" s="22">
        <f t="shared" si="199"/>
        <v>42321.660509259258</v>
      </c>
      <c r="T1803" s="22">
        <f t="shared" si="200"/>
        <v>42353.506944444445</v>
      </c>
      <c r="U1803" s="23">
        <v>42321.660509259258</v>
      </c>
      <c r="V1803" s="14">
        <f t="shared" si="201"/>
        <v>21281.909</v>
      </c>
      <c r="W1803" s="14">
        <f t="shared" si="202"/>
        <v>2948.1703349999998</v>
      </c>
      <c r="X1803" s="7">
        <f>IF($L1803&gt;0,$W1803/$L1803,0)</f>
        <v>79.680279324324317</v>
      </c>
    </row>
    <row r="1804" spans="1:24" ht="28.8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3">
        <f>(E1804/D1804)*100</f>
        <v>48.485714285714288</v>
      </c>
      <c r="P1804" s="7">
        <f t="shared" si="197"/>
        <v>94.277777777777771</v>
      </c>
      <c r="Q1804" s="4" t="str">
        <f t="shared" si="198"/>
        <v>photography</v>
      </c>
      <c r="R1804" s="4" t="str">
        <f t="shared" si="196"/>
        <v>photobooks</v>
      </c>
      <c r="S1804" s="22">
        <f t="shared" si="199"/>
        <v>42159.47256944445</v>
      </c>
      <c r="T1804" s="22">
        <f t="shared" si="200"/>
        <v>42182.915972222225</v>
      </c>
      <c r="U1804" s="23">
        <v>42159.47256944445</v>
      </c>
      <c r="V1804" s="14">
        <f t="shared" si="201"/>
        <v>3941.5425</v>
      </c>
      <c r="W1804" s="14">
        <f t="shared" si="202"/>
        <v>1911.0850350000001</v>
      </c>
      <c r="X1804" s="7">
        <f>IF($L1804&gt;0,$W1804/$L1804,0)</f>
        <v>106.17139083333333</v>
      </c>
    </row>
    <row r="1805" spans="1:24" ht="43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3">
        <f>(E1805/D1805)*100</f>
        <v>30.8</v>
      </c>
      <c r="P1805" s="7">
        <f t="shared" si="197"/>
        <v>71.86666666666666</v>
      </c>
      <c r="Q1805" s="4" t="str">
        <f t="shared" si="198"/>
        <v>photography</v>
      </c>
      <c r="R1805" s="4" t="str">
        <f t="shared" si="196"/>
        <v>photobooks</v>
      </c>
      <c r="S1805" s="22">
        <f t="shared" si="199"/>
        <v>42018.071550925924</v>
      </c>
      <c r="T1805" s="22">
        <f t="shared" si="200"/>
        <v>42049.071550925924</v>
      </c>
      <c r="U1805" s="23">
        <v>42018.071550925924</v>
      </c>
      <c r="V1805" s="14">
        <f t="shared" si="201"/>
        <v>17500</v>
      </c>
      <c r="W1805" s="14">
        <f t="shared" si="202"/>
        <v>5390</v>
      </c>
      <c r="X1805" s="7">
        <f>IF($L1805&gt;0,$W1805/$L1805,0)</f>
        <v>71.86666666666666</v>
      </c>
    </row>
    <row r="1806" spans="1:24" ht="43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3">
        <f>(E1806/D1806)*100</f>
        <v>35.174193548387095</v>
      </c>
      <c r="P1806" s="7">
        <f t="shared" si="197"/>
        <v>104.84615384615384</v>
      </c>
      <c r="Q1806" s="4" t="str">
        <f t="shared" si="198"/>
        <v>photography</v>
      </c>
      <c r="R1806" s="4" t="str">
        <f t="shared" si="196"/>
        <v>photobooks</v>
      </c>
      <c r="S1806" s="22">
        <f t="shared" si="199"/>
        <v>42282.678287037037</v>
      </c>
      <c r="T1806" s="22">
        <f t="shared" si="200"/>
        <v>42322.719953703709</v>
      </c>
      <c r="U1806" s="23">
        <v>42282.678287037037</v>
      </c>
      <c r="V1806" s="14">
        <f t="shared" si="201"/>
        <v>15500</v>
      </c>
      <c r="W1806" s="14">
        <f t="shared" si="202"/>
        <v>5452</v>
      </c>
      <c r="X1806" s="7">
        <f>IF($L1806&gt;0,$W1806/$L1806,0)</f>
        <v>104.84615384615384</v>
      </c>
    </row>
    <row r="1807" spans="1:24" ht="43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3">
        <f>(E1807/D1807)*100</f>
        <v>36.404444444444444</v>
      </c>
      <c r="P1807" s="7">
        <f t="shared" si="197"/>
        <v>67.139344262295083</v>
      </c>
      <c r="Q1807" s="4" t="str">
        <f t="shared" si="198"/>
        <v>photography</v>
      </c>
      <c r="R1807" s="4" t="str">
        <f t="shared" si="196"/>
        <v>photobooks</v>
      </c>
      <c r="S1807" s="22">
        <f t="shared" si="199"/>
        <v>42247.803912037038</v>
      </c>
      <c r="T1807" s="22">
        <f t="shared" si="200"/>
        <v>42279.75</v>
      </c>
      <c r="U1807" s="23">
        <v>42247.803912037038</v>
      </c>
      <c r="V1807" s="14">
        <f t="shared" si="201"/>
        <v>25338.487499999999</v>
      </c>
      <c r="W1807" s="14">
        <f t="shared" si="202"/>
        <v>9224.3356050000002</v>
      </c>
      <c r="X1807" s="7">
        <f>IF($L1807&gt;0,$W1807/$L1807,0)</f>
        <v>75.609308237704923</v>
      </c>
    </row>
    <row r="1808" spans="1:24" ht="43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3">
        <f>(E1808/D1808)*100</f>
        <v>2.9550000000000001</v>
      </c>
      <c r="P1808" s="7">
        <f t="shared" si="197"/>
        <v>73.875</v>
      </c>
      <c r="Q1808" s="4" t="str">
        <f t="shared" si="198"/>
        <v>photography</v>
      </c>
      <c r="R1808" s="4" t="str">
        <f t="shared" si="196"/>
        <v>photobooks</v>
      </c>
      <c r="S1808" s="22">
        <f t="shared" si="199"/>
        <v>41877.638298611113</v>
      </c>
      <c r="T1808" s="22">
        <f t="shared" si="200"/>
        <v>41912.638298611113</v>
      </c>
      <c r="U1808" s="23">
        <v>41877.638298611113</v>
      </c>
      <c r="V1808" s="14">
        <f t="shared" si="201"/>
        <v>25037.539999999997</v>
      </c>
      <c r="W1808" s="14">
        <f t="shared" si="202"/>
        <v>739.85930699999994</v>
      </c>
      <c r="X1808" s="7">
        <f>IF($L1808&gt;0,$W1808/$L1808,0)</f>
        <v>92.482413374999993</v>
      </c>
    </row>
    <row r="1809" spans="1:24" ht="28.8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3">
        <f>(E1809/D1809)*100</f>
        <v>11.06</v>
      </c>
      <c r="P1809" s="7">
        <f t="shared" si="197"/>
        <v>69.125</v>
      </c>
      <c r="Q1809" s="4" t="str">
        <f t="shared" si="198"/>
        <v>photography</v>
      </c>
      <c r="R1809" s="4" t="str">
        <f t="shared" si="196"/>
        <v>photobooks</v>
      </c>
      <c r="S1809" s="22">
        <f t="shared" si="199"/>
        <v>41880.068437499998</v>
      </c>
      <c r="T1809" s="22">
        <f t="shared" si="200"/>
        <v>41910.068437499998</v>
      </c>
      <c r="U1809" s="23">
        <v>41880.068437499998</v>
      </c>
      <c r="V1809" s="14">
        <f t="shared" si="201"/>
        <v>5000</v>
      </c>
      <c r="W1809" s="14">
        <f t="shared" si="202"/>
        <v>553</v>
      </c>
      <c r="X1809" s="7">
        <f>IF($L1809&gt;0,$W1809/$L1809,0)</f>
        <v>69.125</v>
      </c>
    </row>
    <row r="1810" spans="1:24" ht="43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3">
        <f>(E1810/D1810)*100</f>
        <v>41.407142857142858</v>
      </c>
      <c r="P1810" s="7">
        <f t="shared" si="197"/>
        <v>120.77083333333333</v>
      </c>
      <c r="Q1810" s="4" t="str">
        <f t="shared" si="198"/>
        <v>photography</v>
      </c>
      <c r="R1810" s="4" t="str">
        <f t="shared" si="196"/>
        <v>photobooks</v>
      </c>
      <c r="S1810" s="22">
        <f t="shared" si="199"/>
        <v>42742.680902777778</v>
      </c>
      <c r="T1810" s="22">
        <f t="shared" si="200"/>
        <v>42777.680902777778</v>
      </c>
      <c r="U1810" s="23">
        <v>42742.680902777778</v>
      </c>
      <c r="V1810" s="14">
        <f t="shared" si="201"/>
        <v>28000</v>
      </c>
      <c r="W1810" s="14">
        <f t="shared" si="202"/>
        <v>11594</v>
      </c>
      <c r="X1810" s="7">
        <f>IF($L1810&gt;0,$W1810/$L1810,0)</f>
        <v>120.77083333333333</v>
      </c>
    </row>
    <row r="1811" spans="1:24" ht="43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3">
        <f>(E1811/D1811)*100</f>
        <v>10.857142857142858</v>
      </c>
      <c r="P1811" s="7">
        <f t="shared" si="197"/>
        <v>42.222222222222221</v>
      </c>
      <c r="Q1811" s="4" t="str">
        <f t="shared" si="198"/>
        <v>photography</v>
      </c>
      <c r="R1811" s="4" t="str">
        <f t="shared" si="196"/>
        <v>photobooks</v>
      </c>
      <c r="S1811" s="22">
        <f t="shared" si="199"/>
        <v>42029.907858796301</v>
      </c>
      <c r="T1811" s="22">
        <f t="shared" si="200"/>
        <v>42064.907858796301</v>
      </c>
      <c r="U1811" s="23">
        <v>42029.907858796301</v>
      </c>
      <c r="V1811" s="14">
        <f t="shared" si="201"/>
        <v>2682.5715</v>
      </c>
      <c r="W1811" s="14">
        <f t="shared" si="202"/>
        <v>291.25062000000003</v>
      </c>
      <c r="X1811" s="7">
        <f>IF($L1811&gt;0,$W1811/$L1811,0)</f>
        <v>32.361180000000004</v>
      </c>
    </row>
    <row r="1812" spans="1:24" ht="43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3">
        <f>(E1812/D1812)*100</f>
        <v>3.3333333333333335</v>
      </c>
      <c r="P1812" s="7">
        <f t="shared" si="197"/>
        <v>7.5</v>
      </c>
      <c r="Q1812" s="4" t="str">
        <f t="shared" si="198"/>
        <v>photography</v>
      </c>
      <c r="R1812" s="4" t="str">
        <f t="shared" si="196"/>
        <v>photobooks</v>
      </c>
      <c r="S1812" s="22">
        <f t="shared" si="199"/>
        <v>41860.91002314815</v>
      </c>
      <c r="T1812" s="22">
        <f t="shared" si="200"/>
        <v>41872.91002314815</v>
      </c>
      <c r="U1812" s="23">
        <v>41860.91002314815</v>
      </c>
      <c r="V1812" s="14">
        <f t="shared" si="201"/>
        <v>450</v>
      </c>
      <c r="W1812" s="14">
        <f t="shared" si="202"/>
        <v>15</v>
      </c>
      <c r="X1812" s="7">
        <f>IF($L1812&gt;0,$W1812/$L1812,0)</f>
        <v>7.5</v>
      </c>
    </row>
    <row r="1813" spans="1:24" ht="28.8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3">
        <f>(E1813/D1813)*100</f>
        <v>7.407407407407407E-2</v>
      </c>
      <c r="P1813" s="7">
        <f t="shared" si="197"/>
        <v>1.5384615384615385</v>
      </c>
      <c r="Q1813" s="4" t="str">
        <f t="shared" si="198"/>
        <v>photography</v>
      </c>
      <c r="R1813" s="4" t="str">
        <f t="shared" si="196"/>
        <v>photobooks</v>
      </c>
      <c r="S1813" s="22">
        <f t="shared" si="199"/>
        <v>41876.433680555558</v>
      </c>
      <c r="T1813" s="22">
        <f t="shared" si="200"/>
        <v>41936.166666666664</v>
      </c>
      <c r="U1813" s="23">
        <v>41876.433680555558</v>
      </c>
      <c r="V1813" s="14">
        <f t="shared" si="201"/>
        <v>54000</v>
      </c>
      <c r="W1813" s="14">
        <f t="shared" si="202"/>
        <v>40</v>
      </c>
      <c r="X1813" s="7">
        <f>IF($L1813&gt;0,$W1813/$L1813,0)</f>
        <v>1.5384615384615385</v>
      </c>
    </row>
    <row r="1814" spans="1:24" ht="43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3">
        <f>(E1814/D1814)*100</f>
        <v>13.307692307692307</v>
      </c>
      <c r="P1814" s="7">
        <f t="shared" si="197"/>
        <v>37.608695652173914</v>
      </c>
      <c r="Q1814" s="4" t="str">
        <f t="shared" si="198"/>
        <v>photography</v>
      </c>
      <c r="R1814" s="4" t="str">
        <f t="shared" si="196"/>
        <v>photobooks</v>
      </c>
      <c r="S1814" s="22">
        <f t="shared" si="199"/>
        <v>42524.318703703699</v>
      </c>
      <c r="T1814" s="22">
        <f t="shared" si="200"/>
        <v>42554.318703703699</v>
      </c>
      <c r="U1814" s="23">
        <v>42524.318703703699</v>
      </c>
      <c r="V1814" s="14">
        <f t="shared" si="201"/>
        <v>8137.200499999999</v>
      </c>
      <c r="W1814" s="14">
        <f t="shared" si="202"/>
        <v>1082.873605</v>
      </c>
      <c r="X1814" s="7">
        <f>IF($L1814&gt;0,$W1814/$L1814,0)</f>
        <v>47.081461086956523</v>
      </c>
    </row>
    <row r="1815" spans="1:24" ht="43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3">
        <f>(E1815/D1815)*100</f>
        <v>0</v>
      </c>
      <c r="P1815" s="7">
        <f t="shared" si="197"/>
        <v>0</v>
      </c>
      <c r="Q1815" s="4" t="str">
        <f t="shared" si="198"/>
        <v>photography</v>
      </c>
      <c r="R1815" s="4" t="str">
        <f t="shared" si="196"/>
        <v>photobooks</v>
      </c>
      <c r="S1815" s="22">
        <f t="shared" si="199"/>
        <v>41829.889027777775</v>
      </c>
      <c r="T1815" s="22">
        <f t="shared" si="200"/>
        <v>41859.889027777775</v>
      </c>
      <c r="U1815" s="23">
        <v>41829.889027777775</v>
      </c>
      <c r="V1815" s="14">
        <f t="shared" si="201"/>
        <v>10953.92375</v>
      </c>
      <c r="W1815" s="14">
        <f t="shared" si="202"/>
        <v>0</v>
      </c>
      <c r="X1815" s="7">
        <f>IF($L1815&gt;0,$W1815/$L1815,0)</f>
        <v>0</v>
      </c>
    </row>
    <row r="1816" spans="1:24" ht="43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3">
        <f>(E1816/D1816)*100</f>
        <v>49.183333333333337</v>
      </c>
      <c r="P1816" s="7">
        <f t="shared" si="197"/>
        <v>42.157142857142858</v>
      </c>
      <c r="Q1816" s="4" t="str">
        <f t="shared" si="198"/>
        <v>photography</v>
      </c>
      <c r="R1816" s="4" t="str">
        <f t="shared" si="196"/>
        <v>photobooks</v>
      </c>
      <c r="S1816" s="22">
        <f t="shared" si="199"/>
        <v>42033.314074074078</v>
      </c>
      <c r="T1816" s="22">
        <f t="shared" si="200"/>
        <v>42063.314074074078</v>
      </c>
      <c r="U1816" s="23">
        <v>42033.314074074078</v>
      </c>
      <c r="V1816" s="14">
        <f t="shared" si="201"/>
        <v>15022.523999999999</v>
      </c>
      <c r="W1816" s="14">
        <f t="shared" si="202"/>
        <v>7388.5780539999996</v>
      </c>
      <c r="X1816" s="7">
        <f>IF($L1816&gt;0,$W1816/$L1816,0)</f>
        <v>52.775557528571426</v>
      </c>
    </row>
    <row r="1817" spans="1:24" ht="43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3">
        <f>(E1817/D1817)*100</f>
        <v>0</v>
      </c>
      <c r="P1817" s="7">
        <f t="shared" si="197"/>
        <v>0</v>
      </c>
      <c r="Q1817" s="4" t="str">
        <f t="shared" si="198"/>
        <v>photography</v>
      </c>
      <c r="R1817" s="4" t="str">
        <f t="shared" si="196"/>
        <v>photobooks</v>
      </c>
      <c r="S1817" s="22">
        <f t="shared" si="199"/>
        <v>42172.906678240739</v>
      </c>
      <c r="T1817" s="22">
        <f t="shared" si="200"/>
        <v>42186.906678240739</v>
      </c>
      <c r="U1817" s="23">
        <v>42172.906678240739</v>
      </c>
      <c r="V1817" s="14">
        <f t="shared" si="201"/>
        <v>3000</v>
      </c>
      <c r="W1817" s="14">
        <f t="shared" si="202"/>
        <v>0</v>
      </c>
      <c r="X1817" s="7">
        <f>IF($L1817&gt;0,$W1817/$L1817,0)</f>
        <v>0</v>
      </c>
    </row>
    <row r="1818" spans="1:24" ht="43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3">
        <f>(E1818/D1818)*100</f>
        <v>2.036</v>
      </c>
      <c r="P1818" s="7">
        <f t="shared" si="197"/>
        <v>84.833333333333329</v>
      </c>
      <c r="Q1818" s="4" t="str">
        <f t="shared" si="198"/>
        <v>photography</v>
      </c>
      <c r="R1818" s="4" t="str">
        <f t="shared" si="196"/>
        <v>photobooks</v>
      </c>
      <c r="S1818" s="22">
        <f t="shared" si="199"/>
        <v>42548.876192129625</v>
      </c>
      <c r="T1818" s="22">
        <f t="shared" si="200"/>
        <v>42576.791666666672</v>
      </c>
      <c r="U1818" s="23">
        <v>42548.876192129625</v>
      </c>
      <c r="V1818" s="14">
        <f t="shared" si="201"/>
        <v>25401.725000000002</v>
      </c>
      <c r="W1818" s="14">
        <f t="shared" si="202"/>
        <v>517.17912100000001</v>
      </c>
      <c r="X1818" s="7">
        <f>IF($L1818&gt;0,$W1818/$L1818,0)</f>
        <v>86.196520166666673</v>
      </c>
    </row>
    <row r="1819" spans="1:24" ht="28.8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3">
        <f>(E1819/D1819)*100</f>
        <v>52.327777777777776</v>
      </c>
      <c r="P1819" s="7">
        <f t="shared" si="197"/>
        <v>94.19</v>
      </c>
      <c r="Q1819" s="4" t="str">
        <f t="shared" si="198"/>
        <v>photography</v>
      </c>
      <c r="R1819" s="4" t="str">
        <f t="shared" si="196"/>
        <v>photobooks</v>
      </c>
      <c r="S1819" s="22">
        <f t="shared" si="199"/>
        <v>42705.662118055552</v>
      </c>
      <c r="T1819" s="22">
        <f t="shared" si="200"/>
        <v>42765.290972222225</v>
      </c>
      <c r="U1819" s="23">
        <v>42705.662118055552</v>
      </c>
      <c r="V1819" s="14">
        <f t="shared" si="201"/>
        <v>18000</v>
      </c>
      <c r="W1819" s="14">
        <f t="shared" si="202"/>
        <v>9419</v>
      </c>
      <c r="X1819" s="7">
        <f>IF($L1819&gt;0,$W1819/$L1819,0)</f>
        <v>94.19</v>
      </c>
    </row>
    <row r="1820" spans="1:24" ht="28.8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3">
        <f>(E1820/D1820)*100</f>
        <v>0</v>
      </c>
      <c r="P1820" s="7">
        <f t="shared" si="197"/>
        <v>0</v>
      </c>
      <c r="Q1820" s="4" t="str">
        <f t="shared" si="198"/>
        <v>photography</v>
      </c>
      <c r="R1820" s="4" t="str">
        <f t="shared" si="196"/>
        <v>photobooks</v>
      </c>
      <c r="S1820" s="22">
        <f t="shared" si="199"/>
        <v>42067.234375</v>
      </c>
      <c r="T1820" s="22">
        <f t="shared" si="200"/>
        <v>42097.192708333328</v>
      </c>
      <c r="U1820" s="23">
        <v>42067.234375</v>
      </c>
      <c r="V1820" s="14">
        <f t="shared" si="201"/>
        <v>15000</v>
      </c>
      <c r="W1820" s="14">
        <f t="shared" si="202"/>
        <v>0</v>
      </c>
      <c r="X1820" s="7">
        <f>IF($L1820&gt;0,$W1820/$L1820,0)</f>
        <v>0</v>
      </c>
    </row>
    <row r="1821" spans="1:24" ht="43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3">
        <f>(E1821/D1821)*100</f>
        <v>2.083333333333333</v>
      </c>
      <c r="P1821" s="7">
        <f t="shared" si="197"/>
        <v>6.25</v>
      </c>
      <c r="Q1821" s="4" t="str">
        <f t="shared" si="198"/>
        <v>photography</v>
      </c>
      <c r="R1821" s="4" t="str">
        <f t="shared" si="196"/>
        <v>photobooks</v>
      </c>
      <c r="S1821" s="22">
        <f t="shared" si="199"/>
        <v>41820.752268518518</v>
      </c>
      <c r="T1821" s="22">
        <f t="shared" si="200"/>
        <v>41850.752268518518</v>
      </c>
      <c r="U1821" s="23">
        <v>41820.752268518518</v>
      </c>
      <c r="V1821" s="14">
        <f t="shared" si="201"/>
        <v>1200</v>
      </c>
      <c r="W1821" s="14">
        <f t="shared" si="202"/>
        <v>25</v>
      </c>
      <c r="X1821" s="7">
        <f>IF($L1821&gt;0,$W1821/$L1821,0)</f>
        <v>6.25</v>
      </c>
    </row>
    <row r="1822" spans="1:24" ht="43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3">
        <f>(E1822/D1822)*100</f>
        <v>6.565384615384616</v>
      </c>
      <c r="P1822" s="7">
        <f t="shared" si="197"/>
        <v>213.375</v>
      </c>
      <c r="Q1822" s="4" t="str">
        <f t="shared" si="198"/>
        <v>photography</v>
      </c>
      <c r="R1822" s="4" t="str">
        <f t="shared" si="196"/>
        <v>photobooks</v>
      </c>
      <c r="S1822" s="22">
        <f t="shared" si="199"/>
        <v>42065.084374999999</v>
      </c>
      <c r="T1822" s="22">
        <f t="shared" si="200"/>
        <v>42095.042708333334</v>
      </c>
      <c r="U1822" s="23">
        <v>42065.084374999999</v>
      </c>
      <c r="V1822" s="14">
        <f t="shared" si="201"/>
        <v>26000</v>
      </c>
      <c r="W1822" s="14">
        <f t="shared" si="202"/>
        <v>1707</v>
      </c>
      <c r="X1822" s="7">
        <f>IF($L1822&gt;0,$W1822/$L1822,0)</f>
        <v>213.375</v>
      </c>
    </row>
    <row r="1823" spans="1:24" ht="43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3">
        <f>(E1823/D1823)*100</f>
        <v>134.88999999999999</v>
      </c>
      <c r="P1823" s="7">
        <f t="shared" si="197"/>
        <v>59.162280701754383</v>
      </c>
      <c r="Q1823" s="4" t="str">
        <f t="shared" si="198"/>
        <v>music</v>
      </c>
      <c r="R1823" s="4" t="str">
        <f t="shared" si="196"/>
        <v>rock</v>
      </c>
      <c r="S1823" s="22">
        <f t="shared" si="199"/>
        <v>40926.319062499999</v>
      </c>
      <c r="T1823" s="22">
        <f t="shared" si="200"/>
        <v>40971.319062499999</v>
      </c>
      <c r="U1823" s="23">
        <v>40926.319062499999</v>
      </c>
      <c r="V1823" s="14">
        <f t="shared" si="201"/>
        <v>2500</v>
      </c>
      <c r="W1823" s="14">
        <f t="shared" si="202"/>
        <v>3372.25</v>
      </c>
      <c r="X1823" s="7">
        <f>IF($L1823&gt;0,$W1823/$L1823,0)</f>
        <v>59.162280701754383</v>
      </c>
    </row>
    <row r="1824" spans="1:24" ht="28.8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3">
        <f>(E1824/D1824)*100</f>
        <v>100</v>
      </c>
      <c r="P1824" s="7">
        <f t="shared" si="197"/>
        <v>27.272727272727273</v>
      </c>
      <c r="Q1824" s="4" t="str">
        <f t="shared" si="198"/>
        <v>music</v>
      </c>
      <c r="R1824" s="4" t="str">
        <f t="shared" si="196"/>
        <v>rock</v>
      </c>
      <c r="S1824" s="22">
        <f t="shared" si="199"/>
        <v>41634.797013888892</v>
      </c>
      <c r="T1824" s="22">
        <f t="shared" si="200"/>
        <v>41670.792361111111</v>
      </c>
      <c r="U1824" s="23">
        <v>41634.797013888892</v>
      </c>
      <c r="V1824" s="14">
        <f t="shared" si="201"/>
        <v>229.93470000000002</v>
      </c>
      <c r="W1824" s="14">
        <f t="shared" si="202"/>
        <v>229.93470000000002</v>
      </c>
      <c r="X1824" s="7">
        <f>IF($L1824&gt;0,$W1824/$L1824,0)</f>
        <v>20.903154545454548</v>
      </c>
    </row>
    <row r="1825" spans="1:24" ht="43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3">
        <f>(E1825/D1825)*100</f>
        <v>115.85714285714286</v>
      </c>
      <c r="P1825" s="7">
        <f t="shared" si="197"/>
        <v>24.575757575757574</v>
      </c>
      <c r="Q1825" s="4" t="str">
        <f t="shared" si="198"/>
        <v>music</v>
      </c>
      <c r="R1825" s="4" t="str">
        <f t="shared" si="196"/>
        <v>rock</v>
      </c>
      <c r="S1825" s="22">
        <f t="shared" si="199"/>
        <v>41176.684907407405</v>
      </c>
      <c r="T1825" s="22">
        <f t="shared" si="200"/>
        <v>41206.684907407405</v>
      </c>
      <c r="U1825" s="23">
        <v>41176.684907407405</v>
      </c>
      <c r="V1825" s="14">
        <f t="shared" si="201"/>
        <v>700</v>
      </c>
      <c r="W1825" s="14">
        <f t="shared" si="202"/>
        <v>811</v>
      </c>
      <c r="X1825" s="7">
        <f>IF($L1825&gt;0,$W1825/$L1825,0)</f>
        <v>24.575757575757574</v>
      </c>
    </row>
    <row r="1826" spans="1:24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3">
        <f>(E1826/D1826)*100</f>
        <v>100.06666666666666</v>
      </c>
      <c r="P1826" s="7">
        <f t="shared" si="197"/>
        <v>75.05</v>
      </c>
      <c r="Q1826" s="4" t="str">
        <f t="shared" si="198"/>
        <v>music</v>
      </c>
      <c r="R1826" s="4" t="str">
        <f t="shared" si="196"/>
        <v>rock</v>
      </c>
      <c r="S1826" s="22">
        <f t="shared" si="199"/>
        <v>41626.916284722218</v>
      </c>
      <c r="T1826" s="22">
        <f t="shared" si="200"/>
        <v>41647.088888888888</v>
      </c>
      <c r="U1826" s="23">
        <v>41626.916284722218</v>
      </c>
      <c r="V1826" s="14">
        <f t="shared" si="201"/>
        <v>3000</v>
      </c>
      <c r="W1826" s="14">
        <f t="shared" si="202"/>
        <v>3002</v>
      </c>
      <c r="X1826" s="7">
        <f>IF($L1826&gt;0,$W1826/$L1826,0)</f>
        <v>75.05</v>
      </c>
    </row>
    <row r="1827" spans="1:24" ht="43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3">
        <f>(E1827/D1827)*100</f>
        <v>105.05</v>
      </c>
      <c r="P1827" s="7">
        <f t="shared" si="197"/>
        <v>42.02</v>
      </c>
      <c r="Q1827" s="4" t="str">
        <f t="shared" si="198"/>
        <v>music</v>
      </c>
      <c r="R1827" s="4" t="str">
        <f t="shared" si="196"/>
        <v>rock</v>
      </c>
      <c r="S1827" s="22">
        <f t="shared" si="199"/>
        <v>41443.83452546296</v>
      </c>
      <c r="T1827" s="22">
        <f t="shared" si="200"/>
        <v>41466.83452546296</v>
      </c>
      <c r="U1827" s="23">
        <v>41443.83452546296</v>
      </c>
      <c r="V1827" s="14">
        <f t="shared" si="201"/>
        <v>2000</v>
      </c>
      <c r="W1827" s="14">
        <f t="shared" si="202"/>
        <v>2101</v>
      </c>
      <c r="X1827" s="7">
        <f>IF($L1827&gt;0,$W1827/$L1827,0)</f>
        <v>42.02</v>
      </c>
    </row>
    <row r="1828" spans="1:24" ht="28.8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3">
        <f>(E1828/D1828)*100</f>
        <v>101</v>
      </c>
      <c r="P1828" s="7">
        <f t="shared" si="197"/>
        <v>53.157894736842103</v>
      </c>
      <c r="Q1828" s="4" t="str">
        <f t="shared" si="198"/>
        <v>music</v>
      </c>
      <c r="R1828" s="4" t="str">
        <f t="shared" si="196"/>
        <v>rock</v>
      </c>
      <c r="S1828" s="22">
        <f t="shared" si="199"/>
        <v>41657.923807870371</v>
      </c>
      <c r="T1828" s="22">
        <f t="shared" si="200"/>
        <v>41687.923807870371</v>
      </c>
      <c r="U1828" s="23">
        <v>41657.923807870371</v>
      </c>
      <c r="V1828" s="14">
        <f t="shared" si="201"/>
        <v>2000</v>
      </c>
      <c r="W1828" s="14">
        <f t="shared" si="202"/>
        <v>2020</v>
      </c>
      <c r="X1828" s="7">
        <f>IF($L1828&gt;0,$W1828/$L1828,0)</f>
        <v>53.157894736842103</v>
      </c>
    </row>
    <row r="1829" spans="1:24" ht="43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3">
        <f>(E1829/D1829)*100</f>
        <v>100.66250000000001</v>
      </c>
      <c r="P1829" s="7">
        <f t="shared" si="197"/>
        <v>83.885416666666671</v>
      </c>
      <c r="Q1829" s="4" t="str">
        <f t="shared" si="198"/>
        <v>music</v>
      </c>
      <c r="R1829" s="4" t="str">
        <f t="shared" si="196"/>
        <v>rock</v>
      </c>
      <c r="S1829" s="22">
        <f t="shared" si="199"/>
        <v>40555.325937499998</v>
      </c>
      <c r="T1829" s="22">
        <f t="shared" si="200"/>
        <v>40605.325937499998</v>
      </c>
      <c r="U1829" s="23">
        <v>40555.325937499998</v>
      </c>
      <c r="V1829" s="14">
        <f t="shared" si="201"/>
        <v>8000</v>
      </c>
      <c r="W1829" s="14">
        <f t="shared" si="202"/>
        <v>8053</v>
      </c>
      <c r="X1829" s="7">
        <f>IF($L1829&gt;0,$W1829/$L1829,0)</f>
        <v>83.885416666666671</v>
      </c>
    </row>
    <row r="1830" spans="1:24" ht="43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3">
        <f>(E1830/D1830)*100</f>
        <v>100.16000000000001</v>
      </c>
      <c r="P1830" s="7">
        <f t="shared" si="197"/>
        <v>417.33333333333331</v>
      </c>
      <c r="Q1830" s="4" t="str">
        <f t="shared" si="198"/>
        <v>music</v>
      </c>
      <c r="R1830" s="4" t="str">
        <f t="shared" si="196"/>
        <v>rock</v>
      </c>
      <c r="S1830" s="22">
        <f t="shared" si="199"/>
        <v>41736.899652777778</v>
      </c>
      <c r="T1830" s="22">
        <f t="shared" si="200"/>
        <v>41768.916666666664</v>
      </c>
      <c r="U1830" s="23">
        <v>41736.899652777778</v>
      </c>
      <c r="V1830" s="14">
        <f t="shared" si="201"/>
        <v>20000</v>
      </c>
      <c r="W1830" s="14">
        <f t="shared" si="202"/>
        <v>20032</v>
      </c>
      <c r="X1830" s="7">
        <f>IF($L1830&gt;0,$W1830/$L1830,0)</f>
        <v>417.33333333333331</v>
      </c>
    </row>
    <row r="1831" spans="1:24" ht="43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3">
        <f>(E1831/D1831)*100</f>
        <v>166.68333333333334</v>
      </c>
      <c r="P1831" s="7">
        <f t="shared" si="197"/>
        <v>75.765151515151516</v>
      </c>
      <c r="Q1831" s="4" t="str">
        <f t="shared" si="198"/>
        <v>music</v>
      </c>
      <c r="R1831" s="4" t="str">
        <f t="shared" si="196"/>
        <v>rock</v>
      </c>
      <c r="S1831" s="22">
        <f t="shared" si="199"/>
        <v>40516.087627314817</v>
      </c>
      <c r="T1831" s="22">
        <f t="shared" si="200"/>
        <v>40564.916666666664</v>
      </c>
      <c r="U1831" s="23">
        <v>40516.087627314817</v>
      </c>
      <c r="V1831" s="14">
        <f t="shared" si="201"/>
        <v>1500</v>
      </c>
      <c r="W1831" s="14">
        <f t="shared" si="202"/>
        <v>2500.25</v>
      </c>
      <c r="X1831" s="7">
        <f>IF($L1831&gt;0,$W1831/$L1831,0)</f>
        <v>75.765151515151516</v>
      </c>
    </row>
    <row r="1832" spans="1:24" ht="43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3">
        <f>(E1832/D1832)*100</f>
        <v>101.53333333333335</v>
      </c>
      <c r="P1832" s="7">
        <f t="shared" si="197"/>
        <v>67.389380530973455</v>
      </c>
      <c r="Q1832" s="4" t="str">
        <f t="shared" si="198"/>
        <v>music</v>
      </c>
      <c r="R1832" s="4" t="str">
        <f t="shared" si="196"/>
        <v>rock</v>
      </c>
      <c r="S1832" s="22">
        <f t="shared" si="199"/>
        <v>41664.684108796297</v>
      </c>
      <c r="T1832" s="22">
        <f t="shared" si="200"/>
        <v>41694.684108796297</v>
      </c>
      <c r="U1832" s="23">
        <v>41664.684108796297</v>
      </c>
      <c r="V1832" s="14">
        <f t="shared" si="201"/>
        <v>15000</v>
      </c>
      <c r="W1832" s="14">
        <f t="shared" si="202"/>
        <v>15230</v>
      </c>
      <c r="X1832" s="7">
        <f>IF($L1832&gt;0,$W1832/$L1832,0)</f>
        <v>67.389380530973455</v>
      </c>
    </row>
    <row r="1833" spans="1:24" ht="43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3">
        <f>(E1833/D1833)*100</f>
        <v>103</v>
      </c>
      <c r="P1833" s="7">
        <f t="shared" si="197"/>
        <v>73.571428571428569</v>
      </c>
      <c r="Q1833" s="4" t="str">
        <f t="shared" si="198"/>
        <v>music</v>
      </c>
      <c r="R1833" s="4" t="str">
        <f t="shared" si="196"/>
        <v>rock</v>
      </c>
      <c r="S1833" s="22">
        <f t="shared" si="199"/>
        <v>41026.996099537035</v>
      </c>
      <c r="T1833" s="22">
        <f t="shared" si="200"/>
        <v>41041.996099537035</v>
      </c>
      <c r="U1833" s="23">
        <v>41026.996099537035</v>
      </c>
      <c r="V1833" s="14">
        <f t="shared" si="201"/>
        <v>1000</v>
      </c>
      <c r="W1833" s="14">
        <f t="shared" si="202"/>
        <v>1030</v>
      </c>
      <c r="X1833" s="7">
        <f>IF($L1833&gt;0,$W1833/$L1833,0)</f>
        <v>73.571428571428569</v>
      </c>
    </row>
    <row r="1834" spans="1:24" ht="43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3">
        <f>(E1834/D1834)*100</f>
        <v>142.85714285714286</v>
      </c>
      <c r="P1834" s="7">
        <f t="shared" si="197"/>
        <v>25</v>
      </c>
      <c r="Q1834" s="4" t="str">
        <f t="shared" si="198"/>
        <v>music</v>
      </c>
      <c r="R1834" s="4" t="str">
        <f t="shared" si="196"/>
        <v>rock</v>
      </c>
      <c r="S1834" s="22">
        <f t="shared" si="199"/>
        <v>40576.539664351854</v>
      </c>
      <c r="T1834" s="22">
        <f t="shared" si="200"/>
        <v>40606.539664351854</v>
      </c>
      <c r="U1834" s="23">
        <v>40576.539664351854</v>
      </c>
      <c r="V1834" s="14">
        <f t="shared" si="201"/>
        <v>350</v>
      </c>
      <c r="W1834" s="14">
        <f t="shared" si="202"/>
        <v>500</v>
      </c>
      <c r="X1834" s="7">
        <f>IF($L1834&gt;0,$W1834/$L1834,0)</f>
        <v>25</v>
      </c>
    </row>
    <row r="1835" spans="1:24" ht="43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3">
        <f>(E1835/D1835)*100</f>
        <v>262.5</v>
      </c>
      <c r="P1835" s="7">
        <f t="shared" si="197"/>
        <v>42</v>
      </c>
      <c r="Q1835" s="4" t="str">
        <f t="shared" si="198"/>
        <v>music</v>
      </c>
      <c r="R1835" s="4" t="str">
        <f t="shared" si="196"/>
        <v>rock</v>
      </c>
      <c r="S1835" s="22">
        <f t="shared" si="199"/>
        <v>41303.044016203705</v>
      </c>
      <c r="T1835" s="22">
        <f t="shared" si="200"/>
        <v>41335.332638888889</v>
      </c>
      <c r="U1835" s="23">
        <v>41303.044016203705</v>
      </c>
      <c r="V1835" s="14">
        <f t="shared" si="201"/>
        <v>400</v>
      </c>
      <c r="W1835" s="14">
        <f t="shared" si="202"/>
        <v>1050</v>
      </c>
      <c r="X1835" s="7">
        <f>IF($L1835&gt;0,$W1835/$L1835,0)</f>
        <v>42</v>
      </c>
    </row>
    <row r="1836" spans="1:24" ht="28.8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3">
        <f>(E1836/D1836)*100</f>
        <v>118.05000000000001</v>
      </c>
      <c r="P1836" s="7">
        <f t="shared" si="197"/>
        <v>131.16666666666666</v>
      </c>
      <c r="Q1836" s="4" t="str">
        <f t="shared" si="198"/>
        <v>music</v>
      </c>
      <c r="R1836" s="4" t="str">
        <f t="shared" si="196"/>
        <v>rock</v>
      </c>
      <c r="S1836" s="22">
        <f t="shared" si="199"/>
        <v>41988.964062500003</v>
      </c>
      <c r="T1836" s="22">
        <f t="shared" si="200"/>
        <v>42028.964062500003</v>
      </c>
      <c r="U1836" s="23">
        <v>41988.964062500003</v>
      </c>
      <c r="V1836" s="14">
        <f t="shared" si="201"/>
        <v>10000</v>
      </c>
      <c r="W1836" s="14">
        <f t="shared" si="202"/>
        <v>11805</v>
      </c>
      <c r="X1836" s="7">
        <f>IF($L1836&gt;0,$W1836/$L1836,0)</f>
        <v>131.16666666666666</v>
      </c>
    </row>
    <row r="1837" spans="1:24" ht="57.6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3">
        <f>(E1837/D1837)*100</f>
        <v>104</v>
      </c>
      <c r="P1837" s="7">
        <f t="shared" si="197"/>
        <v>47.272727272727273</v>
      </c>
      <c r="Q1837" s="4" t="str">
        <f t="shared" si="198"/>
        <v>music</v>
      </c>
      <c r="R1837" s="4" t="str">
        <f t="shared" si="196"/>
        <v>rock</v>
      </c>
      <c r="S1837" s="22">
        <f t="shared" si="199"/>
        <v>42430.702210648145</v>
      </c>
      <c r="T1837" s="22">
        <f t="shared" si="200"/>
        <v>42460.660543981481</v>
      </c>
      <c r="U1837" s="23">
        <v>42430.702210648145</v>
      </c>
      <c r="V1837" s="14">
        <f t="shared" si="201"/>
        <v>625.93849999999998</v>
      </c>
      <c r="W1837" s="14">
        <f t="shared" si="202"/>
        <v>650.9760399999999</v>
      </c>
      <c r="X1837" s="7">
        <f>IF($L1837&gt;0,$W1837/$L1837,0)</f>
        <v>59.179639999999992</v>
      </c>
    </row>
    <row r="1838" spans="1:24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3">
        <f>(E1838/D1838)*100</f>
        <v>200.34</v>
      </c>
      <c r="P1838" s="7">
        <f t="shared" si="197"/>
        <v>182.12727272727273</v>
      </c>
      <c r="Q1838" s="4" t="str">
        <f t="shared" si="198"/>
        <v>music</v>
      </c>
      <c r="R1838" s="4" t="str">
        <f t="shared" si="196"/>
        <v>rock</v>
      </c>
      <c r="S1838" s="22">
        <f t="shared" si="199"/>
        <v>41305.809363425928</v>
      </c>
      <c r="T1838" s="22">
        <f t="shared" si="200"/>
        <v>41322.809363425928</v>
      </c>
      <c r="U1838" s="23">
        <v>41305.809363425928</v>
      </c>
      <c r="V1838" s="14">
        <f t="shared" si="201"/>
        <v>5000</v>
      </c>
      <c r="W1838" s="14">
        <f t="shared" si="202"/>
        <v>10017</v>
      </c>
      <c r="X1838" s="7">
        <f>IF($L1838&gt;0,$W1838/$L1838,0)</f>
        <v>182.12727272727273</v>
      </c>
    </row>
    <row r="1839" spans="1:24" ht="43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3">
        <f>(E1839/D1839)*100</f>
        <v>306.83333333333331</v>
      </c>
      <c r="P1839" s="7">
        <f t="shared" si="197"/>
        <v>61.366666666666667</v>
      </c>
      <c r="Q1839" s="4" t="str">
        <f t="shared" si="198"/>
        <v>music</v>
      </c>
      <c r="R1839" s="4" t="str">
        <f t="shared" si="196"/>
        <v>rock</v>
      </c>
      <c r="S1839" s="22">
        <f t="shared" si="199"/>
        <v>40926.047858796301</v>
      </c>
      <c r="T1839" s="22">
        <f t="shared" si="200"/>
        <v>40986.006192129629</v>
      </c>
      <c r="U1839" s="23">
        <v>40926.047858796301</v>
      </c>
      <c r="V1839" s="14">
        <f t="shared" si="201"/>
        <v>600</v>
      </c>
      <c r="W1839" s="14">
        <f t="shared" si="202"/>
        <v>1841</v>
      </c>
      <c r="X1839" s="7">
        <f>IF($L1839&gt;0,$W1839/$L1839,0)</f>
        <v>61.366666666666667</v>
      </c>
    </row>
    <row r="1840" spans="1:24" ht="43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3">
        <f>(E1840/D1840)*100</f>
        <v>100.149</v>
      </c>
      <c r="P1840" s="7">
        <f t="shared" si="197"/>
        <v>35.767499999999998</v>
      </c>
      <c r="Q1840" s="4" t="str">
        <f t="shared" si="198"/>
        <v>music</v>
      </c>
      <c r="R1840" s="4" t="str">
        <f t="shared" si="196"/>
        <v>rock</v>
      </c>
      <c r="S1840" s="22">
        <f t="shared" si="199"/>
        <v>40788.786539351851</v>
      </c>
      <c r="T1840" s="22">
        <f t="shared" si="200"/>
        <v>40817.125</v>
      </c>
      <c r="U1840" s="23">
        <v>40788.786539351851</v>
      </c>
      <c r="V1840" s="14">
        <f t="shared" si="201"/>
        <v>1000</v>
      </c>
      <c r="W1840" s="14">
        <f t="shared" si="202"/>
        <v>1001.49</v>
      </c>
      <c r="X1840" s="7">
        <f>IF($L1840&gt;0,$W1840/$L1840,0)</f>
        <v>35.767499999999998</v>
      </c>
    </row>
    <row r="1841" spans="1:24" ht="43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3">
        <f>(E1841/D1841)*100</f>
        <v>205.29999999999998</v>
      </c>
      <c r="P1841" s="7">
        <f t="shared" si="197"/>
        <v>45.62222222222222</v>
      </c>
      <c r="Q1841" s="4" t="str">
        <f t="shared" si="198"/>
        <v>music</v>
      </c>
      <c r="R1841" s="4" t="str">
        <f t="shared" si="196"/>
        <v>rock</v>
      </c>
      <c r="S1841" s="22">
        <f t="shared" si="199"/>
        <v>42614.722013888888</v>
      </c>
      <c r="T1841" s="22">
        <f t="shared" si="200"/>
        <v>42644.722013888888</v>
      </c>
      <c r="U1841" s="23">
        <v>42614.722013888888</v>
      </c>
      <c r="V1841" s="14">
        <f t="shared" si="201"/>
        <v>1000</v>
      </c>
      <c r="W1841" s="14">
        <f t="shared" si="202"/>
        <v>2053</v>
      </c>
      <c r="X1841" s="7">
        <f>IF($L1841&gt;0,$W1841/$L1841,0)</f>
        <v>45.62222222222222</v>
      </c>
    </row>
    <row r="1842" spans="1:24" ht="43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3">
        <f>(E1842/D1842)*100</f>
        <v>108.88888888888889</v>
      </c>
      <c r="P1842" s="7">
        <f t="shared" si="197"/>
        <v>75.384615384615387</v>
      </c>
      <c r="Q1842" s="4" t="str">
        <f t="shared" si="198"/>
        <v>music</v>
      </c>
      <c r="R1842" s="4" t="str">
        <f t="shared" si="196"/>
        <v>rock</v>
      </c>
      <c r="S1842" s="22">
        <f t="shared" si="199"/>
        <v>41382.096180555556</v>
      </c>
      <c r="T1842" s="22">
        <f t="shared" si="200"/>
        <v>41401.207638888889</v>
      </c>
      <c r="U1842" s="23">
        <v>41382.096180555556</v>
      </c>
      <c r="V1842" s="14">
        <f t="shared" si="201"/>
        <v>900</v>
      </c>
      <c r="W1842" s="14">
        <f t="shared" si="202"/>
        <v>980</v>
      </c>
      <c r="X1842" s="7">
        <f>IF($L1842&gt;0,$W1842/$L1842,0)</f>
        <v>75.384615384615387</v>
      </c>
    </row>
    <row r="1843" spans="1:24" ht="28.8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3">
        <f>(E1843/D1843)*100</f>
        <v>101.75</v>
      </c>
      <c r="P1843" s="7">
        <f t="shared" si="197"/>
        <v>50.875</v>
      </c>
      <c r="Q1843" s="4" t="str">
        <f t="shared" si="198"/>
        <v>music</v>
      </c>
      <c r="R1843" s="4" t="str">
        <f t="shared" si="196"/>
        <v>rock</v>
      </c>
      <c r="S1843" s="22">
        <f t="shared" si="199"/>
        <v>41745.84542824074</v>
      </c>
      <c r="T1843" s="22">
        <f t="shared" si="200"/>
        <v>41779.207638888889</v>
      </c>
      <c r="U1843" s="23">
        <v>41745.84542824074</v>
      </c>
      <c r="V1843" s="14">
        <f t="shared" si="201"/>
        <v>2000</v>
      </c>
      <c r="W1843" s="14">
        <f t="shared" si="202"/>
        <v>2035</v>
      </c>
      <c r="X1843" s="7">
        <f>IF($L1843&gt;0,$W1843/$L1843,0)</f>
        <v>50.875</v>
      </c>
    </row>
    <row r="1844" spans="1:24" ht="43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3">
        <f>(E1844/D1844)*100</f>
        <v>125.25</v>
      </c>
      <c r="P1844" s="7">
        <f t="shared" si="197"/>
        <v>119.28571428571429</v>
      </c>
      <c r="Q1844" s="4" t="str">
        <f t="shared" si="198"/>
        <v>music</v>
      </c>
      <c r="R1844" s="4" t="str">
        <f t="shared" si="196"/>
        <v>rock</v>
      </c>
      <c r="S1844" s="22">
        <f t="shared" si="199"/>
        <v>42031.631724537037</v>
      </c>
      <c r="T1844" s="22">
        <f t="shared" si="200"/>
        <v>42065.249305555553</v>
      </c>
      <c r="U1844" s="23">
        <v>42031.631724537037</v>
      </c>
      <c r="V1844" s="14">
        <f t="shared" si="201"/>
        <v>2000</v>
      </c>
      <c r="W1844" s="14">
        <f t="shared" si="202"/>
        <v>2505</v>
      </c>
      <c r="X1844" s="7">
        <f>IF($L1844&gt;0,$W1844/$L1844,0)</f>
        <v>119.28571428571429</v>
      </c>
    </row>
    <row r="1845" spans="1:24" ht="43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3">
        <f>(E1845/D1845)*100</f>
        <v>124.0061</v>
      </c>
      <c r="P1845" s="7">
        <f t="shared" si="197"/>
        <v>92.541865671641801</v>
      </c>
      <c r="Q1845" s="4" t="str">
        <f t="shared" si="198"/>
        <v>music</v>
      </c>
      <c r="R1845" s="4" t="str">
        <f t="shared" si="196"/>
        <v>rock</v>
      </c>
      <c r="S1845" s="22">
        <f t="shared" si="199"/>
        <v>40564.994837962964</v>
      </c>
      <c r="T1845" s="22">
        <f t="shared" si="200"/>
        <v>40594.994837962964</v>
      </c>
      <c r="U1845" s="23">
        <v>40564.994837962964</v>
      </c>
      <c r="V1845" s="14">
        <f t="shared" si="201"/>
        <v>10000</v>
      </c>
      <c r="W1845" s="14">
        <f t="shared" si="202"/>
        <v>12400.61</v>
      </c>
      <c r="X1845" s="7">
        <f>IF($L1845&gt;0,$W1845/$L1845,0)</f>
        <v>92.541865671641801</v>
      </c>
    </row>
    <row r="1846" spans="1:24" ht="43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3">
        <f>(E1846/D1846)*100</f>
        <v>101.4</v>
      </c>
      <c r="P1846" s="7">
        <f t="shared" si="197"/>
        <v>76.05</v>
      </c>
      <c r="Q1846" s="4" t="str">
        <f t="shared" si="198"/>
        <v>music</v>
      </c>
      <c r="R1846" s="4" t="str">
        <f t="shared" si="196"/>
        <v>rock</v>
      </c>
      <c r="S1846" s="22">
        <f t="shared" si="199"/>
        <v>40666.973541666666</v>
      </c>
      <c r="T1846" s="22">
        <f t="shared" si="200"/>
        <v>40705.125</v>
      </c>
      <c r="U1846" s="23">
        <v>40666.973541666666</v>
      </c>
      <c r="V1846" s="14">
        <f t="shared" si="201"/>
        <v>1500</v>
      </c>
      <c r="W1846" s="14">
        <f t="shared" si="202"/>
        <v>1521</v>
      </c>
      <c r="X1846" s="7">
        <f>IF($L1846&gt;0,$W1846/$L1846,0)</f>
        <v>76.05</v>
      </c>
    </row>
    <row r="1847" spans="1:24" ht="86.4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3">
        <f>(E1847/D1847)*100</f>
        <v>100</v>
      </c>
      <c r="P1847" s="7">
        <f t="shared" si="197"/>
        <v>52.631578947368418</v>
      </c>
      <c r="Q1847" s="4" t="str">
        <f t="shared" si="198"/>
        <v>music</v>
      </c>
      <c r="R1847" s="4" t="str">
        <f t="shared" si="196"/>
        <v>rock</v>
      </c>
      <c r="S1847" s="22">
        <f t="shared" si="199"/>
        <v>42523.333310185189</v>
      </c>
      <c r="T1847" s="22">
        <f t="shared" si="200"/>
        <v>42538.204861111109</v>
      </c>
      <c r="U1847" s="23">
        <v>42523.333310185189</v>
      </c>
      <c r="V1847" s="14">
        <f t="shared" si="201"/>
        <v>1000</v>
      </c>
      <c r="W1847" s="14">
        <f t="shared" si="202"/>
        <v>1000</v>
      </c>
      <c r="X1847" s="7">
        <f>IF($L1847&gt;0,$W1847/$L1847,0)</f>
        <v>52.631578947368418</v>
      </c>
    </row>
    <row r="1848" spans="1:24" ht="43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3">
        <f>(E1848/D1848)*100</f>
        <v>137.92666666666668</v>
      </c>
      <c r="P1848" s="7">
        <f t="shared" si="197"/>
        <v>98.990430622009569</v>
      </c>
      <c r="Q1848" s="4" t="str">
        <f t="shared" si="198"/>
        <v>music</v>
      </c>
      <c r="R1848" s="4" t="str">
        <f t="shared" si="196"/>
        <v>rock</v>
      </c>
      <c r="S1848" s="22">
        <f t="shared" si="199"/>
        <v>41228.650196759263</v>
      </c>
      <c r="T1848" s="22">
        <f t="shared" si="200"/>
        <v>41258.650196759263</v>
      </c>
      <c r="U1848" s="23">
        <v>41228.650196759263</v>
      </c>
      <c r="V1848" s="14">
        <f t="shared" si="201"/>
        <v>15000</v>
      </c>
      <c r="W1848" s="14">
        <f t="shared" si="202"/>
        <v>20689</v>
      </c>
      <c r="X1848" s="7">
        <f>IF($L1848&gt;0,$W1848/$L1848,0)</f>
        <v>98.990430622009569</v>
      </c>
    </row>
    <row r="1849" spans="1:24" ht="43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3">
        <f>(E1849/D1849)*100</f>
        <v>120.88000000000001</v>
      </c>
      <c r="P1849" s="7">
        <f t="shared" si="197"/>
        <v>79.526315789473685</v>
      </c>
      <c r="Q1849" s="4" t="str">
        <f t="shared" si="198"/>
        <v>music</v>
      </c>
      <c r="R1849" s="4" t="str">
        <f t="shared" si="196"/>
        <v>rock</v>
      </c>
      <c r="S1849" s="22">
        <f t="shared" si="199"/>
        <v>42094.236481481479</v>
      </c>
      <c r="T1849" s="22">
        <f t="shared" si="200"/>
        <v>42115.236481481479</v>
      </c>
      <c r="U1849" s="23">
        <v>42094.236481481479</v>
      </c>
      <c r="V1849" s="14">
        <f t="shared" si="201"/>
        <v>2500</v>
      </c>
      <c r="W1849" s="14">
        <f t="shared" si="202"/>
        <v>3022</v>
      </c>
      <c r="X1849" s="7">
        <f>IF($L1849&gt;0,$W1849/$L1849,0)</f>
        <v>79.526315789473685</v>
      </c>
    </row>
    <row r="1850" spans="1:24" ht="43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3">
        <f>(E1850/D1850)*100</f>
        <v>107.36666666666667</v>
      </c>
      <c r="P1850" s="7">
        <f t="shared" si="197"/>
        <v>134.20833333333334</v>
      </c>
      <c r="Q1850" s="4" t="str">
        <f t="shared" si="198"/>
        <v>music</v>
      </c>
      <c r="R1850" s="4" t="str">
        <f t="shared" si="196"/>
        <v>rock</v>
      </c>
      <c r="S1850" s="22">
        <f t="shared" si="199"/>
        <v>40691.788055555553</v>
      </c>
      <c r="T1850" s="22">
        <f t="shared" si="200"/>
        <v>40755.290972222225</v>
      </c>
      <c r="U1850" s="23">
        <v>40691.788055555553</v>
      </c>
      <c r="V1850" s="14">
        <f t="shared" si="201"/>
        <v>3000</v>
      </c>
      <c r="W1850" s="14">
        <f t="shared" si="202"/>
        <v>3221</v>
      </c>
      <c r="X1850" s="7">
        <f>IF($L1850&gt;0,$W1850/$L1850,0)</f>
        <v>134.20833333333334</v>
      </c>
    </row>
    <row r="1851" spans="1:24" ht="28.8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3">
        <f>(E1851/D1851)*100</f>
        <v>100.33333333333334</v>
      </c>
      <c r="P1851" s="7">
        <f t="shared" si="197"/>
        <v>37.625</v>
      </c>
      <c r="Q1851" s="4" t="str">
        <f t="shared" si="198"/>
        <v>music</v>
      </c>
      <c r="R1851" s="4" t="str">
        <f t="shared" si="196"/>
        <v>rock</v>
      </c>
      <c r="S1851" s="22">
        <f t="shared" si="199"/>
        <v>41169.845590277779</v>
      </c>
      <c r="T1851" s="22">
        <f t="shared" si="200"/>
        <v>41199.845590277779</v>
      </c>
      <c r="U1851" s="23">
        <v>41169.845590277779</v>
      </c>
      <c r="V1851" s="14">
        <f t="shared" si="201"/>
        <v>300</v>
      </c>
      <c r="W1851" s="14">
        <f t="shared" si="202"/>
        <v>301</v>
      </c>
      <c r="X1851" s="7">
        <f>IF($L1851&gt;0,$W1851/$L1851,0)</f>
        <v>37.625</v>
      </c>
    </row>
    <row r="1852" spans="1:24" ht="43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3">
        <f>(E1852/D1852)*100</f>
        <v>101.52222222222223</v>
      </c>
      <c r="P1852" s="7">
        <f t="shared" si="197"/>
        <v>51.044692737430168</v>
      </c>
      <c r="Q1852" s="4" t="str">
        <f t="shared" si="198"/>
        <v>music</v>
      </c>
      <c r="R1852" s="4" t="str">
        <f t="shared" si="196"/>
        <v>rock</v>
      </c>
      <c r="S1852" s="22">
        <f t="shared" si="199"/>
        <v>41800.959490740745</v>
      </c>
      <c r="T1852" s="22">
        <f t="shared" si="200"/>
        <v>41830.959490740745</v>
      </c>
      <c r="U1852" s="23">
        <v>41800.959490740745</v>
      </c>
      <c r="V1852" s="14">
        <f t="shared" si="201"/>
        <v>9000</v>
      </c>
      <c r="W1852" s="14">
        <f t="shared" si="202"/>
        <v>9137</v>
      </c>
      <c r="X1852" s="7">
        <f>IF($L1852&gt;0,$W1852/$L1852,0)</f>
        <v>51.044692737430168</v>
      </c>
    </row>
    <row r="1853" spans="1:24" ht="43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3">
        <f>(E1853/D1853)*100</f>
        <v>100.07692307692308</v>
      </c>
      <c r="P1853" s="7">
        <f t="shared" si="197"/>
        <v>50.03846153846154</v>
      </c>
      <c r="Q1853" s="4" t="str">
        <f t="shared" si="198"/>
        <v>music</v>
      </c>
      <c r="R1853" s="4" t="str">
        <f t="shared" si="196"/>
        <v>rock</v>
      </c>
      <c r="S1853" s="22">
        <f t="shared" si="199"/>
        <v>41827.906689814816</v>
      </c>
      <c r="T1853" s="22">
        <f t="shared" si="200"/>
        <v>41848.041666666664</v>
      </c>
      <c r="U1853" s="23">
        <v>41827.906689814816</v>
      </c>
      <c r="V1853" s="14">
        <f t="shared" si="201"/>
        <v>1300</v>
      </c>
      <c r="W1853" s="14">
        <f t="shared" si="202"/>
        <v>1301</v>
      </c>
      <c r="X1853" s="7">
        <f>IF($L1853&gt;0,$W1853/$L1853,0)</f>
        <v>50.03846153846154</v>
      </c>
    </row>
    <row r="1854" spans="1:24" ht="43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3">
        <f>(E1854/D1854)*100</f>
        <v>116.96666666666667</v>
      </c>
      <c r="P1854" s="7">
        <f t="shared" si="197"/>
        <v>133.93129770992365</v>
      </c>
      <c r="Q1854" s="4" t="str">
        <f t="shared" si="198"/>
        <v>music</v>
      </c>
      <c r="R1854" s="4" t="str">
        <f t="shared" si="196"/>
        <v>rock</v>
      </c>
      <c r="S1854" s="22">
        <f t="shared" si="199"/>
        <v>42081.77143518519</v>
      </c>
      <c r="T1854" s="22">
        <f t="shared" si="200"/>
        <v>42119</v>
      </c>
      <c r="U1854" s="23">
        <v>42081.77143518519</v>
      </c>
      <c r="V1854" s="14">
        <f t="shared" si="201"/>
        <v>15000</v>
      </c>
      <c r="W1854" s="14">
        <f t="shared" si="202"/>
        <v>17545</v>
      </c>
      <c r="X1854" s="7">
        <f>IF($L1854&gt;0,$W1854/$L1854,0)</f>
        <v>133.93129770992365</v>
      </c>
    </row>
    <row r="1855" spans="1:24" ht="43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3">
        <f>(E1855/D1855)*100</f>
        <v>101.875</v>
      </c>
      <c r="P1855" s="7">
        <f t="shared" si="197"/>
        <v>58.214285714285715</v>
      </c>
      <c r="Q1855" s="4" t="str">
        <f t="shared" si="198"/>
        <v>music</v>
      </c>
      <c r="R1855" s="4" t="str">
        <f t="shared" si="196"/>
        <v>rock</v>
      </c>
      <c r="S1855" s="22">
        <f t="shared" si="199"/>
        <v>41177.060381944444</v>
      </c>
      <c r="T1855" s="22">
        <f t="shared" si="200"/>
        <v>41227.102048611108</v>
      </c>
      <c r="U1855" s="23">
        <v>41177.060381944444</v>
      </c>
      <c r="V1855" s="14">
        <f t="shared" si="201"/>
        <v>800</v>
      </c>
      <c r="W1855" s="14">
        <f t="shared" si="202"/>
        <v>815</v>
      </c>
      <c r="X1855" s="7">
        <f>IF($L1855&gt;0,$W1855/$L1855,0)</f>
        <v>58.214285714285715</v>
      </c>
    </row>
    <row r="1856" spans="1:24" ht="43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3">
        <f>(E1856/D1856)*100</f>
        <v>102.12366666666665</v>
      </c>
      <c r="P1856" s="7">
        <f t="shared" si="197"/>
        <v>88.037643678160919</v>
      </c>
      <c r="Q1856" s="4" t="str">
        <f t="shared" si="198"/>
        <v>music</v>
      </c>
      <c r="R1856" s="4" t="str">
        <f t="shared" si="196"/>
        <v>rock</v>
      </c>
      <c r="S1856" s="22">
        <f t="shared" si="199"/>
        <v>41388.021261574075</v>
      </c>
      <c r="T1856" s="22">
        <f t="shared" si="200"/>
        <v>41418.021261574075</v>
      </c>
      <c r="U1856" s="23">
        <v>41388.021261574075</v>
      </c>
      <c r="V1856" s="14">
        <f t="shared" si="201"/>
        <v>15000</v>
      </c>
      <c r="W1856" s="14">
        <f t="shared" si="202"/>
        <v>15318.55</v>
      </c>
      <c r="X1856" s="7">
        <f>IF($L1856&gt;0,$W1856/$L1856,0)</f>
        <v>88.037643678160919</v>
      </c>
    </row>
    <row r="1857" spans="1:24" ht="43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3">
        <f>(E1857/D1857)*100</f>
        <v>154.05897142857143</v>
      </c>
      <c r="P1857" s="7">
        <f t="shared" si="197"/>
        <v>70.576753926701571</v>
      </c>
      <c r="Q1857" s="4" t="str">
        <f t="shared" si="198"/>
        <v>music</v>
      </c>
      <c r="R1857" s="4" t="str">
        <f t="shared" si="196"/>
        <v>rock</v>
      </c>
      <c r="S1857" s="22">
        <f t="shared" si="199"/>
        <v>41600.538657407407</v>
      </c>
      <c r="T1857" s="22">
        <f t="shared" si="200"/>
        <v>41645.538657407407</v>
      </c>
      <c r="U1857" s="23">
        <v>41600.538657407407</v>
      </c>
      <c r="V1857" s="14">
        <f t="shared" si="201"/>
        <v>6706.42875</v>
      </c>
      <c r="W1857" s="14">
        <f t="shared" si="202"/>
        <v>10331.85515184</v>
      </c>
      <c r="X1857" s="7">
        <f>IF($L1857&gt;0,$W1857/$L1857,0)</f>
        <v>54.093482470366489</v>
      </c>
    </row>
    <row r="1858" spans="1:24" ht="43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3">
        <f>(E1858/D1858)*100</f>
        <v>101.25</v>
      </c>
      <c r="P1858" s="7">
        <f t="shared" si="197"/>
        <v>53.289473684210527</v>
      </c>
      <c r="Q1858" s="4" t="str">
        <f t="shared" si="198"/>
        <v>music</v>
      </c>
      <c r="R1858" s="4" t="str">
        <f t="shared" ref="R1858:R1921" si="203">MID($N1858,FIND("/",$N1858)+1,LEN($N1858))</f>
        <v>rock</v>
      </c>
      <c r="S1858" s="22">
        <f t="shared" si="199"/>
        <v>41817.854999999996</v>
      </c>
      <c r="T1858" s="22">
        <f t="shared" si="200"/>
        <v>41838.854999999996</v>
      </c>
      <c r="U1858" s="23">
        <v>41817.854999999996</v>
      </c>
      <c r="V1858" s="14">
        <f t="shared" si="201"/>
        <v>2000</v>
      </c>
      <c r="W1858" s="14">
        <f t="shared" si="202"/>
        <v>2025</v>
      </c>
      <c r="X1858" s="7">
        <f>IF($L1858&gt;0,$W1858/$L1858,0)</f>
        <v>53.289473684210527</v>
      </c>
    </row>
    <row r="1859" spans="1:24" ht="43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3">
        <f>(E1859/D1859)*100</f>
        <v>100</v>
      </c>
      <c r="P1859" s="7">
        <f t="shared" ref="P1859:P1922" si="204">IF($L1859&gt;0,$E1859/$L1859,0)</f>
        <v>136.36363636363637</v>
      </c>
      <c r="Q1859" s="4" t="str">
        <f t="shared" ref="Q1859:Q1922" si="205">LEFT($N1859,FIND("/",$N1859)-1)</f>
        <v>music</v>
      </c>
      <c r="R1859" s="4" t="str">
        <f t="shared" si="203"/>
        <v>rock</v>
      </c>
      <c r="S1859" s="22">
        <f t="shared" ref="S1859:U1922" si="206">($J1859/86400)+DATE(1970,1,1)</f>
        <v>41864.76866898148</v>
      </c>
      <c r="T1859" s="22">
        <f t="shared" ref="T1859:T1922" si="207">($I1859/86400)+DATE(1970,1,1)</f>
        <v>41894.76866898148</v>
      </c>
      <c r="U1859" s="23">
        <v>41864.76866898148</v>
      </c>
      <c r="V1859" s="14">
        <f t="shared" ref="V1859:V1922" si="208">IF($H1859="AUD",$D1859*0.704094,IF($H1859="CAD",$D1859*0.766449,IF($H1859="CHF",$D1859*1.016069,IF($H1859="DKK",$D1859*0.150818,IF($H1859="EUR",$D1859*1.126155,IF($H1859="GBP",$D1859*1.251877,IF($H1859="HKD",$D1859*0.127766,IF($H1859="MXN",$D1859*0.052688,IF($H1859="NOK",$D1859*0.117106,IF($H1859="NZD",$D1859*0.672078,IF($H1859="SEK",$D1859*0.106947,IF($H1859="SGD",$D1859*0.737466,IF($H1859="USD",$D1859*1)))))))))))))</f>
        <v>3000</v>
      </c>
      <c r="W1859" s="14">
        <f t="shared" ref="W1859:W1922" si="209">IF($H1859="AUD",$E1859*0.704094,IF($H1859="CAD",$E1859*0.766449,IF($H1859="CHF",$E1859*1.016069,IF($H1859="DKK",$E1859*0.150818,IF($H1859="EUR",$E1859*1.126155,IF($H1859="GBP",$E1859*1.251877,IF($H1859="HKD",$E1859*0.127766,IF($H1859="MXN",$E1859*0.052688,IF($H1859="NOK",$E1859*0.117106,IF($H1859="NZD",$E1859*0.672078,IF($H1859="SEK",$E1859*0.106947,IF($H1859="SGD",$E1859*0.737466,IF($H1859="USD",$E1859*1)))))))))))))</f>
        <v>3000</v>
      </c>
      <c r="X1859" s="7">
        <f>IF($L1859&gt;0,$W1859/$L1859,0)</f>
        <v>136.36363636363637</v>
      </c>
    </row>
    <row r="1860" spans="1:24" ht="43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3">
        <f>(E1860/D1860)*100</f>
        <v>108.74800874800874</v>
      </c>
      <c r="P1860" s="7">
        <f t="shared" si="204"/>
        <v>40.547315436241611</v>
      </c>
      <c r="Q1860" s="4" t="str">
        <f t="shared" si="205"/>
        <v>music</v>
      </c>
      <c r="R1860" s="4" t="str">
        <f t="shared" si="203"/>
        <v>rock</v>
      </c>
      <c r="S1860" s="22">
        <f t="shared" si="206"/>
        <v>40833.200474537036</v>
      </c>
      <c r="T1860" s="22">
        <f t="shared" si="207"/>
        <v>40893.242141203707</v>
      </c>
      <c r="U1860" s="23">
        <v>40833.200474537036</v>
      </c>
      <c r="V1860" s="14">
        <f t="shared" si="208"/>
        <v>5555.55</v>
      </c>
      <c r="W1860" s="14">
        <f t="shared" si="209"/>
        <v>6041.55</v>
      </c>
      <c r="X1860" s="7">
        <f>IF($L1860&gt;0,$W1860/$L1860,0)</f>
        <v>40.547315436241611</v>
      </c>
    </row>
    <row r="1861" spans="1:24" ht="28.8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3">
        <f>(E1861/D1861)*100</f>
        <v>131.83333333333334</v>
      </c>
      <c r="P1861" s="7">
        <f t="shared" si="204"/>
        <v>70.625</v>
      </c>
      <c r="Q1861" s="4" t="str">
        <f t="shared" si="205"/>
        <v>music</v>
      </c>
      <c r="R1861" s="4" t="str">
        <f t="shared" si="203"/>
        <v>rock</v>
      </c>
      <c r="S1861" s="22">
        <f t="shared" si="206"/>
        <v>40778.770011574074</v>
      </c>
      <c r="T1861" s="22">
        <f t="shared" si="207"/>
        <v>40808.770011574074</v>
      </c>
      <c r="U1861" s="23">
        <v>40778.770011574074</v>
      </c>
      <c r="V1861" s="14">
        <f t="shared" si="208"/>
        <v>3000</v>
      </c>
      <c r="W1861" s="14">
        <f t="shared" si="209"/>
        <v>3955</v>
      </c>
      <c r="X1861" s="7">
        <f>IF($L1861&gt;0,$W1861/$L1861,0)</f>
        <v>70.625</v>
      </c>
    </row>
    <row r="1862" spans="1:24" ht="43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3">
        <f>(E1862/D1862)*100</f>
        <v>133.46666666666667</v>
      </c>
      <c r="P1862" s="7">
        <f t="shared" si="204"/>
        <v>52.684210526315788</v>
      </c>
      <c r="Q1862" s="4" t="str">
        <f t="shared" si="205"/>
        <v>music</v>
      </c>
      <c r="R1862" s="4" t="str">
        <f t="shared" si="203"/>
        <v>rock</v>
      </c>
      <c r="S1862" s="22">
        <f t="shared" si="206"/>
        <v>41655.70930555556</v>
      </c>
      <c r="T1862" s="22">
        <f t="shared" si="207"/>
        <v>41676.70930555556</v>
      </c>
      <c r="U1862" s="23">
        <v>41655.70930555556</v>
      </c>
      <c r="V1862" s="14">
        <f t="shared" si="208"/>
        <v>750</v>
      </c>
      <c r="W1862" s="14">
        <f t="shared" si="209"/>
        <v>1001</v>
      </c>
      <c r="X1862" s="7">
        <f>IF($L1862&gt;0,$W1862/$L1862,0)</f>
        <v>52.684210526315788</v>
      </c>
    </row>
    <row r="1863" spans="1:24" ht="43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3">
        <f>(E1863/D1863)*100</f>
        <v>0</v>
      </c>
      <c r="P1863" s="7">
        <f t="shared" si="204"/>
        <v>0</v>
      </c>
      <c r="Q1863" s="4" t="str">
        <f t="shared" si="205"/>
        <v>games</v>
      </c>
      <c r="R1863" s="4" t="str">
        <f t="shared" si="203"/>
        <v>mobile games</v>
      </c>
      <c r="S1863" s="22">
        <f t="shared" si="206"/>
        <v>42000.300243055557</v>
      </c>
      <c r="T1863" s="22">
        <f t="shared" si="207"/>
        <v>42030.300243055557</v>
      </c>
      <c r="U1863" s="23">
        <v>42000.300243055557</v>
      </c>
      <c r="V1863" s="14">
        <f t="shared" si="208"/>
        <v>312969.25</v>
      </c>
      <c r="W1863" s="14">
        <f t="shared" si="209"/>
        <v>0</v>
      </c>
      <c r="X1863" s="7">
        <f>IF($L1863&gt;0,$W1863/$L1863,0)</f>
        <v>0</v>
      </c>
    </row>
    <row r="1864" spans="1:24" ht="43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3">
        <f>(E1864/D1864)*100</f>
        <v>8.0833333333333321</v>
      </c>
      <c r="P1864" s="7">
        <f t="shared" si="204"/>
        <v>90.9375</v>
      </c>
      <c r="Q1864" s="4" t="str">
        <f t="shared" si="205"/>
        <v>games</v>
      </c>
      <c r="R1864" s="4" t="str">
        <f t="shared" si="203"/>
        <v>mobile games</v>
      </c>
      <c r="S1864" s="22">
        <f t="shared" si="206"/>
        <v>42755.492754629631</v>
      </c>
      <c r="T1864" s="22">
        <f t="shared" si="207"/>
        <v>42802.3125</v>
      </c>
      <c r="U1864" s="23">
        <v>42755.492754629631</v>
      </c>
      <c r="V1864" s="14">
        <f t="shared" si="208"/>
        <v>18000</v>
      </c>
      <c r="W1864" s="14">
        <f t="shared" si="209"/>
        <v>1455</v>
      </c>
      <c r="X1864" s="7">
        <f>IF($L1864&gt;0,$W1864/$L1864,0)</f>
        <v>90.9375</v>
      </c>
    </row>
    <row r="1865" spans="1:24" ht="43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3">
        <f>(E1865/D1865)*100</f>
        <v>0.4</v>
      </c>
      <c r="P1865" s="7">
        <f t="shared" si="204"/>
        <v>5</v>
      </c>
      <c r="Q1865" s="4" t="str">
        <f t="shared" si="205"/>
        <v>games</v>
      </c>
      <c r="R1865" s="4" t="str">
        <f t="shared" si="203"/>
        <v>mobile games</v>
      </c>
      <c r="S1865" s="22">
        <f t="shared" si="206"/>
        <v>41772.797280092593</v>
      </c>
      <c r="T1865" s="22">
        <f t="shared" si="207"/>
        <v>41802.797280092593</v>
      </c>
      <c r="U1865" s="23">
        <v>41772.797280092593</v>
      </c>
      <c r="V1865" s="14">
        <f t="shared" si="208"/>
        <v>2500</v>
      </c>
      <c r="W1865" s="14">
        <f t="shared" si="209"/>
        <v>10</v>
      </c>
      <c r="X1865" s="7">
        <f>IF($L1865&gt;0,$W1865/$L1865,0)</f>
        <v>5</v>
      </c>
    </row>
    <row r="1866" spans="1:24" ht="43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3">
        <f>(E1866/D1866)*100</f>
        <v>42.892307692307689</v>
      </c>
      <c r="P1866" s="7">
        <f t="shared" si="204"/>
        <v>58.083333333333336</v>
      </c>
      <c r="Q1866" s="4" t="str">
        <f t="shared" si="205"/>
        <v>games</v>
      </c>
      <c r="R1866" s="4" t="str">
        <f t="shared" si="203"/>
        <v>mobile games</v>
      </c>
      <c r="S1866" s="22">
        <f t="shared" si="206"/>
        <v>41733.716435185182</v>
      </c>
      <c r="T1866" s="22">
        <f t="shared" si="207"/>
        <v>41763.716435185182</v>
      </c>
      <c r="U1866" s="23">
        <v>41733.716435185182</v>
      </c>
      <c r="V1866" s="14">
        <f t="shared" si="208"/>
        <v>6500</v>
      </c>
      <c r="W1866" s="14">
        <f t="shared" si="209"/>
        <v>2788</v>
      </c>
      <c r="X1866" s="7">
        <f>IF($L1866&gt;0,$W1866/$L1866,0)</f>
        <v>58.083333333333336</v>
      </c>
    </row>
    <row r="1867" spans="1:24" ht="43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3">
        <f>(E1867/D1867)*100</f>
        <v>3.6363636363636364E-3</v>
      </c>
      <c r="P1867" s="7">
        <f t="shared" si="204"/>
        <v>2</v>
      </c>
      <c r="Q1867" s="4" t="str">
        <f t="shared" si="205"/>
        <v>games</v>
      </c>
      <c r="R1867" s="4" t="str">
        <f t="shared" si="203"/>
        <v>mobile games</v>
      </c>
      <c r="S1867" s="22">
        <f t="shared" si="206"/>
        <v>42645.367442129631</v>
      </c>
      <c r="T1867" s="22">
        <f t="shared" si="207"/>
        <v>42680.409108796295</v>
      </c>
      <c r="U1867" s="23">
        <v>42645.367442129631</v>
      </c>
      <c r="V1867" s="14">
        <f t="shared" si="208"/>
        <v>137706.47</v>
      </c>
      <c r="W1867" s="14">
        <f t="shared" si="209"/>
        <v>5.0075079999999996</v>
      </c>
      <c r="X1867" s="7">
        <f>IF($L1867&gt;0,$W1867/$L1867,0)</f>
        <v>2.5037539999999998</v>
      </c>
    </row>
    <row r="1868" spans="1:24" ht="43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3">
        <f>(E1868/D1868)*100</f>
        <v>0.5</v>
      </c>
      <c r="P1868" s="7">
        <f t="shared" si="204"/>
        <v>62.5</v>
      </c>
      <c r="Q1868" s="4" t="str">
        <f t="shared" si="205"/>
        <v>games</v>
      </c>
      <c r="R1868" s="4" t="str">
        <f t="shared" si="203"/>
        <v>mobile games</v>
      </c>
      <c r="S1868" s="22">
        <f t="shared" si="206"/>
        <v>42742.246493055558</v>
      </c>
      <c r="T1868" s="22">
        <f t="shared" si="207"/>
        <v>42795.166666666672</v>
      </c>
      <c r="U1868" s="23">
        <v>42742.246493055558</v>
      </c>
      <c r="V1868" s="14">
        <f t="shared" si="208"/>
        <v>25000</v>
      </c>
      <c r="W1868" s="14">
        <f t="shared" si="209"/>
        <v>125</v>
      </c>
      <c r="X1868" s="7">
        <f>IF($L1868&gt;0,$W1868/$L1868,0)</f>
        <v>62.5</v>
      </c>
    </row>
    <row r="1869" spans="1:24" ht="43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3">
        <f>(E1869/D1869)*100</f>
        <v>0.05</v>
      </c>
      <c r="P1869" s="7">
        <f t="shared" si="204"/>
        <v>10</v>
      </c>
      <c r="Q1869" s="4" t="str">
        <f t="shared" si="205"/>
        <v>games</v>
      </c>
      <c r="R1869" s="4" t="str">
        <f t="shared" si="203"/>
        <v>mobile games</v>
      </c>
      <c r="S1869" s="22">
        <f t="shared" si="206"/>
        <v>42649.924907407403</v>
      </c>
      <c r="T1869" s="22">
        <f t="shared" si="207"/>
        <v>42679.924907407403</v>
      </c>
      <c r="U1869" s="23">
        <v>42649.924907407403</v>
      </c>
      <c r="V1869" s="14">
        <f t="shared" si="208"/>
        <v>20000</v>
      </c>
      <c r="W1869" s="14">
        <f t="shared" si="209"/>
        <v>10</v>
      </c>
      <c r="X1869" s="7">
        <f>IF($L1869&gt;0,$W1869/$L1869,0)</f>
        <v>10</v>
      </c>
    </row>
    <row r="1870" spans="1:24" ht="43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3">
        <f>(E1870/D1870)*100</f>
        <v>4.8680000000000003</v>
      </c>
      <c r="P1870" s="7">
        <f t="shared" si="204"/>
        <v>71.588235294117652</v>
      </c>
      <c r="Q1870" s="4" t="str">
        <f t="shared" si="205"/>
        <v>games</v>
      </c>
      <c r="R1870" s="4" t="str">
        <f t="shared" si="203"/>
        <v>mobile games</v>
      </c>
      <c r="S1870" s="22">
        <f t="shared" si="206"/>
        <v>42328.779224537036</v>
      </c>
      <c r="T1870" s="22">
        <f t="shared" si="207"/>
        <v>42353.332638888889</v>
      </c>
      <c r="U1870" s="23">
        <v>42328.779224537036</v>
      </c>
      <c r="V1870" s="14">
        <f t="shared" si="208"/>
        <v>25000</v>
      </c>
      <c r="W1870" s="14">
        <f t="shared" si="209"/>
        <v>1217</v>
      </c>
      <c r="X1870" s="7">
        <f>IF($L1870&gt;0,$W1870/$L1870,0)</f>
        <v>71.588235294117652</v>
      </c>
    </row>
    <row r="1871" spans="1:24" ht="43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3">
        <f>(E1871/D1871)*100</f>
        <v>0</v>
      </c>
      <c r="P1871" s="7">
        <f t="shared" si="204"/>
        <v>0</v>
      </c>
      <c r="Q1871" s="4" t="str">
        <f t="shared" si="205"/>
        <v>games</v>
      </c>
      <c r="R1871" s="4" t="str">
        <f t="shared" si="203"/>
        <v>mobile games</v>
      </c>
      <c r="S1871" s="22">
        <f t="shared" si="206"/>
        <v>42709.002881944441</v>
      </c>
      <c r="T1871" s="22">
        <f t="shared" si="207"/>
        <v>42739.002881944441</v>
      </c>
      <c r="U1871" s="23">
        <v>42709.002881944441</v>
      </c>
      <c r="V1871" s="14">
        <f t="shared" si="208"/>
        <v>10000</v>
      </c>
      <c r="W1871" s="14">
        <f t="shared" si="209"/>
        <v>0</v>
      </c>
      <c r="X1871" s="7">
        <f>IF($L1871&gt;0,$W1871/$L1871,0)</f>
        <v>0</v>
      </c>
    </row>
    <row r="1872" spans="1:24" ht="43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3">
        <f>(E1872/D1872)*100</f>
        <v>10.314285714285715</v>
      </c>
      <c r="P1872" s="7">
        <f t="shared" si="204"/>
        <v>32.81818181818182</v>
      </c>
      <c r="Q1872" s="4" t="str">
        <f t="shared" si="205"/>
        <v>games</v>
      </c>
      <c r="R1872" s="4" t="str">
        <f t="shared" si="203"/>
        <v>mobile games</v>
      </c>
      <c r="S1872" s="22">
        <f t="shared" si="206"/>
        <v>42371.355729166666</v>
      </c>
      <c r="T1872" s="22">
        <f t="shared" si="207"/>
        <v>42400.178472222222</v>
      </c>
      <c r="U1872" s="23">
        <v>42371.355729166666</v>
      </c>
      <c r="V1872" s="14">
        <f t="shared" si="208"/>
        <v>3500</v>
      </c>
      <c r="W1872" s="14">
        <f t="shared" si="209"/>
        <v>361</v>
      </c>
      <c r="X1872" s="7">
        <f>IF($L1872&gt;0,$W1872/$L1872,0)</f>
        <v>32.81818181818182</v>
      </c>
    </row>
    <row r="1873" spans="1:24" ht="43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3">
        <f>(E1873/D1873)*100</f>
        <v>71.784615384615378</v>
      </c>
      <c r="P1873" s="7">
        <f t="shared" si="204"/>
        <v>49.11578947368421</v>
      </c>
      <c r="Q1873" s="4" t="str">
        <f t="shared" si="205"/>
        <v>games</v>
      </c>
      <c r="R1873" s="4" t="str">
        <f t="shared" si="203"/>
        <v>mobile games</v>
      </c>
      <c r="S1873" s="22">
        <f t="shared" si="206"/>
        <v>41923.783576388887</v>
      </c>
      <c r="T1873" s="22">
        <f t="shared" si="207"/>
        <v>41963.825243055559</v>
      </c>
      <c r="U1873" s="23">
        <v>41923.783576388887</v>
      </c>
      <c r="V1873" s="14">
        <f t="shared" si="208"/>
        <v>6500</v>
      </c>
      <c r="W1873" s="14">
        <f t="shared" si="209"/>
        <v>4666</v>
      </c>
      <c r="X1873" s="7">
        <f>IF($L1873&gt;0,$W1873/$L1873,0)</f>
        <v>49.11578947368421</v>
      </c>
    </row>
    <row r="1874" spans="1:24" ht="43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3">
        <f>(E1874/D1874)*100</f>
        <v>1.06</v>
      </c>
      <c r="P1874" s="7">
        <f t="shared" si="204"/>
        <v>16.307692307692307</v>
      </c>
      <c r="Q1874" s="4" t="str">
        <f t="shared" si="205"/>
        <v>games</v>
      </c>
      <c r="R1874" s="4" t="str">
        <f t="shared" si="203"/>
        <v>mobile games</v>
      </c>
      <c r="S1874" s="22">
        <f t="shared" si="206"/>
        <v>42155.129652777774</v>
      </c>
      <c r="T1874" s="22">
        <f t="shared" si="207"/>
        <v>42185.129652777774</v>
      </c>
      <c r="U1874" s="23">
        <v>42155.129652777774</v>
      </c>
      <c r="V1874" s="14">
        <f t="shared" si="208"/>
        <v>20000</v>
      </c>
      <c r="W1874" s="14">
        <f t="shared" si="209"/>
        <v>212</v>
      </c>
      <c r="X1874" s="7">
        <f>IF($L1874&gt;0,$W1874/$L1874,0)</f>
        <v>16.307692307692307</v>
      </c>
    </row>
    <row r="1875" spans="1:24" ht="43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3">
        <f>(E1875/D1875)*100</f>
        <v>0.44999999999999996</v>
      </c>
      <c r="P1875" s="7">
        <f t="shared" si="204"/>
        <v>18</v>
      </c>
      <c r="Q1875" s="4" t="str">
        <f t="shared" si="205"/>
        <v>games</v>
      </c>
      <c r="R1875" s="4" t="str">
        <f t="shared" si="203"/>
        <v>mobile games</v>
      </c>
      <c r="S1875" s="22">
        <f t="shared" si="206"/>
        <v>42164.615856481483</v>
      </c>
      <c r="T1875" s="22">
        <f t="shared" si="207"/>
        <v>42193.697916666672</v>
      </c>
      <c r="U1875" s="23">
        <v>42164.615856481483</v>
      </c>
      <c r="V1875" s="14">
        <f t="shared" si="208"/>
        <v>6131.5920000000006</v>
      </c>
      <c r="W1875" s="14">
        <f t="shared" si="209"/>
        <v>27.592164</v>
      </c>
      <c r="X1875" s="7">
        <f>IF($L1875&gt;0,$W1875/$L1875,0)</f>
        <v>13.796082</v>
      </c>
    </row>
    <row r="1876" spans="1:24" ht="43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3">
        <f>(E1876/D1876)*100</f>
        <v>1.6250000000000001E-2</v>
      </c>
      <c r="P1876" s="7">
        <f t="shared" si="204"/>
        <v>13</v>
      </c>
      <c r="Q1876" s="4" t="str">
        <f t="shared" si="205"/>
        <v>games</v>
      </c>
      <c r="R1876" s="4" t="str">
        <f t="shared" si="203"/>
        <v>mobile games</v>
      </c>
      <c r="S1876" s="22">
        <f t="shared" si="206"/>
        <v>42529.969131944439</v>
      </c>
      <c r="T1876" s="22">
        <f t="shared" si="207"/>
        <v>42549.969131944439</v>
      </c>
      <c r="U1876" s="23">
        <v>42529.969131944439</v>
      </c>
      <c r="V1876" s="14">
        <f t="shared" si="208"/>
        <v>160000</v>
      </c>
      <c r="W1876" s="14">
        <f t="shared" si="209"/>
        <v>26</v>
      </c>
      <c r="X1876" s="7">
        <f>IF($L1876&gt;0,$W1876/$L1876,0)</f>
        <v>13</v>
      </c>
    </row>
    <row r="1877" spans="1:24" ht="28.8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3">
        <f>(E1877/D1877)*100</f>
        <v>0.51</v>
      </c>
      <c r="P1877" s="7">
        <f t="shared" si="204"/>
        <v>17</v>
      </c>
      <c r="Q1877" s="4" t="str">
        <f t="shared" si="205"/>
        <v>games</v>
      </c>
      <c r="R1877" s="4" t="str">
        <f t="shared" si="203"/>
        <v>mobile games</v>
      </c>
      <c r="S1877" s="22">
        <f t="shared" si="206"/>
        <v>42528.899398148147</v>
      </c>
      <c r="T1877" s="22">
        <f t="shared" si="207"/>
        <v>42588.899398148147</v>
      </c>
      <c r="U1877" s="23">
        <v>42528.899398148147</v>
      </c>
      <c r="V1877" s="14">
        <f t="shared" si="208"/>
        <v>10000</v>
      </c>
      <c r="W1877" s="14">
        <f t="shared" si="209"/>
        <v>51</v>
      </c>
      <c r="X1877" s="7">
        <f>IF($L1877&gt;0,$W1877/$L1877,0)</f>
        <v>17</v>
      </c>
    </row>
    <row r="1878" spans="1:24" ht="43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3">
        <f>(E1878/D1878)*100</f>
        <v>0</v>
      </c>
      <c r="P1878" s="7">
        <f t="shared" si="204"/>
        <v>0</v>
      </c>
      <c r="Q1878" s="4" t="str">
        <f t="shared" si="205"/>
        <v>games</v>
      </c>
      <c r="R1878" s="4" t="str">
        <f t="shared" si="203"/>
        <v>mobile games</v>
      </c>
      <c r="S1878" s="22">
        <f t="shared" si="206"/>
        <v>41776.284780092596</v>
      </c>
      <c r="T1878" s="22">
        <f t="shared" si="207"/>
        <v>41806.284780092596</v>
      </c>
      <c r="U1878" s="23">
        <v>41776.284780092596</v>
      </c>
      <c r="V1878" s="14">
        <f t="shared" si="208"/>
        <v>197.14632</v>
      </c>
      <c r="W1878" s="14">
        <f t="shared" si="209"/>
        <v>0</v>
      </c>
      <c r="X1878" s="7">
        <f>IF($L1878&gt;0,$W1878/$L1878,0)</f>
        <v>0</v>
      </c>
    </row>
    <row r="1879" spans="1:24" ht="28.8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3">
        <f>(E1879/D1879)*100</f>
        <v>0</v>
      </c>
      <c r="P1879" s="7">
        <f t="shared" si="204"/>
        <v>0</v>
      </c>
      <c r="Q1879" s="4" t="str">
        <f t="shared" si="205"/>
        <v>games</v>
      </c>
      <c r="R1879" s="4" t="str">
        <f t="shared" si="203"/>
        <v>mobile games</v>
      </c>
      <c r="S1879" s="22">
        <f t="shared" si="206"/>
        <v>42035.029224537036</v>
      </c>
      <c r="T1879" s="22">
        <f t="shared" si="207"/>
        <v>42064.029224537036</v>
      </c>
      <c r="U1879" s="23">
        <v>42035.029224537036</v>
      </c>
      <c r="V1879" s="14">
        <f t="shared" si="208"/>
        <v>60</v>
      </c>
      <c r="W1879" s="14">
        <f t="shared" si="209"/>
        <v>0</v>
      </c>
      <c r="X1879" s="7">
        <f>IF($L1879&gt;0,$W1879/$L1879,0)</f>
        <v>0</v>
      </c>
    </row>
    <row r="1880" spans="1:24" ht="43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3">
        <f>(E1880/D1880)*100</f>
        <v>0</v>
      </c>
      <c r="P1880" s="7">
        <f t="shared" si="204"/>
        <v>0</v>
      </c>
      <c r="Q1880" s="4" t="str">
        <f t="shared" si="205"/>
        <v>games</v>
      </c>
      <c r="R1880" s="4" t="str">
        <f t="shared" si="203"/>
        <v>mobile games</v>
      </c>
      <c r="S1880" s="22">
        <f t="shared" si="206"/>
        <v>41773.008738425924</v>
      </c>
      <c r="T1880" s="22">
        <f t="shared" si="207"/>
        <v>41803.008738425924</v>
      </c>
      <c r="U1880" s="23">
        <v>41773.008738425924</v>
      </c>
      <c r="V1880" s="14">
        <f t="shared" si="208"/>
        <v>5632.7520000000004</v>
      </c>
      <c r="W1880" s="14">
        <f t="shared" si="209"/>
        <v>0</v>
      </c>
      <c r="X1880" s="7">
        <f>IF($L1880&gt;0,$W1880/$L1880,0)</f>
        <v>0</v>
      </c>
    </row>
    <row r="1881" spans="1:24" ht="43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3">
        <f>(E1881/D1881)*100</f>
        <v>0.12</v>
      </c>
      <c r="P1881" s="7">
        <f t="shared" si="204"/>
        <v>3</v>
      </c>
      <c r="Q1881" s="4" t="str">
        <f t="shared" si="205"/>
        <v>games</v>
      </c>
      <c r="R1881" s="4" t="str">
        <f t="shared" si="203"/>
        <v>mobile games</v>
      </c>
      <c r="S1881" s="22">
        <f t="shared" si="206"/>
        <v>42413.649641203709</v>
      </c>
      <c r="T1881" s="22">
        <f t="shared" si="207"/>
        <v>42443.607974537037</v>
      </c>
      <c r="U1881" s="23">
        <v>42413.649641203709</v>
      </c>
      <c r="V1881" s="14">
        <f t="shared" si="208"/>
        <v>5630.7749999999996</v>
      </c>
      <c r="W1881" s="14">
        <f t="shared" si="209"/>
        <v>6.7569300000000005</v>
      </c>
      <c r="X1881" s="7">
        <f>IF($L1881&gt;0,$W1881/$L1881,0)</f>
        <v>3.3784650000000003</v>
      </c>
    </row>
    <row r="1882" spans="1:24" ht="28.8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3">
        <f>(E1882/D1882)*100</f>
        <v>20.080000000000002</v>
      </c>
      <c r="P1882" s="7">
        <f t="shared" si="204"/>
        <v>41.833333333333336</v>
      </c>
      <c r="Q1882" s="4" t="str">
        <f t="shared" si="205"/>
        <v>games</v>
      </c>
      <c r="R1882" s="4" t="str">
        <f t="shared" si="203"/>
        <v>mobile games</v>
      </c>
      <c r="S1882" s="22">
        <f t="shared" si="206"/>
        <v>42430.566898148143</v>
      </c>
      <c r="T1882" s="22">
        <f t="shared" si="207"/>
        <v>42459.525231481486</v>
      </c>
      <c r="U1882" s="23">
        <v>42430.566898148143</v>
      </c>
      <c r="V1882" s="14">
        <f t="shared" si="208"/>
        <v>6259.3849999999993</v>
      </c>
      <c r="W1882" s="14">
        <f t="shared" si="209"/>
        <v>1256.8845079999999</v>
      </c>
      <c r="X1882" s="7">
        <f>IF($L1882&gt;0,$W1882/$L1882,0)</f>
        <v>52.370187833333326</v>
      </c>
    </row>
    <row r="1883" spans="1:24" ht="43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3">
        <f>(E1883/D1883)*100</f>
        <v>172.68449999999999</v>
      </c>
      <c r="P1883" s="7">
        <f t="shared" si="204"/>
        <v>49.338428571428572</v>
      </c>
      <c r="Q1883" s="4" t="str">
        <f t="shared" si="205"/>
        <v>music</v>
      </c>
      <c r="R1883" s="4" t="str">
        <f t="shared" si="203"/>
        <v>indie rock</v>
      </c>
      <c r="S1883" s="22">
        <f t="shared" si="206"/>
        <v>42043.152650462958</v>
      </c>
      <c r="T1883" s="22">
        <f t="shared" si="207"/>
        <v>42073.110983796301</v>
      </c>
      <c r="U1883" s="23">
        <v>42043.152650462958</v>
      </c>
      <c r="V1883" s="14">
        <f t="shared" si="208"/>
        <v>2000</v>
      </c>
      <c r="W1883" s="14">
        <f t="shared" si="209"/>
        <v>3453.69</v>
      </c>
      <c r="X1883" s="7">
        <f>IF($L1883&gt;0,$W1883/$L1883,0)</f>
        <v>49.338428571428572</v>
      </c>
    </row>
    <row r="1884" spans="1:24" ht="43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3">
        <f>(E1884/D1884)*100</f>
        <v>100.8955223880597</v>
      </c>
      <c r="P1884" s="7">
        <f t="shared" si="204"/>
        <v>41.728395061728392</v>
      </c>
      <c r="Q1884" s="4" t="str">
        <f t="shared" si="205"/>
        <v>music</v>
      </c>
      <c r="R1884" s="4" t="str">
        <f t="shared" si="203"/>
        <v>indie rock</v>
      </c>
      <c r="S1884" s="22">
        <f t="shared" si="206"/>
        <v>41067.949212962965</v>
      </c>
      <c r="T1884" s="22">
        <f t="shared" si="207"/>
        <v>41100.991666666669</v>
      </c>
      <c r="U1884" s="23">
        <v>41067.949212962965</v>
      </c>
      <c r="V1884" s="14">
        <f t="shared" si="208"/>
        <v>3350</v>
      </c>
      <c r="W1884" s="14">
        <f t="shared" si="209"/>
        <v>3380</v>
      </c>
      <c r="X1884" s="7">
        <f>IF($L1884&gt;0,$W1884/$L1884,0)</f>
        <v>41.728395061728392</v>
      </c>
    </row>
    <row r="1885" spans="1:24" ht="43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3">
        <f>(E1885/D1885)*100</f>
        <v>104.8048048048048</v>
      </c>
      <c r="P1885" s="7">
        <f t="shared" si="204"/>
        <v>32.71875</v>
      </c>
      <c r="Q1885" s="4" t="str">
        <f t="shared" si="205"/>
        <v>music</v>
      </c>
      <c r="R1885" s="4" t="str">
        <f t="shared" si="203"/>
        <v>indie rock</v>
      </c>
      <c r="S1885" s="22">
        <f t="shared" si="206"/>
        <v>40977.948009259257</v>
      </c>
      <c r="T1885" s="22">
        <f t="shared" si="207"/>
        <v>41007.906342592592</v>
      </c>
      <c r="U1885" s="23">
        <v>40977.948009259257</v>
      </c>
      <c r="V1885" s="14">
        <f t="shared" si="208"/>
        <v>999</v>
      </c>
      <c r="W1885" s="14">
        <f t="shared" si="209"/>
        <v>1047</v>
      </c>
      <c r="X1885" s="7">
        <f>IF($L1885&gt;0,$W1885/$L1885,0)</f>
        <v>32.71875</v>
      </c>
    </row>
    <row r="1886" spans="1:24" ht="43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3">
        <f>(E1886/D1886)*100</f>
        <v>135.1</v>
      </c>
      <c r="P1886" s="7">
        <f t="shared" si="204"/>
        <v>51.96153846153846</v>
      </c>
      <c r="Q1886" s="4" t="str">
        <f t="shared" si="205"/>
        <v>music</v>
      </c>
      <c r="R1886" s="4" t="str">
        <f t="shared" si="203"/>
        <v>indie rock</v>
      </c>
      <c r="S1886" s="22">
        <f t="shared" si="206"/>
        <v>41205.198321759257</v>
      </c>
      <c r="T1886" s="22">
        <f t="shared" si="207"/>
        <v>41240.5</v>
      </c>
      <c r="U1886" s="23">
        <v>41205.198321759257</v>
      </c>
      <c r="V1886" s="14">
        <f t="shared" si="208"/>
        <v>1000</v>
      </c>
      <c r="W1886" s="14">
        <f t="shared" si="209"/>
        <v>1351</v>
      </c>
      <c r="X1886" s="7">
        <f>IF($L1886&gt;0,$W1886/$L1886,0)</f>
        <v>51.96153846153846</v>
      </c>
    </row>
    <row r="1887" spans="1:24" ht="43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3">
        <f>(E1887/D1887)*100</f>
        <v>116.32786885245903</v>
      </c>
      <c r="P1887" s="7">
        <f t="shared" si="204"/>
        <v>50.685714285714283</v>
      </c>
      <c r="Q1887" s="4" t="str">
        <f t="shared" si="205"/>
        <v>music</v>
      </c>
      <c r="R1887" s="4" t="str">
        <f t="shared" si="203"/>
        <v>indie rock</v>
      </c>
      <c r="S1887" s="22">
        <f t="shared" si="206"/>
        <v>41099.093865740739</v>
      </c>
      <c r="T1887" s="22">
        <f t="shared" si="207"/>
        <v>41131.916666666664</v>
      </c>
      <c r="U1887" s="23">
        <v>41099.093865740739</v>
      </c>
      <c r="V1887" s="14">
        <f t="shared" si="208"/>
        <v>4575</v>
      </c>
      <c r="W1887" s="14">
        <f t="shared" si="209"/>
        <v>5322</v>
      </c>
      <c r="X1887" s="7">
        <f>IF($L1887&gt;0,$W1887/$L1887,0)</f>
        <v>50.685714285714283</v>
      </c>
    </row>
    <row r="1888" spans="1:24" ht="43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3">
        <f>(E1888/D1888)*100</f>
        <v>102.08333333333333</v>
      </c>
      <c r="P1888" s="7">
        <f t="shared" si="204"/>
        <v>42.241379310344826</v>
      </c>
      <c r="Q1888" s="4" t="str">
        <f t="shared" si="205"/>
        <v>music</v>
      </c>
      <c r="R1888" s="4" t="str">
        <f t="shared" si="203"/>
        <v>indie rock</v>
      </c>
      <c r="S1888" s="22">
        <f t="shared" si="206"/>
        <v>41925.906689814816</v>
      </c>
      <c r="T1888" s="22">
        <f t="shared" si="207"/>
        <v>41955.94835648148</v>
      </c>
      <c r="U1888" s="23">
        <v>41925.906689814816</v>
      </c>
      <c r="V1888" s="14">
        <f t="shared" si="208"/>
        <v>1200</v>
      </c>
      <c r="W1888" s="14">
        <f t="shared" si="209"/>
        <v>1225</v>
      </c>
      <c r="X1888" s="7">
        <f>IF($L1888&gt;0,$W1888/$L1888,0)</f>
        <v>42.241379310344826</v>
      </c>
    </row>
    <row r="1889" spans="1:24" ht="43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3">
        <f>(E1889/D1889)*100</f>
        <v>111.16666666666666</v>
      </c>
      <c r="P1889" s="7">
        <f t="shared" si="204"/>
        <v>416.875</v>
      </c>
      <c r="Q1889" s="4" t="str">
        <f t="shared" si="205"/>
        <v>music</v>
      </c>
      <c r="R1889" s="4" t="str">
        <f t="shared" si="203"/>
        <v>indie rock</v>
      </c>
      <c r="S1889" s="22">
        <f t="shared" si="206"/>
        <v>42323.800138888888</v>
      </c>
      <c r="T1889" s="22">
        <f t="shared" si="207"/>
        <v>42341.895833333328</v>
      </c>
      <c r="U1889" s="23">
        <v>42323.800138888888</v>
      </c>
      <c r="V1889" s="14">
        <f t="shared" si="208"/>
        <v>3378.4650000000001</v>
      </c>
      <c r="W1889" s="14">
        <f t="shared" si="209"/>
        <v>3755.7269249999999</v>
      </c>
      <c r="X1889" s="7">
        <f>IF($L1889&gt;0,$W1889/$L1889,0)</f>
        <v>469.46586562499999</v>
      </c>
    </row>
    <row r="1890" spans="1:24" ht="43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3">
        <f>(E1890/D1890)*100</f>
        <v>166.08</v>
      </c>
      <c r="P1890" s="7">
        <f t="shared" si="204"/>
        <v>46.651685393258425</v>
      </c>
      <c r="Q1890" s="4" t="str">
        <f t="shared" si="205"/>
        <v>music</v>
      </c>
      <c r="R1890" s="4" t="str">
        <f t="shared" si="203"/>
        <v>indie rock</v>
      </c>
      <c r="S1890" s="22">
        <f t="shared" si="206"/>
        <v>40299.239953703705</v>
      </c>
      <c r="T1890" s="22">
        <f t="shared" si="207"/>
        <v>40330.207638888889</v>
      </c>
      <c r="U1890" s="23">
        <v>40299.239953703705</v>
      </c>
      <c r="V1890" s="14">
        <f t="shared" si="208"/>
        <v>2500</v>
      </c>
      <c r="W1890" s="14">
        <f t="shared" si="209"/>
        <v>4152</v>
      </c>
      <c r="X1890" s="7">
        <f>IF($L1890&gt;0,$W1890/$L1890,0)</f>
        <v>46.651685393258425</v>
      </c>
    </row>
    <row r="1891" spans="1:24" ht="43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3">
        <f>(E1891/D1891)*100</f>
        <v>106.60000000000001</v>
      </c>
      <c r="P1891" s="7">
        <f t="shared" si="204"/>
        <v>48.454545454545453</v>
      </c>
      <c r="Q1891" s="4" t="str">
        <f t="shared" si="205"/>
        <v>music</v>
      </c>
      <c r="R1891" s="4" t="str">
        <f t="shared" si="203"/>
        <v>indie rock</v>
      </c>
      <c r="S1891" s="22">
        <f t="shared" si="206"/>
        <v>41299.793356481481</v>
      </c>
      <c r="T1891" s="22">
        <f t="shared" si="207"/>
        <v>41344.751689814817</v>
      </c>
      <c r="U1891" s="23">
        <v>41299.793356481481</v>
      </c>
      <c r="V1891" s="14">
        <f t="shared" si="208"/>
        <v>2000</v>
      </c>
      <c r="W1891" s="14">
        <f t="shared" si="209"/>
        <v>2132</v>
      </c>
      <c r="X1891" s="7">
        <f>IF($L1891&gt;0,$W1891/$L1891,0)</f>
        <v>48.454545454545453</v>
      </c>
    </row>
    <row r="1892" spans="1:24" ht="43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3">
        <f>(E1892/D1892)*100</f>
        <v>144.58441666666667</v>
      </c>
      <c r="P1892" s="7">
        <f t="shared" si="204"/>
        <v>70.5289837398374</v>
      </c>
      <c r="Q1892" s="4" t="str">
        <f t="shared" si="205"/>
        <v>music</v>
      </c>
      <c r="R1892" s="4" t="str">
        <f t="shared" si="203"/>
        <v>indie rock</v>
      </c>
      <c r="S1892" s="22">
        <f t="shared" si="206"/>
        <v>41228.786203703705</v>
      </c>
      <c r="T1892" s="22">
        <f t="shared" si="207"/>
        <v>41258.786203703705</v>
      </c>
      <c r="U1892" s="23">
        <v>41228.786203703705</v>
      </c>
      <c r="V1892" s="14">
        <f t="shared" si="208"/>
        <v>12000</v>
      </c>
      <c r="W1892" s="14">
        <f t="shared" si="209"/>
        <v>17350.13</v>
      </c>
      <c r="X1892" s="7">
        <f>IF($L1892&gt;0,$W1892/$L1892,0)</f>
        <v>70.5289837398374</v>
      </c>
    </row>
    <row r="1893" spans="1:24" ht="57.6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3">
        <f>(E1893/D1893)*100</f>
        <v>105.55000000000001</v>
      </c>
      <c r="P1893" s="7">
        <f t="shared" si="204"/>
        <v>87.958333333333329</v>
      </c>
      <c r="Q1893" s="4" t="str">
        <f t="shared" si="205"/>
        <v>music</v>
      </c>
      <c r="R1893" s="4" t="str">
        <f t="shared" si="203"/>
        <v>indie rock</v>
      </c>
      <c r="S1893" s="22">
        <f t="shared" si="206"/>
        <v>40335.798078703701</v>
      </c>
      <c r="T1893" s="22">
        <f t="shared" si="207"/>
        <v>40381.25</v>
      </c>
      <c r="U1893" s="23">
        <v>40335.798078703701</v>
      </c>
      <c r="V1893" s="14">
        <f t="shared" si="208"/>
        <v>10000</v>
      </c>
      <c r="W1893" s="14">
        <f t="shared" si="209"/>
        <v>10555</v>
      </c>
      <c r="X1893" s="7">
        <f>IF($L1893&gt;0,$W1893/$L1893,0)</f>
        <v>87.958333333333329</v>
      </c>
    </row>
    <row r="1894" spans="1:24" ht="43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3">
        <f>(E1894/D1894)*100</f>
        <v>136.60000000000002</v>
      </c>
      <c r="P1894" s="7">
        <f t="shared" si="204"/>
        <v>26.26923076923077</v>
      </c>
      <c r="Q1894" s="4" t="str">
        <f t="shared" si="205"/>
        <v>music</v>
      </c>
      <c r="R1894" s="4" t="str">
        <f t="shared" si="203"/>
        <v>indie rock</v>
      </c>
      <c r="S1894" s="22">
        <f t="shared" si="206"/>
        <v>40671.637511574074</v>
      </c>
      <c r="T1894" s="22">
        <f t="shared" si="207"/>
        <v>40701.637511574074</v>
      </c>
      <c r="U1894" s="23">
        <v>40671.637511574074</v>
      </c>
      <c r="V1894" s="14">
        <f t="shared" si="208"/>
        <v>500</v>
      </c>
      <c r="W1894" s="14">
        <f t="shared" si="209"/>
        <v>683</v>
      </c>
      <c r="X1894" s="7">
        <f>IF($L1894&gt;0,$W1894/$L1894,0)</f>
        <v>26.26923076923077</v>
      </c>
    </row>
    <row r="1895" spans="1:24" ht="43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3">
        <f>(E1895/D1895)*100</f>
        <v>104</v>
      </c>
      <c r="P1895" s="7">
        <f t="shared" si="204"/>
        <v>57.777777777777779</v>
      </c>
      <c r="Q1895" s="4" t="str">
        <f t="shared" si="205"/>
        <v>music</v>
      </c>
      <c r="R1895" s="4" t="str">
        <f t="shared" si="203"/>
        <v>indie rock</v>
      </c>
      <c r="S1895" s="22">
        <f t="shared" si="206"/>
        <v>40632.94195601852</v>
      </c>
      <c r="T1895" s="22">
        <f t="shared" si="207"/>
        <v>40649.165972222225</v>
      </c>
      <c r="U1895" s="23">
        <v>40632.94195601852</v>
      </c>
      <c r="V1895" s="14">
        <f t="shared" si="208"/>
        <v>2500</v>
      </c>
      <c r="W1895" s="14">
        <f t="shared" si="209"/>
        <v>2600</v>
      </c>
      <c r="X1895" s="7">
        <f>IF($L1895&gt;0,$W1895/$L1895,0)</f>
        <v>57.777777777777779</v>
      </c>
    </row>
    <row r="1896" spans="1:24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3">
        <f>(E1896/D1896)*100</f>
        <v>114.5</v>
      </c>
      <c r="P1896" s="7">
        <f t="shared" si="204"/>
        <v>57.25</v>
      </c>
      <c r="Q1896" s="4" t="str">
        <f t="shared" si="205"/>
        <v>music</v>
      </c>
      <c r="R1896" s="4" t="str">
        <f t="shared" si="203"/>
        <v>indie rock</v>
      </c>
      <c r="S1896" s="22">
        <f t="shared" si="206"/>
        <v>40920.90489583333</v>
      </c>
      <c r="T1896" s="22">
        <f t="shared" si="207"/>
        <v>40951.90489583333</v>
      </c>
      <c r="U1896" s="23">
        <v>40920.90489583333</v>
      </c>
      <c r="V1896" s="14">
        <f t="shared" si="208"/>
        <v>1000</v>
      </c>
      <c r="W1896" s="14">
        <f t="shared" si="209"/>
        <v>1145</v>
      </c>
      <c r="X1896" s="7">
        <f>IF($L1896&gt;0,$W1896/$L1896,0)</f>
        <v>57.25</v>
      </c>
    </row>
    <row r="1897" spans="1:24" ht="43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3">
        <f>(E1897/D1897)*100</f>
        <v>101.71957671957672</v>
      </c>
      <c r="P1897" s="7">
        <f t="shared" si="204"/>
        <v>196.34042553191489</v>
      </c>
      <c r="Q1897" s="4" t="str">
        <f t="shared" si="205"/>
        <v>music</v>
      </c>
      <c r="R1897" s="4" t="str">
        <f t="shared" si="203"/>
        <v>indie rock</v>
      </c>
      <c r="S1897" s="22">
        <f t="shared" si="206"/>
        <v>42267.746782407412</v>
      </c>
      <c r="T1897" s="22">
        <f t="shared" si="207"/>
        <v>42297.746782407412</v>
      </c>
      <c r="U1897" s="23">
        <v>42267.746782407412</v>
      </c>
      <c r="V1897" s="14">
        <f t="shared" si="208"/>
        <v>9072</v>
      </c>
      <c r="W1897" s="14">
        <f t="shared" si="209"/>
        <v>9228</v>
      </c>
      <c r="X1897" s="7">
        <f>IF($L1897&gt;0,$W1897/$L1897,0)</f>
        <v>196.34042553191489</v>
      </c>
    </row>
    <row r="1898" spans="1:24" ht="43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3">
        <f>(E1898/D1898)*100</f>
        <v>123.94678492239468</v>
      </c>
      <c r="P1898" s="7">
        <f t="shared" si="204"/>
        <v>43</v>
      </c>
      <c r="Q1898" s="4" t="str">
        <f t="shared" si="205"/>
        <v>music</v>
      </c>
      <c r="R1898" s="4" t="str">
        <f t="shared" si="203"/>
        <v>indie rock</v>
      </c>
      <c r="S1898" s="22">
        <f t="shared" si="206"/>
        <v>40981.710243055553</v>
      </c>
      <c r="T1898" s="22">
        <f t="shared" si="207"/>
        <v>41011.710243055553</v>
      </c>
      <c r="U1898" s="23">
        <v>40981.710243055553</v>
      </c>
      <c r="V1898" s="14">
        <f t="shared" si="208"/>
        <v>451</v>
      </c>
      <c r="W1898" s="14">
        <f t="shared" si="209"/>
        <v>559</v>
      </c>
      <c r="X1898" s="7">
        <f>IF($L1898&gt;0,$W1898/$L1898,0)</f>
        <v>43</v>
      </c>
    </row>
    <row r="1899" spans="1:24" ht="43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3">
        <f>(E1899/D1899)*100</f>
        <v>102.45669291338582</v>
      </c>
      <c r="P1899" s="7">
        <f t="shared" si="204"/>
        <v>35.551912568306008</v>
      </c>
      <c r="Q1899" s="4" t="str">
        <f t="shared" si="205"/>
        <v>music</v>
      </c>
      <c r="R1899" s="4" t="str">
        <f t="shared" si="203"/>
        <v>indie rock</v>
      </c>
      <c r="S1899" s="22">
        <f t="shared" si="206"/>
        <v>41680.583402777775</v>
      </c>
      <c r="T1899" s="22">
        <f t="shared" si="207"/>
        <v>41702.875</v>
      </c>
      <c r="U1899" s="23">
        <v>41680.583402777775</v>
      </c>
      <c r="V1899" s="14">
        <f t="shared" si="208"/>
        <v>6350</v>
      </c>
      <c r="W1899" s="14">
        <f t="shared" si="209"/>
        <v>6506</v>
      </c>
      <c r="X1899" s="7">
        <f>IF($L1899&gt;0,$W1899/$L1899,0)</f>
        <v>35.551912568306008</v>
      </c>
    </row>
    <row r="1900" spans="1:24" ht="43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3">
        <f>(E1900/D1900)*100</f>
        <v>144.5</v>
      </c>
      <c r="P1900" s="7">
        <f t="shared" si="204"/>
        <v>68.80952380952381</v>
      </c>
      <c r="Q1900" s="4" t="str">
        <f t="shared" si="205"/>
        <v>music</v>
      </c>
      <c r="R1900" s="4" t="str">
        <f t="shared" si="203"/>
        <v>indie rock</v>
      </c>
      <c r="S1900" s="22">
        <f t="shared" si="206"/>
        <v>42366.192974537036</v>
      </c>
      <c r="T1900" s="22">
        <f t="shared" si="207"/>
        <v>42401.75</v>
      </c>
      <c r="U1900" s="23">
        <v>42366.192974537036</v>
      </c>
      <c r="V1900" s="14">
        <f t="shared" si="208"/>
        <v>1000</v>
      </c>
      <c r="W1900" s="14">
        <f t="shared" si="209"/>
        <v>1445</v>
      </c>
      <c r="X1900" s="7">
        <f>IF($L1900&gt;0,$W1900/$L1900,0)</f>
        <v>68.80952380952381</v>
      </c>
    </row>
    <row r="1901" spans="1:24" ht="43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3">
        <f>(E1901/D1901)*100</f>
        <v>133.33333333333331</v>
      </c>
      <c r="P1901" s="7">
        <f t="shared" si="204"/>
        <v>28.571428571428573</v>
      </c>
      <c r="Q1901" s="4" t="str">
        <f t="shared" si="205"/>
        <v>music</v>
      </c>
      <c r="R1901" s="4" t="str">
        <f t="shared" si="203"/>
        <v>indie rock</v>
      </c>
      <c r="S1901" s="22">
        <f t="shared" si="206"/>
        <v>42058.941736111112</v>
      </c>
      <c r="T1901" s="22">
        <f t="shared" si="207"/>
        <v>42088.90006944444</v>
      </c>
      <c r="U1901" s="23">
        <v>42058.941736111112</v>
      </c>
      <c r="V1901" s="14">
        <f t="shared" si="208"/>
        <v>900</v>
      </c>
      <c r="W1901" s="14">
        <f t="shared" si="209"/>
        <v>1200</v>
      </c>
      <c r="X1901" s="7">
        <f>IF($L1901&gt;0,$W1901/$L1901,0)</f>
        <v>28.571428571428573</v>
      </c>
    </row>
    <row r="1902" spans="1:24" ht="43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3">
        <f>(E1902/D1902)*100</f>
        <v>109.3644</v>
      </c>
      <c r="P1902" s="7">
        <f t="shared" si="204"/>
        <v>50.631666666666668</v>
      </c>
      <c r="Q1902" s="4" t="str">
        <f t="shared" si="205"/>
        <v>music</v>
      </c>
      <c r="R1902" s="4" t="str">
        <f t="shared" si="203"/>
        <v>indie rock</v>
      </c>
      <c r="S1902" s="22">
        <f t="shared" si="206"/>
        <v>41160.871886574074</v>
      </c>
      <c r="T1902" s="22">
        <f t="shared" si="207"/>
        <v>41188.415972222225</v>
      </c>
      <c r="U1902" s="23">
        <v>41160.871886574074</v>
      </c>
      <c r="V1902" s="14">
        <f t="shared" si="208"/>
        <v>2500</v>
      </c>
      <c r="W1902" s="14">
        <f t="shared" si="209"/>
        <v>2734.11</v>
      </c>
      <c r="X1902" s="7">
        <f>IF($L1902&gt;0,$W1902/$L1902,0)</f>
        <v>50.631666666666668</v>
      </c>
    </row>
    <row r="1903" spans="1:24" ht="43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3">
        <f>(E1903/D1903)*100</f>
        <v>2.6969696969696968</v>
      </c>
      <c r="P1903" s="7">
        <f t="shared" si="204"/>
        <v>106.8</v>
      </c>
      <c r="Q1903" s="4" t="str">
        <f t="shared" si="205"/>
        <v>technology</v>
      </c>
      <c r="R1903" s="4" t="str">
        <f t="shared" si="203"/>
        <v>gadgets</v>
      </c>
      <c r="S1903" s="22">
        <f t="shared" si="206"/>
        <v>42116.54315972222</v>
      </c>
      <c r="T1903" s="22">
        <f t="shared" si="207"/>
        <v>42146.541666666672</v>
      </c>
      <c r="U1903" s="23">
        <v>42116.54315972222</v>
      </c>
      <c r="V1903" s="14">
        <f t="shared" si="208"/>
        <v>123935.82299999999</v>
      </c>
      <c r="W1903" s="14">
        <f t="shared" si="209"/>
        <v>3342.5115899999996</v>
      </c>
      <c r="X1903" s="7">
        <f>IF($L1903&gt;0,$W1903/$L1903,0)</f>
        <v>133.70046359999998</v>
      </c>
    </row>
    <row r="1904" spans="1:24" ht="43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3">
        <f>(E1904/D1904)*100</f>
        <v>1.2</v>
      </c>
      <c r="P1904" s="7">
        <f t="shared" si="204"/>
        <v>4</v>
      </c>
      <c r="Q1904" s="4" t="str">
        <f t="shared" si="205"/>
        <v>technology</v>
      </c>
      <c r="R1904" s="4" t="str">
        <f t="shared" si="203"/>
        <v>gadgets</v>
      </c>
      <c r="S1904" s="22">
        <f t="shared" si="206"/>
        <v>42037.789895833332</v>
      </c>
      <c r="T1904" s="22">
        <f t="shared" si="207"/>
        <v>42067.789895833332</v>
      </c>
      <c r="U1904" s="23">
        <v>42037.789895833332</v>
      </c>
      <c r="V1904" s="14">
        <f t="shared" si="208"/>
        <v>1126.155</v>
      </c>
      <c r="W1904" s="14">
        <f t="shared" si="209"/>
        <v>13.513860000000001</v>
      </c>
      <c r="X1904" s="7">
        <f>IF($L1904&gt;0,$W1904/$L1904,0)</f>
        <v>4.5046200000000001</v>
      </c>
    </row>
    <row r="1905" spans="1:24" ht="43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3">
        <f>(E1905/D1905)*100</f>
        <v>46.6</v>
      </c>
      <c r="P1905" s="7">
        <f t="shared" si="204"/>
        <v>34.097560975609753</v>
      </c>
      <c r="Q1905" s="4" t="str">
        <f t="shared" si="205"/>
        <v>technology</v>
      </c>
      <c r="R1905" s="4" t="str">
        <f t="shared" si="203"/>
        <v>gadgets</v>
      </c>
      <c r="S1905" s="22">
        <f t="shared" si="206"/>
        <v>42702.770729166667</v>
      </c>
      <c r="T1905" s="22">
        <f t="shared" si="207"/>
        <v>42762.770729166667</v>
      </c>
      <c r="U1905" s="23">
        <v>42702.770729166667</v>
      </c>
      <c r="V1905" s="14">
        <f t="shared" si="208"/>
        <v>3000</v>
      </c>
      <c r="W1905" s="14">
        <f t="shared" si="209"/>
        <v>1398</v>
      </c>
      <c r="X1905" s="7">
        <f>IF($L1905&gt;0,$W1905/$L1905,0)</f>
        <v>34.097560975609753</v>
      </c>
    </row>
    <row r="1906" spans="1:24" ht="43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3">
        <f>(E1906/D1906)*100</f>
        <v>0.1</v>
      </c>
      <c r="P1906" s="7">
        <f t="shared" si="204"/>
        <v>25</v>
      </c>
      <c r="Q1906" s="4" t="str">
        <f t="shared" si="205"/>
        <v>technology</v>
      </c>
      <c r="R1906" s="4" t="str">
        <f t="shared" si="203"/>
        <v>gadgets</v>
      </c>
      <c r="S1906" s="22">
        <f t="shared" si="206"/>
        <v>42326.685428240744</v>
      </c>
      <c r="T1906" s="22">
        <f t="shared" si="207"/>
        <v>42371.685428240744</v>
      </c>
      <c r="U1906" s="23">
        <v>42326.685428240744</v>
      </c>
      <c r="V1906" s="14">
        <f t="shared" si="208"/>
        <v>50000</v>
      </c>
      <c r="W1906" s="14">
        <f t="shared" si="209"/>
        <v>50</v>
      </c>
      <c r="X1906" s="7">
        <f>IF($L1906&gt;0,$W1906/$L1906,0)</f>
        <v>25</v>
      </c>
    </row>
    <row r="1907" spans="1:24" ht="43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3">
        <f>(E1907/D1907)*100</f>
        <v>0.16800000000000001</v>
      </c>
      <c r="P1907" s="7">
        <f t="shared" si="204"/>
        <v>10.5</v>
      </c>
      <c r="Q1907" s="4" t="str">
        <f t="shared" si="205"/>
        <v>technology</v>
      </c>
      <c r="R1907" s="4" t="str">
        <f t="shared" si="203"/>
        <v>gadgets</v>
      </c>
      <c r="S1907" s="22">
        <f t="shared" si="206"/>
        <v>41859.925856481481</v>
      </c>
      <c r="T1907" s="22">
        <f t="shared" si="207"/>
        <v>41889.925856481481</v>
      </c>
      <c r="U1907" s="23">
        <v>41859.925856481481</v>
      </c>
      <c r="V1907" s="14">
        <f t="shared" si="208"/>
        <v>25000</v>
      </c>
      <c r="W1907" s="14">
        <f t="shared" si="209"/>
        <v>42</v>
      </c>
      <c r="X1907" s="7">
        <f>IF($L1907&gt;0,$W1907/$L1907,0)</f>
        <v>10.5</v>
      </c>
    </row>
    <row r="1908" spans="1:24" ht="43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3">
        <f>(E1908/D1908)*100</f>
        <v>42.76</v>
      </c>
      <c r="P1908" s="7">
        <f t="shared" si="204"/>
        <v>215.95959595959596</v>
      </c>
      <c r="Q1908" s="4" t="str">
        <f t="shared" si="205"/>
        <v>technology</v>
      </c>
      <c r="R1908" s="4" t="str">
        <f t="shared" si="203"/>
        <v>gadgets</v>
      </c>
      <c r="S1908" s="22">
        <f t="shared" si="206"/>
        <v>42514.671099537038</v>
      </c>
      <c r="T1908" s="22">
        <f t="shared" si="207"/>
        <v>42544.671099537038</v>
      </c>
      <c r="U1908" s="23">
        <v>42514.671099537038</v>
      </c>
      <c r="V1908" s="14">
        <f t="shared" si="208"/>
        <v>50000</v>
      </c>
      <c r="W1908" s="14">
        <f t="shared" si="209"/>
        <v>21380</v>
      </c>
      <c r="X1908" s="7">
        <f>IF($L1908&gt;0,$W1908/$L1908,0)</f>
        <v>215.95959595959596</v>
      </c>
    </row>
    <row r="1909" spans="1:24" ht="43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3">
        <f>(E1909/D1909)*100</f>
        <v>0.28333333333333333</v>
      </c>
      <c r="P1909" s="7">
        <f t="shared" si="204"/>
        <v>21.25</v>
      </c>
      <c r="Q1909" s="4" t="str">
        <f t="shared" si="205"/>
        <v>technology</v>
      </c>
      <c r="R1909" s="4" t="str">
        <f t="shared" si="203"/>
        <v>gadgets</v>
      </c>
      <c r="S1909" s="22">
        <f t="shared" si="206"/>
        <v>41767.587094907409</v>
      </c>
      <c r="T1909" s="22">
        <f t="shared" si="207"/>
        <v>41782.587094907409</v>
      </c>
      <c r="U1909" s="23">
        <v>41767.587094907409</v>
      </c>
      <c r="V1909" s="14">
        <f t="shared" si="208"/>
        <v>30000</v>
      </c>
      <c r="W1909" s="14">
        <f t="shared" si="209"/>
        <v>85</v>
      </c>
      <c r="X1909" s="7">
        <f>IF($L1909&gt;0,$W1909/$L1909,0)</f>
        <v>21.25</v>
      </c>
    </row>
    <row r="1910" spans="1:24" ht="43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3">
        <f>(E1910/D1910)*100</f>
        <v>1.7319999999999998</v>
      </c>
      <c r="P1910" s="7">
        <f t="shared" si="204"/>
        <v>108.25</v>
      </c>
      <c r="Q1910" s="4" t="str">
        <f t="shared" si="205"/>
        <v>technology</v>
      </c>
      <c r="R1910" s="4" t="str">
        <f t="shared" si="203"/>
        <v>gadgets</v>
      </c>
      <c r="S1910" s="22">
        <f t="shared" si="206"/>
        <v>42703.917824074073</v>
      </c>
      <c r="T1910" s="22">
        <f t="shared" si="207"/>
        <v>42733.917824074073</v>
      </c>
      <c r="U1910" s="23">
        <v>42703.917824074073</v>
      </c>
      <c r="V1910" s="14">
        <f t="shared" si="208"/>
        <v>25000</v>
      </c>
      <c r="W1910" s="14">
        <f t="shared" si="209"/>
        <v>433</v>
      </c>
      <c r="X1910" s="7">
        <f>IF($L1910&gt;0,$W1910/$L1910,0)</f>
        <v>108.25</v>
      </c>
    </row>
    <row r="1911" spans="1:24" ht="43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3">
        <f>(E1911/D1911)*100</f>
        <v>14.111428571428572</v>
      </c>
      <c r="P1911" s="7">
        <f t="shared" si="204"/>
        <v>129.97368421052633</v>
      </c>
      <c r="Q1911" s="4" t="str">
        <f t="shared" si="205"/>
        <v>technology</v>
      </c>
      <c r="R1911" s="4" t="str">
        <f t="shared" si="203"/>
        <v>gadgets</v>
      </c>
      <c r="S1911" s="22">
        <f t="shared" si="206"/>
        <v>41905.429155092592</v>
      </c>
      <c r="T1911" s="22">
        <f t="shared" si="207"/>
        <v>41935.429155092592</v>
      </c>
      <c r="U1911" s="23">
        <v>41905.429155092592</v>
      </c>
      <c r="V1911" s="14">
        <f t="shared" si="208"/>
        <v>35000</v>
      </c>
      <c r="W1911" s="14">
        <f t="shared" si="209"/>
        <v>4939</v>
      </c>
      <c r="X1911" s="7">
        <f>IF($L1911&gt;0,$W1911/$L1911,0)</f>
        <v>129.97368421052633</v>
      </c>
    </row>
    <row r="1912" spans="1:24" ht="43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3">
        <f>(E1912/D1912)*100</f>
        <v>39.395294117647055</v>
      </c>
      <c r="P1912" s="7">
        <f t="shared" si="204"/>
        <v>117.49473684210527</v>
      </c>
      <c r="Q1912" s="4" t="str">
        <f t="shared" si="205"/>
        <v>technology</v>
      </c>
      <c r="R1912" s="4" t="str">
        <f t="shared" si="203"/>
        <v>gadgets</v>
      </c>
      <c r="S1912" s="22">
        <f t="shared" si="206"/>
        <v>42264.963159722218</v>
      </c>
      <c r="T1912" s="22">
        <f t="shared" si="207"/>
        <v>42308.947916666672</v>
      </c>
      <c r="U1912" s="23">
        <v>42264.963159722218</v>
      </c>
      <c r="V1912" s="14">
        <f t="shared" si="208"/>
        <v>95723.175000000003</v>
      </c>
      <c r="W1912" s="14">
        <f t="shared" si="209"/>
        <v>37710.426330000002</v>
      </c>
      <c r="X1912" s="7">
        <f>IF($L1912&gt;0,$W1912/$L1912,0)</f>
        <v>132.31728536842107</v>
      </c>
    </row>
    <row r="1913" spans="1:24" ht="43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3">
        <f>(E1913/D1913)*100</f>
        <v>2.3529411764705882E-2</v>
      </c>
      <c r="P1913" s="7">
        <f t="shared" si="204"/>
        <v>10</v>
      </c>
      <c r="Q1913" s="4" t="str">
        <f t="shared" si="205"/>
        <v>technology</v>
      </c>
      <c r="R1913" s="4" t="str">
        <f t="shared" si="203"/>
        <v>gadgets</v>
      </c>
      <c r="S1913" s="22">
        <f t="shared" si="206"/>
        <v>41830.033958333333</v>
      </c>
      <c r="T1913" s="22">
        <f t="shared" si="207"/>
        <v>41860.033958333333</v>
      </c>
      <c r="U1913" s="23">
        <v>41830.033958333333</v>
      </c>
      <c r="V1913" s="14">
        <f t="shared" si="208"/>
        <v>28563.314999999999</v>
      </c>
      <c r="W1913" s="14">
        <f t="shared" si="209"/>
        <v>6.7207799999999995</v>
      </c>
      <c r="X1913" s="7">
        <f>IF($L1913&gt;0,$W1913/$L1913,0)</f>
        <v>6.7207799999999995</v>
      </c>
    </row>
    <row r="1914" spans="1:24" ht="43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3">
        <f>(E1914/D1914)*100</f>
        <v>59.3</v>
      </c>
      <c r="P1914" s="7">
        <f t="shared" si="204"/>
        <v>70.595238095238102</v>
      </c>
      <c r="Q1914" s="4" t="str">
        <f t="shared" si="205"/>
        <v>technology</v>
      </c>
      <c r="R1914" s="4" t="str">
        <f t="shared" si="203"/>
        <v>gadgets</v>
      </c>
      <c r="S1914" s="22">
        <f t="shared" si="206"/>
        <v>42129.226388888885</v>
      </c>
      <c r="T1914" s="22">
        <f t="shared" si="207"/>
        <v>42159.226388888885</v>
      </c>
      <c r="U1914" s="23">
        <v>42129.226388888885</v>
      </c>
      <c r="V1914" s="14">
        <f t="shared" si="208"/>
        <v>5000</v>
      </c>
      <c r="W1914" s="14">
        <f t="shared" si="209"/>
        <v>2965</v>
      </c>
      <c r="X1914" s="7">
        <f>IF($L1914&gt;0,$W1914/$L1914,0)</f>
        <v>70.595238095238102</v>
      </c>
    </row>
    <row r="1915" spans="1:24" ht="28.8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3">
        <f>(E1915/D1915)*100</f>
        <v>1.3270833333333334</v>
      </c>
      <c r="P1915" s="7">
        <f t="shared" si="204"/>
        <v>24.5</v>
      </c>
      <c r="Q1915" s="4" t="str">
        <f t="shared" si="205"/>
        <v>technology</v>
      </c>
      <c r="R1915" s="4" t="str">
        <f t="shared" si="203"/>
        <v>gadgets</v>
      </c>
      <c r="S1915" s="22">
        <f t="shared" si="206"/>
        <v>41890.511319444442</v>
      </c>
      <c r="T1915" s="22">
        <f t="shared" si="207"/>
        <v>41920.511319444442</v>
      </c>
      <c r="U1915" s="23">
        <v>41890.511319444442</v>
      </c>
      <c r="V1915" s="14">
        <f t="shared" si="208"/>
        <v>60090.095999999998</v>
      </c>
      <c r="W1915" s="14">
        <f t="shared" si="209"/>
        <v>797.44564899999989</v>
      </c>
      <c r="X1915" s="7">
        <f>IF($L1915&gt;0,$W1915/$L1915,0)</f>
        <v>30.670986499999994</v>
      </c>
    </row>
    <row r="1916" spans="1:24" ht="43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3">
        <f>(E1916/D1916)*100</f>
        <v>9.0090090090090094</v>
      </c>
      <c r="P1916" s="7">
        <f t="shared" si="204"/>
        <v>30</v>
      </c>
      <c r="Q1916" s="4" t="str">
        <f t="shared" si="205"/>
        <v>technology</v>
      </c>
      <c r="R1916" s="4" t="str">
        <f t="shared" si="203"/>
        <v>gadgets</v>
      </c>
      <c r="S1916" s="22">
        <f t="shared" si="206"/>
        <v>41929.174456018518</v>
      </c>
      <c r="T1916" s="22">
        <f t="shared" si="207"/>
        <v>41944.165972222225</v>
      </c>
      <c r="U1916" s="23">
        <v>41929.174456018518</v>
      </c>
      <c r="V1916" s="14">
        <f t="shared" si="208"/>
        <v>666</v>
      </c>
      <c r="W1916" s="14">
        <f t="shared" si="209"/>
        <v>60</v>
      </c>
      <c r="X1916" s="7">
        <f>IF($L1916&gt;0,$W1916/$L1916,0)</f>
        <v>30</v>
      </c>
    </row>
    <row r="1917" spans="1:24" ht="43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3">
        <f>(E1917/D1917)*100</f>
        <v>1.6</v>
      </c>
      <c r="P1917" s="7">
        <f t="shared" si="204"/>
        <v>2</v>
      </c>
      <c r="Q1917" s="4" t="str">
        <f t="shared" si="205"/>
        <v>technology</v>
      </c>
      <c r="R1917" s="4" t="str">
        <f t="shared" si="203"/>
        <v>gadgets</v>
      </c>
      <c r="S1917" s="22">
        <f t="shared" si="206"/>
        <v>41864.04886574074</v>
      </c>
      <c r="T1917" s="22">
        <f t="shared" si="207"/>
        <v>41884.04886574074</v>
      </c>
      <c r="U1917" s="23">
        <v>41864.04886574074</v>
      </c>
      <c r="V1917" s="14">
        <f t="shared" si="208"/>
        <v>500</v>
      </c>
      <c r="W1917" s="14">
        <f t="shared" si="209"/>
        <v>8</v>
      </c>
      <c r="X1917" s="7">
        <f>IF($L1917&gt;0,$W1917/$L1917,0)</f>
        <v>2</v>
      </c>
    </row>
    <row r="1918" spans="1:24" ht="28.8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3">
        <f>(E1918/D1918)*100</f>
        <v>0.51</v>
      </c>
      <c r="P1918" s="7">
        <f t="shared" si="204"/>
        <v>17</v>
      </c>
      <c r="Q1918" s="4" t="str">
        <f t="shared" si="205"/>
        <v>technology</v>
      </c>
      <c r="R1918" s="4" t="str">
        <f t="shared" si="203"/>
        <v>gadgets</v>
      </c>
      <c r="S1918" s="22">
        <f t="shared" si="206"/>
        <v>42656.717303240745</v>
      </c>
      <c r="T1918" s="22">
        <f t="shared" si="207"/>
        <v>42681.758969907409</v>
      </c>
      <c r="U1918" s="23">
        <v>42656.717303240745</v>
      </c>
      <c r="V1918" s="14">
        <f t="shared" si="208"/>
        <v>20000</v>
      </c>
      <c r="W1918" s="14">
        <f t="shared" si="209"/>
        <v>102</v>
      </c>
      <c r="X1918" s="7">
        <f>IF($L1918&gt;0,$W1918/$L1918,0)</f>
        <v>17</v>
      </c>
    </row>
    <row r="1919" spans="1:24" ht="28.8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3">
        <f>(E1919/D1919)*100</f>
        <v>52.570512820512818</v>
      </c>
      <c r="P1919" s="7">
        <f t="shared" si="204"/>
        <v>2928.9285714285716</v>
      </c>
      <c r="Q1919" s="4" t="str">
        <f t="shared" si="205"/>
        <v>technology</v>
      </c>
      <c r="R1919" s="4" t="str">
        <f t="shared" si="203"/>
        <v>gadgets</v>
      </c>
      <c r="S1919" s="22">
        <f t="shared" si="206"/>
        <v>42746.270057870366</v>
      </c>
      <c r="T1919" s="22">
        <f t="shared" si="207"/>
        <v>42776.270057870366</v>
      </c>
      <c r="U1919" s="23">
        <v>42746.270057870366</v>
      </c>
      <c r="V1919" s="14">
        <f t="shared" si="208"/>
        <v>49828.74</v>
      </c>
      <c r="W1919" s="14">
        <f t="shared" si="209"/>
        <v>26195.224149999998</v>
      </c>
      <c r="X1919" s="7">
        <f>IF($L1919&gt;0,$W1919/$L1919,0)</f>
        <v>374.21748785714283</v>
      </c>
    </row>
    <row r="1920" spans="1:24" ht="43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3">
        <f>(E1920/D1920)*100</f>
        <v>1.04</v>
      </c>
      <c r="P1920" s="7">
        <f t="shared" si="204"/>
        <v>28.888888888888889</v>
      </c>
      <c r="Q1920" s="4" t="str">
        <f t="shared" si="205"/>
        <v>technology</v>
      </c>
      <c r="R1920" s="4" t="str">
        <f t="shared" si="203"/>
        <v>gadgets</v>
      </c>
      <c r="S1920" s="22">
        <f t="shared" si="206"/>
        <v>41828.789942129632</v>
      </c>
      <c r="T1920" s="22">
        <f t="shared" si="207"/>
        <v>41863.789942129632</v>
      </c>
      <c r="U1920" s="23">
        <v>41828.789942129632</v>
      </c>
      <c r="V1920" s="14">
        <f t="shared" si="208"/>
        <v>25000</v>
      </c>
      <c r="W1920" s="14">
        <f t="shared" si="209"/>
        <v>260</v>
      </c>
      <c r="X1920" s="7">
        <f>IF($L1920&gt;0,$W1920/$L1920,0)</f>
        <v>28.888888888888889</v>
      </c>
    </row>
    <row r="1921" spans="1:24" ht="43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3">
        <f>(E1921/D1921)*100</f>
        <v>47.4</v>
      </c>
      <c r="P1921" s="7">
        <f t="shared" si="204"/>
        <v>29.625</v>
      </c>
      <c r="Q1921" s="4" t="str">
        <f t="shared" si="205"/>
        <v>technology</v>
      </c>
      <c r="R1921" s="4" t="str">
        <f t="shared" si="203"/>
        <v>gadgets</v>
      </c>
      <c r="S1921" s="22">
        <f t="shared" si="206"/>
        <v>42113.875567129631</v>
      </c>
      <c r="T1921" s="22">
        <f t="shared" si="207"/>
        <v>42143.875567129631</v>
      </c>
      <c r="U1921" s="23">
        <v>42113.875567129631</v>
      </c>
      <c r="V1921" s="14">
        <f t="shared" si="208"/>
        <v>500</v>
      </c>
      <c r="W1921" s="14">
        <f t="shared" si="209"/>
        <v>237</v>
      </c>
      <c r="X1921" s="7">
        <f>IF($L1921&gt;0,$W1921/$L1921,0)</f>
        <v>29.625</v>
      </c>
    </row>
    <row r="1922" spans="1:24" ht="43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3">
        <f>(E1922/D1922)*100</f>
        <v>43.03</v>
      </c>
      <c r="P1922" s="7">
        <f t="shared" si="204"/>
        <v>40.980952380952381</v>
      </c>
      <c r="Q1922" s="4" t="str">
        <f t="shared" si="205"/>
        <v>technology</v>
      </c>
      <c r="R1922" s="4" t="str">
        <f t="shared" ref="R1922:R1985" si="210">MID($N1922,FIND("/",$N1922)+1,LEN($N1922))</f>
        <v>gadgets</v>
      </c>
      <c r="S1922" s="22">
        <f t="shared" si="206"/>
        <v>42270.875706018516</v>
      </c>
      <c r="T1922" s="22">
        <f t="shared" si="207"/>
        <v>42298.958333333328</v>
      </c>
      <c r="U1922" s="23">
        <v>42270.875706018516</v>
      </c>
      <c r="V1922" s="14">
        <f t="shared" si="208"/>
        <v>12518.769999999999</v>
      </c>
      <c r="W1922" s="14">
        <f t="shared" si="209"/>
        <v>5386.8267309999992</v>
      </c>
      <c r="X1922" s="7">
        <f>IF($L1922&gt;0,$W1922/$L1922,0)</f>
        <v>51.303111723809515</v>
      </c>
    </row>
    <row r="1923" spans="1:24" ht="28.8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3">
        <f>(E1923/D1923)*100</f>
        <v>136.80000000000001</v>
      </c>
      <c r="P1923" s="7">
        <f t="shared" ref="P1923:P1986" si="211">IF($L1923&gt;0,$E1923/$L1923,0)</f>
        <v>54</v>
      </c>
      <c r="Q1923" s="4" t="str">
        <f t="shared" ref="Q1923:Q1986" si="212">LEFT($N1923,FIND("/",$N1923)-1)</f>
        <v>music</v>
      </c>
      <c r="R1923" s="4" t="str">
        <f t="shared" si="210"/>
        <v>indie rock</v>
      </c>
      <c r="S1923" s="22">
        <f t="shared" ref="S1923:U1986" si="213">($J1923/86400)+DATE(1970,1,1)</f>
        <v>41074.221562500003</v>
      </c>
      <c r="T1923" s="22">
        <f t="shared" ref="T1923:T1986" si="214">($I1923/86400)+DATE(1970,1,1)</f>
        <v>41104.221562500003</v>
      </c>
      <c r="U1923" s="23">
        <v>41074.221562500003</v>
      </c>
      <c r="V1923" s="14">
        <f t="shared" ref="V1923:V1986" si="215">IF($H1923="AUD",$D1923*0.704094,IF($H1923="CAD",$D1923*0.766449,IF($H1923="CHF",$D1923*1.016069,IF($H1923="DKK",$D1923*0.150818,IF($H1923="EUR",$D1923*1.126155,IF($H1923="GBP",$D1923*1.251877,IF($H1923="HKD",$D1923*0.127766,IF($H1923="MXN",$D1923*0.052688,IF($H1923="NOK",$D1923*0.117106,IF($H1923="NZD",$D1923*0.672078,IF($H1923="SEK",$D1923*0.106947,IF($H1923="SGD",$D1923*0.737466,IF($H1923="USD",$D1923*1)))))))))))))</f>
        <v>1500</v>
      </c>
      <c r="W1923" s="14">
        <f t="shared" ref="W1923:W1986" si="216">IF($H1923="AUD",$E1923*0.704094,IF($H1923="CAD",$E1923*0.766449,IF($H1923="CHF",$E1923*1.016069,IF($H1923="DKK",$E1923*0.150818,IF($H1923="EUR",$E1923*1.126155,IF($H1923="GBP",$E1923*1.251877,IF($H1923="HKD",$E1923*0.127766,IF($H1923="MXN",$E1923*0.052688,IF($H1923="NOK",$E1923*0.117106,IF($H1923="NZD",$E1923*0.672078,IF($H1923="SEK",$E1923*0.106947,IF($H1923="SGD",$E1923*0.737466,IF($H1923="USD",$E1923*1)))))))))))))</f>
        <v>2052</v>
      </c>
      <c r="X1923" s="7">
        <f>IF($L1923&gt;0,$W1923/$L1923,0)</f>
        <v>54</v>
      </c>
    </row>
    <row r="1924" spans="1:24" ht="43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3">
        <f>(E1924/D1924)*100</f>
        <v>115.55</v>
      </c>
      <c r="P1924" s="7">
        <f t="shared" si="211"/>
        <v>36.109375</v>
      </c>
      <c r="Q1924" s="4" t="str">
        <f t="shared" si="212"/>
        <v>music</v>
      </c>
      <c r="R1924" s="4" t="str">
        <f t="shared" si="210"/>
        <v>indie rock</v>
      </c>
      <c r="S1924" s="22">
        <f t="shared" si="213"/>
        <v>41590.255868055552</v>
      </c>
      <c r="T1924" s="22">
        <f t="shared" si="214"/>
        <v>41620.255868055552</v>
      </c>
      <c r="U1924" s="23">
        <v>41590.255868055552</v>
      </c>
      <c r="V1924" s="14">
        <f t="shared" si="215"/>
        <v>2000</v>
      </c>
      <c r="W1924" s="14">
        <f t="shared" si="216"/>
        <v>2311</v>
      </c>
      <c r="X1924" s="7">
        <f>IF($L1924&gt;0,$W1924/$L1924,0)</f>
        <v>36.109375</v>
      </c>
    </row>
    <row r="1925" spans="1:24" ht="43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3">
        <f>(E1925/D1925)*100</f>
        <v>240.79999999999998</v>
      </c>
      <c r="P1925" s="7">
        <f t="shared" si="211"/>
        <v>23.153846153846153</v>
      </c>
      <c r="Q1925" s="4" t="str">
        <f t="shared" si="212"/>
        <v>music</v>
      </c>
      <c r="R1925" s="4" t="str">
        <f t="shared" si="210"/>
        <v>indie rock</v>
      </c>
      <c r="S1925" s="22">
        <f t="shared" si="213"/>
        <v>40772.848749999997</v>
      </c>
      <c r="T1925" s="22">
        <f t="shared" si="214"/>
        <v>40813.207638888889</v>
      </c>
      <c r="U1925" s="23">
        <v>40772.848749999997</v>
      </c>
      <c r="V1925" s="14">
        <f t="shared" si="215"/>
        <v>125</v>
      </c>
      <c r="W1925" s="14">
        <f t="shared" si="216"/>
        <v>301</v>
      </c>
      <c r="X1925" s="7">
        <f>IF($L1925&gt;0,$W1925/$L1925,0)</f>
        <v>23.153846153846153</v>
      </c>
    </row>
    <row r="1926" spans="1:24" ht="57.6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3">
        <f>(E1926/D1926)*100</f>
        <v>114.39999999999999</v>
      </c>
      <c r="P1926" s="7">
        <f t="shared" si="211"/>
        <v>104</v>
      </c>
      <c r="Q1926" s="4" t="str">
        <f t="shared" si="212"/>
        <v>music</v>
      </c>
      <c r="R1926" s="4" t="str">
        <f t="shared" si="210"/>
        <v>indie rock</v>
      </c>
      <c r="S1926" s="22">
        <f t="shared" si="213"/>
        <v>41626.761053240742</v>
      </c>
      <c r="T1926" s="22">
        <f t="shared" si="214"/>
        <v>41654.814583333333</v>
      </c>
      <c r="U1926" s="23">
        <v>41626.761053240742</v>
      </c>
      <c r="V1926" s="14">
        <f t="shared" si="215"/>
        <v>3000</v>
      </c>
      <c r="W1926" s="14">
        <f t="shared" si="216"/>
        <v>3432</v>
      </c>
      <c r="X1926" s="7">
        <f>IF($L1926&gt;0,$W1926/$L1926,0)</f>
        <v>104</v>
      </c>
    </row>
    <row r="1927" spans="1:24" ht="28.8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3">
        <f>(E1927/D1927)*100</f>
        <v>110.33333333333333</v>
      </c>
      <c r="P1927" s="7">
        <f t="shared" si="211"/>
        <v>31.826923076923077</v>
      </c>
      <c r="Q1927" s="4" t="str">
        <f t="shared" si="212"/>
        <v>music</v>
      </c>
      <c r="R1927" s="4" t="str">
        <f t="shared" si="210"/>
        <v>indie rock</v>
      </c>
      <c r="S1927" s="22">
        <f t="shared" si="213"/>
        <v>41535.90148148148</v>
      </c>
      <c r="T1927" s="22">
        <f t="shared" si="214"/>
        <v>41558</v>
      </c>
      <c r="U1927" s="23">
        <v>41535.90148148148</v>
      </c>
      <c r="V1927" s="14">
        <f t="shared" si="215"/>
        <v>1500</v>
      </c>
      <c r="W1927" s="14">
        <f t="shared" si="216"/>
        <v>1655</v>
      </c>
      <c r="X1927" s="7">
        <f>IF($L1927&gt;0,$W1927/$L1927,0)</f>
        <v>31.826923076923077</v>
      </c>
    </row>
    <row r="1928" spans="1:24" ht="57.6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3">
        <f>(E1928/D1928)*100</f>
        <v>195.37933333333334</v>
      </c>
      <c r="P1928" s="7">
        <f t="shared" si="211"/>
        <v>27.3896261682243</v>
      </c>
      <c r="Q1928" s="4" t="str">
        <f t="shared" si="212"/>
        <v>music</v>
      </c>
      <c r="R1928" s="4" t="str">
        <f t="shared" si="210"/>
        <v>indie rock</v>
      </c>
      <c r="S1928" s="22">
        <f t="shared" si="213"/>
        <v>40456.954351851848</v>
      </c>
      <c r="T1928" s="22">
        <f t="shared" si="214"/>
        <v>40484.018055555556</v>
      </c>
      <c r="U1928" s="23">
        <v>40456.954351851848</v>
      </c>
      <c r="V1928" s="14">
        <f t="shared" si="215"/>
        <v>1500</v>
      </c>
      <c r="W1928" s="14">
        <f t="shared" si="216"/>
        <v>2930.69</v>
      </c>
      <c r="X1928" s="7">
        <f>IF($L1928&gt;0,$W1928/$L1928,0)</f>
        <v>27.3896261682243</v>
      </c>
    </row>
    <row r="1929" spans="1:24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3">
        <f>(E1929/D1929)*100</f>
        <v>103.33333333333334</v>
      </c>
      <c r="P1929" s="7">
        <f t="shared" si="211"/>
        <v>56.363636363636367</v>
      </c>
      <c r="Q1929" s="4" t="str">
        <f t="shared" si="212"/>
        <v>music</v>
      </c>
      <c r="R1929" s="4" t="str">
        <f t="shared" si="210"/>
        <v>indie rock</v>
      </c>
      <c r="S1929" s="22">
        <f t="shared" si="213"/>
        <v>40960.861562500002</v>
      </c>
      <c r="T1929" s="22">
        <f t="shared" si="214"/>
        <v>40976.207638888889</v>
      </c>
      <c r="U1929" s="23">
        <v>40960.861562500002</v>
      </c>
      <c r="V1929" s="14">
        <f t="shared" si="215"/>
        <v>600</v>
      </c>
      <c r="W1929" s="14">
        <f t="shared" si="216"/>
        <v>620</v>
      </c>
      <c r="X1929" s="7">
        <f>IF($L1929&gt;0,$W1929/$L1929,0)</f>
        <v>56.363636363636367</v>
      </c>
    </row>
    <row r="1930" spans="1:24" ht="28.8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3">
        <f>(E1930/D1930)*100</f>
        <v>103.1372549019608</v>
      </c>
      <c r="P1930" s="7">
        <f t="shared" si="211"/>
        <v>77.352941176470594</v>
      </c>
      <c r="Q1930" s="4" t="str">
        <f t="shared" si="212"/>
        <v>music</v>
      </c>
      <c r="R1930" s="4" t="str">
        <f t="shared" si="210"/>
        <v>indie rock</v>
      </c>
      <c r="S1930" s="22">
        <f t="shared" si="213"/>
        <v>41371.6480787037</v>
      </c>
      <c r="T1930" s="22">
        <f t="shared" si="214"/>
        <v>41401.6480787037</v>
      </c>
      <c r="U1930" s="23">
        <v>41371.6480787037</v>
      </c>
      <c r="V1930" s="14">
        <f t="shared" si="215"/>
        <v>2550</v>
      </c>
      <c r="W1930" s="14">
        <f t="shared" si="216"/>
        <v>2630</v>
      </c>
      <c r="X1930" s="7">
        <f>IF($L1930&gt;0,$W1930/$L1930,0)</f>
        <v>77.352941176470594</v>
      </c>
    </row>
    <row r="1931" spans="1:24" ht="43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3">
        <f>(E1931/D1931)*100</f>
        <v>100.3125</v>
      </c>
      <c r="P1931" s="7">
        <f t="shared" si="211"/>
        <v>42.8</v>
      </c>
      <c r="Q1931" s="4" t="str">
        <f t="shared" si="212"/>
        <v>music</v>
      </c>
      <c r="R1931" s="4" t="str">
        <f t="shared" si="210"/>
        <v>indie rock</v>
      </c>
      <c r="S1931" s="22">
        <f t="shared" si="213"/>
        <v>40687.021597222221</v>
      </c>
      <c r="T1931" s="22">
        <f t="shared" si="214"/>
        <v>40729.021597222221</v>
      </c>
      <c r="U1931" s="23">
        <v>40687.021597222221</v>
      </c>
      <c r="V1931" s="14">
        <f t="shared" si="215"/>
        <v>3200</v>
      </c>
      <c r="W1931" s="14">
        <f t="shared" si="216"/>
        <v>3210</v>
      </c>
      <c r="X1931" s="7">
        <f>IF($L1931&gt;0,$W1931/$L1931,0)</f>
        <v>42.8</v>
      </c>
    </row>
    <row r="1932" spans="1:24" ht="28.8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3">
        <f>(E1932/D1932)*100</f>
        <v>127</v>
      </c>
      <c r="P1932" s="7">
        <f t="shared" si="211"/>
        <v>48.846153846153847</v>
      </c>
      <c r="Q1932" s="4" t="str">
        <f t="shared" si="212"/>
        <v>music</v>
      </c>
      <c r="R1932" s="4" t="str">
        <f t="shared" si="210"/>
        <v>indie rock</v>
      </c>
      <c r="S1932" s="22">
        <f t="shared" si="213"/>
        <v>41402.558819444443</v>
      </c>
      <c r="T1932" s="22">
        <f t="shared" si="214"/>
        <v>41462.558819444443</v>
      </c>
      <c r="U1932" s="23">
        <v>41402.558819444443</v>
      </c>
      <c r="V1932" s="14">
        <f t="shared" si="215"/>
        <v>1000</v>
      </c>
      <c r="W1932" s="14">
        <f t="shared" si="216"/>
        <v>1270</v>
      </c>
      <c r="X1932" s="7">
        <f>IF($L1932&gt;0,$W1932/$L1932,0)</f>
        <v>48.846153846153847</v>
      </c>
    </row>
    <row r="1933" spans="1:24" ht="28.8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3">
        <f>(E1933/D1933)*100</f>
        <v>120.601</v>
      </c>
      <c r="P1933" s="7">
        <f t="shared" si="211"/>
        <v>48.240400000000001</v>
      </c>
      <c r="Q1933" s="4" t="str">
        <f t="shared" si="212"/>
        <v>music</v>
      </c>
      <c r="R1933" s="4" t="str">
        <f t="shared" si="210"/>
        <v>indie rock</v>
      </c>
      <c r="S1933" s="22">
        <f t="shared" si="213"/>
        <v>41037.892465277779</v>
      </c>
      <c r="T1933" s="22">
        <f t="shared" si="214"/>
        <v>41051.145833333336</v>
      </c>
      <c r="U1933" s="23">
        <v>41037.892465277779</v>
      </c>
      <c r="V1933" s="14">
        <f t="shared" si="215"/>
        <v>2000</v>
      </c>
      <c r="W1933" s="14">
        <f t="shared" si="216"/>
        <v>2412.02</v>
      </c>
      <c r="X1933" s="7">
        <f>IF($L1933&gt;0,$W1933/$L1933,0)</f>
        <v>48.240400000000001</v>
      </c>
    </row>
    <row r="1934" spans="1:24" ht="43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3">
        <f>(E1934/D1934)*100</f>
        <v>106.99047619047619</v>
      </c>
      <c r="P1934" s="7">
        <f t="shared" si="211"/>
        <v>70.212500000000006</v>
      </c>
      <c r="Q1934" s="4" t="str">
        <f t="shared" si="212"/>
        <v>music</v>
      </c>
      <c r="R1934" s="4" t="str">
        <f t="shared" si="210"/>
        <v>indie rock</v>
      </c>
      <c r="S1934" s="22">
        <f t="shared" si="213"/>
        <v>40911.809872685189</v>
      </c>
      <c r="T1934" s="22">
        <f t="shared" si="214"/>
        <v>40932.809872685189</v>
      </c>
      <c r="U1934" s="23">
        <v>40911.809872685189</v>
      </c>
      <c r="V1934" s="14">
        <f t="shared" si="215"/>
        <v>5250</v>
      </c>
      <c r="W1934" s="14">
        <f t="shared" si="216"/>
        <v>5617</v>
      </c>
      <c r="X1934" s="7">
        <f>IF($L1934&gt;0,$W1934/$L1934,0)</f>
        <v>70.212500000000006</v>
      </c>
    </row>
    <row r="1935" spans="1:24" ht="43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3">
        <f>(E1935/D1935)*100</f>
        <v>172.43333333333334</v>
      </c>
      <c r="P1935" s="7">
        <f t="shared" si="211"/>
        <v>94.054545454545448</v>
      </c>
      <c r="Q1935" s="4" t="str">
        <f t="shared" si="212"/>
        <v>music</v>
      </c>
      <c r="R1935" s="4" t="str">
        <f t="shared" si="210"/>
        <v>indie rock</v>
      </c>
      <c r="S1935" s="22">
        <f t="shared" si="213"/>
        <v>41879.130868055552</v>
      </c>
      <c r="T1935" s="22">
        <f t="shared" si="214"/>
        <v>41909.130868055552</v>
      </c>
      <c r="U1935" s="23">
        <v>41879.130868055552</v>
      </c>
      <c r="V1935" s="14">
        <f t="shared" si="215"/>
        <v>6000</v>
      </c>
      <c r="W1935" s="14">
        <f t="shared" si="216"/>
        <v>10346</v>
      </c>
      <c r="X1935" s="7">
        <f>IF($L1935&gt;0,$W1935/$L1935,0)</f>
        <v>94.054545454545448</v>
      </c>
    </row>
    <row r="1936" spans="1:24" ht="43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3">
        <f>(E1936/D1936)*100</f>
        <v>123.61999999999999</v>
      </c>
      <c r="P1936" s="7">
        <f t="shared" si="211"/>
        <v>80.272727272727266</v>
      </c>
      <c r="Q1936" s="4" t="str">
        <f t="shared" si="212"/>
        <v>music</v>
      </c>
      <c r="R1936" s="4" t="str">
        <f t="shared" si="210"/>
        <v>indie rock</v>
      </c>
      <c r="S1936" s="22">
        <f t="shared" si="213"/>
        <v>40865.867141203707</v>
      </c>
      <c r="T1936" s="22">
        <f t="shared" si="214"/>
        <v>40902.208333333336</v>
      </c>
      <c r="U1936" s="23">
        <v>40865.867141203707</v>
      </c>
      <c r="V1936" s="14">
        <f t="shared" si="215"/>
        <v>5000</v>
      </c>
      <c r="W1936" s="14">
        <f t="shared" si="216"/>
        <v>6181</v>
      </c>
      <c r="X1936" s="7">
        <f>IF($L1936&gt;0,$W1936/$L1936,0)</f>
        <v>80.272727272727266</v>
      </c>
    </row>
    <row r="1937" spans="1:24" ht="43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3">
        <f>(E1937/D1937)*100</f>
        <v>108.4</v>
      </c>
      <c r="P1937" s="7">
        <f t="shared" si="211"/>
        <v>54.2</v>
      </c>
      <c r="Q1937" s="4" t="str">
        <f t="shared" si="212"/>
        <v>music</v>
      </c>
      <c r="R1937" s="4" t="str">
        <f t="shared" si="210"/>
        <v>indie rock</v>
      </c>
      <c r="S1937" s="22">
        <f t="shared" si="213"/>
        <v>41773.932534722218</v>
      </c>
      <c r="T1937" s="22">
        <f t="shared" si="214"/>
        <v>41811.207638888889</v>
      </c>
      <c r="U1937" s="23">
        <v>41773.932534722218</v>
      </c>
      <c r="V1937" s="14">
        <f t="shared" si="215"/>
        <v>2500</v>
      </c>
      <c r="W1937" s="14">
        <f t="shared" si="216"/>
        <v>2710</v>
      </c>
      <c r="X1937" s="7">
        <f>IF($L1937&gt;0,$W1937/$L1937,0)</f>
        <v>54.2</v>
      </c>
    </row>
    <row r="1938" spans="1:24" ht="43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3">
        <f>(E1938/D1938)*100</f>
        <v>116.52013333333333</v>
      </c>
      <c r="P1938" s="7">
        <f t="shared" si="211"/>
        <v>60.26903448275862</v>
      </c>
      <c r="Q1938" s="4" t="str">
        <f t="shared" si="212"/>
        <v>music</v>
      </c>
      <c r="R1938" s="4" t="str">
        <f t="shared" si="210"/>
        <v>indie rock</v>
      </c>
      <c r="S1938" s="22">
        <f t="shared" si="213"/>
        <v>40852.889699074076</v>
      </c>
      <c r="T1938" s="22">
        <f t="shared" si="214"/>
        <v>40883.249305555553</v>
      </c>
      <c r="U1938" s="23">
        <v>40852.889699074076</v>
      </c>
      <c r="V1938" s="14">
        <f t="shared" si="215"/>
        <v>7500</v>
      </c>
      <c r="W1938" s="14">
        <f t="shared" si="216"/>
        <v>8739.01</v>
      </c>
      <c r="X1938" s="7">
        <f>IF($L1938&gt;0,$W1938/$L1938,0)</f>
        <v>60.26903448275862</v>
      </c>
    </row>
    <row r="1939" spans="1:24" ht="43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3">
        <f>(E1939/D1939)*100</f>
        <v>187.245</v>
      </c>
      <c r="P1939" s="7">
        <f t="shared" si="211"/>
        <v>38.740344827586206</v>
      </c>
      <c r="Q1939" s="4" t="str">
        <f t="shared" si="212"/>
        <v>music</v>
      </c>
      <c r="R1939" s="4" t="str">
        <f t="shared" si="210"/>
        <v>indie rock</v>
      </c>
      <c r="S1939" s="22">
        <f t="shared" si="213"/>
        <v>41059.118993055556</v>
      </c>
      <c r="T1939" s="22">
        <f t="shared" si="214"/>
        <v>41075.165972222225</v>
      </c>
      <c r="U1939" s="23">
        <v>41059.118993055556</v>
      </c>
      <c r="V1939" s="14">
        <f t="shared" si="215"/>
        <v>600</v>
      </c>
      <c r="W1939" s="14">
        <f t="shared" si="216"/>
        <v>1123.47</v>
      </c>
      <c r="X1939" s="7">
        <f>IF($L1939&gt;0,$W1939/$L1939,0)</f>
        <v>38.740344827586206</v>
      </c>
    </row>
    <row r="1940" spans="1:24" ht="43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3">
        <f>(E1940/D1940)*100</f>
        <v>115.93333333333334</v>
      </c>
      <c r="P1940" s="7">
        <f t="shared" si="211"/>
        <v>152.54385964912279</v>
      </c>
      <c r="Q1940" s="4" t="str">
        <f t="shared" si="212"/>
        <v>music</v>
      </c>
      <c r="R1940" s="4" t="str">
        <f t="shared" si="210"/>
        <v>indie rock</v>
      </c>
      <c r="S1940" s="22">
        <f t="shared" si="213"/>
        <v>41426.259618055556</v>
      </c>
      <c r="T1940" s="22">
        <f t="shared" si="214"/>
        <v>41457.208333333336</v>
      </c>
      <c r="U1940" s="23">
        <v>41426.259618055556</v>
      </c>
      <c r="V1940" s="14">
        <f t="shared" si="215"/>
        <v>15000</v>
      </c>
      <c r="W1940" s="14">
        <f t="shared" si="216"/>
        <v>17390</v>
      </c>
      <c r="X1940" s="7">
        <f>IF($L1940&gt;0,$W1940/$L1940,0)</f>
        <v>152.54385964912279</v>
      </c>
    </row>
    <row r="1941" spans="1:24" ht="43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3">
        <f>(E1941/D1941)*100</f>
        <v>110.7</v>
      </c>
      <c r="P1941" s="7">
        <f t="shared" si="211"/>
        <v>115.3125</v>
      </c>
      <c r="Q1941" s="4" t="str">
        <f t="shared" si="212"/>
        <v>music</v>
      </c>
      <c r="R1941" s="4" t="str">
        <f t="shared" si="210"/>
        <v>indie rock</v>
      </c>
      <c r="S1941" s="22">
        <f t="shared" si="213"/>
        <v>41313.985046296293</v>
      </c>
      <c r="T1941" s="22">
        <f t="shared" si="214"/>
        <v>41343.943379629629</v>
      </c>
      <c r="U1941" s="23">
        <v>41313.985046296293</v>
      </c>
      <c r="V1941" s="14">
        <f t="shared" si="215"/>
        <v>10000</v>
      </c>
      <c r="W1941" s="14">
        <f t="shared" si="216"/>
        <v>11070</v>
      </c>
      <c r="X1941" s="7">
        <f>IF($L1941&gt;0,$W1941/$L1941,0)</f>
        <v>115.3125</v>
      </c>
    </row>
    <row r="1942" spans="1:24" ht="43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3">
        <f>(E1942/D1942)*100</f>
        <v>170.92307692307693</v>
      </c>
      <c r="P1942" s="7">
        <f t="shared" si="211"/>
        <v>35.838709677419352</v>
      </c>
      <c r="Q1942" s="4" t="str">
        <f t="shared" si="212"/>
        <v>music</v>
      </c>
      <c r="R1942" s="4" t="str">
        <f t="shared" si="210"/>
        <v>indie rock</v>
      </c>
      <c r="S1942" s="22">
        <f t="shared" si="213"/>
        <v>40670.507326388892</v>
      </c>
      <c r="T1942" s="22">
        <f t="shared" si="214"/>
        <v>40709.165972222225</v>
      </c>
      <c r="U1942" s="23">
        <v>40670.507326388892</v>
      </c>
      <c r="V1942" s="14">
        <f t="shared" si="215"/>
        <v>650</v>
      </c>
      <c r="W1942" s="14">
        <f t="shared" si="216"/>
        <v>1111</v>
      </c>
      <c r="X1942" s="7">
        <f>IF($L1942&gt;0,$W1942/$L1942,0)</f>
        <v>35.838709677419352</v>
      </c>
    </row>
    <row r="1943" spans="1:24" ht="43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3">
        <f>(E1943/D1943)*100</f>
        <v>126.11835600000001</v>
      </c>
      <c r="P1943" s="7">
        <f t="shared" si="211"/>
        <v>64.570118779438872</v>
      </c>
      <c r="Q1943" s="4" t="str">
        <f t="shared" si="212"/>
        <v>technology</v>
      </c>
      <c r="R1943" s="4" t="str">
        <f t="shared" si="210"/>
        <v>hardware</v>
      </c>
      <c r="S1943" s="22">
        <f t="shared" si="213"/>
        <v>41744.290868055556</v>
      </c>
      <c r="T1943" s="22">
        <f t="shared" si="214"/>
        <v>41774.290868055556</v>
      </c>
      <c r="U1943" s="23">
        <v>41744.290868055556</v>
      </c>
      <c r="V1943" s="14">
        <f t="shared" si="215"/>
        <v>250000</v>
      </c>
      <c r="W1943" s="14">
        <f t="shared" si="216"/>
        <v>315295.89</v>
      </c>
      <c r="X1943" s="7">
        <f>IF($L1943&gt;0,$W1943/$L1943,0)</f>
        <v>64.570118779438872</v>
      </c>
    </row>
    <row r="1944" spans="1:24" ht="43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3">
        <f>(E1944/D1944)*100</f>
        <v>138.44033333333334</v>
      </c>
      <c r="P1944" s="7">
        <f t="shared" si="211"/>
        <v>87.436000000000007</v>
      </c>
      <c r="Q1944" s="4" t="str">
        <f t="shared" si="212"/>
        <v>technology</v>
      </c>
      <c r="R1944" s="4" t="str">
        <f t="shared" si="210"/>
        <v>hardware</v>
      </c>
      <c r="S1944" s="22">
        <f t="shared" si="213"/>
        <v>40638.828009259261</v>
      </c>
      <c r="T1944" s="22">
        <f t="shared" si="214"/>
        <v>40728.828009259261</v>
      </c>
      <c r="U1944" s="23">
        <v>40638.828009259261</v>
      </c>
      <c r="V1944" s="14">
        <f t="shared" si="215"/>
        <v>6000</v>
      </c>
      <c r="W1944" s="14">
        <f t="shared" si="216"/>
        <v>8306.42</v>
      </c>
      <c r="X1944" s="7">
        <f>IF($L1944&gt;0,$W1944/$L1944,0)</f>
        <v>87.436000000000007</v>
      </c>
    </row>
    <row r="1945" spans="1:24" ht="43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3">
        <f>(E1945/D1945)*100</f>
        <v>1705.2499999999998</v>
      </c>
      <c r="P1945" s="7">
        <f t="shared" si="211"/>
        <v>68.815577078288939</v>
      </c>
      <c r="Q1945" s="4" t="str">
        <f t="shared" si="212"/>
        <v>technology</v>
      </c>
      <c r="R1945" s="4" t="str">
        <f t="shared" si="210"/>
        <v>hardware</v>
      </c>
      <c r="S1945" s="22">
        <f t="shared" si="213"/>
        <v>42548.269861111112</v>
      </c>
      <c r="T1945" s="22">
        <f t="shared" si="214"/>
        <v>42593.269861111112</v>
      </c>
      <c r="U1945" s="23">
        <v>42548.269861111112</v>
      </c>
      <c r="V1945" s="14">
        <f t="shared" si="215"/>
        <v>10000</v>
      </c>
      <c r="W1945" s="14">
        <f t="shared" si="216"/>
        <v>170525</v>
      </c>
      <c r="X1945" s="7">
        <f>IF($L1945&gt;0,$W1945/$L1945,0)</f>
        <v>68.815577078288939</v>
      </c>
    </row>
    <row r="1946" spans="1:24" ht="43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3">
        <f>(E1946/D1946)*100</f>
        <v>788.05550000000005</v>
      </c>
      <c r="P1946" s="7">
        <f t="shared" si="211"/>
        <v>176.200223588597</v>
      </c>
      <c r="Q1946" s="4" t="str">
        <f t="shared" si="212"/>
        <v>technology</v>
      </c>
      <c r="R1946" s="4" t="str">
        <f t="shared" si="210"/>
        <v>hardware</v>
      </c>
      <c r="S1946" s="22">
        <f t="shared" si="213"/>
        <v>41730.584374999999</v>
      </c>
      <c r="T1946" s="22">
        <f t="shared" si="214"/>
        <v>41760.584374999999</v>
      </c>
      <c r="U1946" s="23">
        <v>41730.584374999999</v>
      </c>
      <c r="V1946" s="14">
        <f t="shared" si="215"/>
        <v>40000</v>
      </c>
      <c r="W1946" s="14">
        <f t="shared" si="216"/>
        <v>315222.2</v>
      </c>
      <c r="X1946" s="7">
        <f>IF($L1946&gt;0,$W1946/$L1946,0)</f>
        <v>176.200223588597</v>
      </c>
    </row>
    <row r="1947" spans="1:24" ht="43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3">
        <f>(E1947/D1947)*100</f>
        <v>348.01799999999997</v>
      </c>
      <c r="P1947" s="7">
        <f t="shared" si="211"/>
        <v>511.79117647058825</v>
      </c>
      <c r="Q1947" s="4" t="str">
        <f t="shared" si="212"/>
        <v>technology</v>
      </c>
      <c r="R1947" s="4" t="str">
        <f t="shared" si="210"/>
        <v>hardware</v>
      </c>
      <c r="S1947" s="22">
        <f t="shared" si="213"/>
        <v>42157.251828703702</v>
      </c>
      <c r="T1947" s="22">
        <f t="shared" si="214"/>
        <v>42197.251828703702</v>
      </c>
      <c r="U1947" s="23">
        <v>42157.251828703702</v>
      </c>
      <c r="V1947" s="14">
        <f t="shared" si="215"/>
        <v>112615.5</v>
      </c>
      <c r="W1947" s="14">
        <f t="shared" si="216"/>
        <v>391922.21078999998</v>
      </c>
      <c r="X1947" s="7">
        <f>IF($L1947&gt;0,$W1947/$L1947,0)</f>
        <v>576.35619233823525</v>
      </c>
    </row>
    <row r="1948" spans="1:24" ht="43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3">
        <f>(E1948/D1948)*100</f>
        <v>149.74666666666667</v>
      </c>
      <c r="P1948" s="7">
        <f t="shared" si="211"/>
        <v>160.44285714285715</v>
      </c>
      <c r="Q1948" s="4" t="str">
        <f t="shared" si="212"/>
        <v>technology</v>
      </c>
      <c r="R1948" s="4" t="str">
        <f t="shared" si="210"/>
        <v>hardware</v>
      </c>
      <c r="S1948" s="22">
        <f t="shared" si="213"/>
        <v>41689.150011574078</v>
      </c>
      <c r="T1948" s="22">
        <f t="shared" si="214"/>
        <v>41749.108344907407</v>
      </c>
      <c r="U1948" s="23">
        <v>41689.150011574078</v>
      </c>
      <c r="V1948" s="14">
        <f t="shared" si="215"/>
        <v>7500</v>
      </c>
      <c r="W1948" s="14">
        <f t="shared" si="216"/>
        <v>11231</v>
      </c>
      <c r="X1948" s="7">
        <f>IF($L1948&gt;0,$W1948/$L1948,0)</f>
        <v>160.44285714285715</v>
      </c>
    </row>
    <row r="1949" spans="1:24" ht="43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3">
        <f>(E1949/D1949)*100</f>
        <v>100.63375000000001</v>
      </c>
      <c r="P1949" s="7">
        <f t="shared" si="211"/>
        <v>35.003043478260871</v>
      </c>
      <c r="Q1949" s="4" t="str">
        <f t="shared" si="212"/>
        <v>technology</v>
      </c>
      <c r="R1949" s="4" t="str">
        <f t="shared" si="210"/>
        <v>hardware</v>
      </c>
      <c r="S1949" s="22">
        <f t="shared" si="213"/>
        <v>40102.918055555558</v>
      </c>
      <c r="T1949" s="22">
        <f t="shared" si="214"/>
        <v>40140.249305555553</v>
      </c>
      <c r="U1949" s="23">
        <v>40102.918055555558</v>
      </c>
      <c r="V1949" s="14">
        <f t="shared" si="215"/>
        <v>800</v>
      </c>
      <c r="W1949" s="14">
        <f t="shared" si="216"/>
        <v>805.07</v>
      </c>
      <c r="X1949" s="7">
        <f>IF($L1949&gt;0,$W1949/$L1949,0)</f>
        <v>35.003043478260871</v>
      </c>
    </row>
    <row r="1950" spans="1:24" ht="28.8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3">
        <f>(E1950/D1950)*100</f>
        <v>800.21100000000001</v>
      </c>
      <c r="P1950" s="7">
        <f t="shared" si="211"/>
        <v>188.50671378091872</v>
      </c>
      <c r="Q1950" s="4" t="str">
        <f t="shared" si="212"/>
        <v>technology</v>
      </c>
      <c r="R1950" s="4" t="str">
        <f t="shared" si="210"/>
        <v>hardware</v>
      </c>
      <c r="S1950" s="22">
        <f t="shared" si="213"/>
        <v>42473.604270833333</v>
      </c>
      <c r="T1950" s="22">
        <f t="shared" si="214"/>
        <v>42527.709722222222</v>
      </c>
      <c r="U1950" s="23">
        <v>42473.604270833333</v>
      </c>
      <c r="V1950" s="14">
        <f t="shared" si="215"/>
        <v>100000</v>
      </c>
      <c r="W1950" s="14">
        <f t="shared" si="216"/>
        <v>800211</v>
      </c>
      <c r="X1950" s="7">
        <f>IF($L1950&gt;0,$W1950/$L1950,0)</f>
        <v>188.50671378091872</v>
      </c>
    </row>
    <row r="1951" spans="1:24" ht="43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3">
        <f>(E1951/D1951)*100</f>
        <v>106.00260000000002</v>
      </c>
      <c r="P1951" s="7">
        <f t="shared" si="211"/>
        <v>56.204984093319197</v>
      </c>
      <c r="Q1951" s="4" t="str">
        <f t="shared" si="212"/>
        <v>technology</v>
      </c>
      <c r="R1951" s="4" t="str">
        <f t="shared" si="210"/>
        <v>hardware</v>
      </c>
      <c r="S1951" s="22">
        <f t="shared" si="213"/>
        <v>41800.423043981486</v>
      </c>
      <c r="T1951" s="22">
        <f t="shared" si="214"/>
        <v>41830.423043981486</v>
      </c>
      <c r="U1951" s="23">
        <v>41800.423043981486</v>
      </c>
      <c r="V1951" s="14">
        <f t="shared" si="215"/>
        <v>62593.85</v>
      </c>
      <c r="W1951" s="14">
        <f t="shared" si="216"/>
        <v>66351.108440099997</v>
      </c>
      <c r="X1951" s="7">
        <f>IF($L1951&gt;0,$W1951/$L1951,0)</f>
        <v>70.361726871792143</v>
      </c>
    </row>
    <row r="1952" spans="1:24" ht="43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3">
        <f>(E1952/D1952)*100</f>
        <v>200.51866666666669</v>
      </c>
      <c r="P1952" s="7">
        <f t="shared" si="211"/>
        <v>51.3054157782516</v>
      </c>
      <c r="Q1952" s="4" t="str">
        <f t="shared" si="212"/>
        <v>technology</v>
      </c>
      <c r="R1952" s="4" t="str">
        <f t="shared" si="210"/>
        <v>hardware</v>
      </c>
      <c r="S1952" s="22">
        <f t="shared" si="213"/>
        <v>40624.181400462963</v>
      </c>
      <c r="T1952" s="22">
        <f t="shared" si="214"/>
        <v>40655.181400462963</v>
      </c>
      <c r="U1952" s="23">
        <v>40624.181400462963</v>
      </c>
      <c r="V1952" s="14">
        <f t="shared" si="215"/>
        <v>48000</v>
      </c>
      <c r="W1952" s="14">
        <f t="shared" si="216"/>
        <v>96248.960000000006</v>
      </c>
      <c r="X1952" s="7">
        <f>IF($L1952&gt;0,$W1952/$L1952,0)</f>
        <v>51.3054157782516</v>
      </c>
    </row>
    <row r="1953" spans="1:24" ht="43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3">
        <f>(E1953/D1953)*100</f>
        <v>212.44399999999999</v>
      </c>
      <c r="P1953" s="7">
        <f t="shared" si="211"/>
        <v>127.36450839328538</v>
      </c>
      <c r="Q1953" s="4" t="str">
        <f t="shared" si="212"/>
        <v>technology</v>
      </c>
      <c r="R1953" s="4" t="str">
        <f t="shared" si="210"/>
        <v>hardware</v>
      </c>
      <c r="S1953" s="22">
        <f t="shared" si="213"/>
        <v>42651.420567129629</v>
      </c>
      <c r="T1953" s="22">
        <f t="shared" si="214"/>
        <v>42681.462233796294</v>
      </c>
      <c r="U1953" s="23">
        <v>42651.420567129629</v>
      </c>
      <c r="V1953" s="14">
        <f t="shared" si="215"/>
        <v>50000</v>
      </c>
      <c r="W1953" s="14">
        <f t="shared" si="216"/>
        <v>106222</v>
      </c>
      <c r="X1953" s="7">
        <f>IF($L1953&gt;0,$W1953/$L1953,0)</f>
        <v>127.36450839328538</v>
      </c>
    </row>
    <row r="1954" spans="1:24" ht="43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3">
        <f>(E1954/D1954)*100</f>
        <v>198.47237142857145</v>
      </c>
      <c r="P1954" s="7">
        <f t="shared" si="211"/>
        <v>101.85532258064516</v>
      </c>
      <c r="Q1954" s="4" t="str">
        <f t="shared" si="212"/>
        <v>technology</v>
      </c>
      <c r="R1954" s="4" t="str">
        <f t="shared" si="210"/>
        <v>hardware</v>
      </c>
      <c r="S1954" s="22">
        <f t="shared" si="213"/>
        <v>41526.60665509259</v>
      </c>
      <c r="T1954" s="22">
        <f t="shared" si="214"/>
        <v>41563.60665509259</v>
      </c>
      <c r="U1954" s="23">
        <v>41526.60665509259</v>
      </c>
      <c r="V1954" s="14">
        <f t="shared" si="215"/>
        <v>26825.715</v>
      </c>
      <c r="W1954" s="14">
        <f t="shared" si="216"/>
        <v>53241.632713170002</v>
      </c>
      <c r="X1954" s="7">
        <f>IF($L1954&gt;0,$W1954/$L1954,0)</f>
        <v>78.066910136612904</v>
      </c>
    </row>
    <row r="1955" spans="1:24" ht="43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3">
        <f>(E1955/D1955)*100</f>
        <v>225.94666666666666</v>
      </c>
      <c r="P1955" s="7">
        <f t="shared" si="211"/>
        <v>230.55782312925169</v>
      </c>
      <c r="Q1955" s="4" t="str">
        <f t="shared" si="212"/>
        <v>technology</v>
      </c>
      <c r="R1955" s="4" t="str">
        <f t="shared" si="210"/>
        <v>hardware</v>
      </c>
      <c r="S1955" s="22">
        <f t="shared" si="213"/>
        <v>40941.199826388889</v>
      </c>
      <c r="T1955" s="22">
        <f t="shared" si="214"/>
        <v>40970.125</v>
      </c>
      <c r="U1955" s="23">
        <v>40941.199826388889</v>
      </c>
      <c r="V1955" s="14">
        <f t="shared" si="215"/>
        <v>15000</v>
      </c>
      <c r="W1955" s="14">
        <f t="shared" si="216"/>
        <v>33892</v>
      </c>
      <c r="X1955" s="7">
        <f>IF($L1955&gt;0,$W1955/$L1955,0)</f>
        <v>230.55782312925169</v>
      </c>
    </row>
    <row r="1956" spans="1:24" ht="28.8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3">
        <f>(E1956/D1956)*100</f>
        <v>698.94800000000009</v>
      </c>
      <c r="P1956" s="7">
        <f t="shared" si="211"/>
        <v>842.10602409638557</v>
      </c>
      <c r="Q1956" s="4" t="str">
        <f t="shared" si="212"/>
        <v>technology</v>
      </c>
      <c r="R1956" s="4" t="str">
        <f t="shared" si="210"/>
        <v>hardware</v>
      </c>
      <c r="S1956" s="22">
        <f t="shared" si="213"/>
        <v>42394.580740740741</v>
      </c>
      <c r="T1956" s="22">
        <f t="shared" si="214"/>
        <v>42441.208333333328</v>
      </c>
      <c r="U1956" s="23">
        <v>42394.580740740741</v>
      </c>
      <c r="V1956" s="14">
        <f t="shared" si="215"/>
        <v>50000</v>
      </c>
      <c r="W1956" s="14">
        <f t="shared" si="216"/>
        <v>349474</v>
      </c>
      <c r="X1956" s="7">
        <f>IF($L1956&gt;0,$W1956/$L1956,0)</f>
        <v>842.10602409638557</v>
      </c>
    </row>
    <row r="1957" spans="1:24" ht="43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3">
        <f>(E1957/D1957)*100</f>
        <v>398.59528571428569</v>
      </c>
      <c r="P1957" s="7">
        <f t="shared" si="211"/>
        <v>577.27593103448271</v>
      </c>
      <c r="Q1957" s="4" t="str">
        <f t="shared" si="212"/>
        <v>technology</v>
      </c>
      <c r="R1957" s="4" t="str">
        <f t="shared" si="210"/>
        <v>hardware</v>
      </c>
      <c r="S1957" s="22">
        <f t="shared" si="213"/>
        <v>41020.271770833337</v>
      </c>
      <c r="T1957" s="22">
        <f t="shared" si="214"/>
        <v>41052.791666666664</v>
      </c>
      <c r="U1957" s="23">
        <v>41020.271770833337</v>
      </c>
      <c r="V1957" s="14">
        <f t="shared" si="215"/>
        <v>42000</v>
      </c>
      <c r="W1957" s="14">
        <f t="shared" si="216"/>
        <v>167410.01999999999</v>
      </c>
      <c r="X1957" s="7">
        <f>IF($L1957&gt;0,$W1957/$L1957,0)</f>
        <v>577.27593103448271</v>
      </c>
    </row>
    <row r="1958" spans="1:24" ht="43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3">
        <f>(E1958/D1958)*100</f>
        <v>294.0333333333333</v>
      </c>
      <c r="P1958" s="7">
        <f t="shared" si="211"/>
        <v>483.34246575342468</v>
      </c>
      <c r="Q1958" s="4" t="str">
        <f t="shared" si="212"/>
        <v>technology</v>
      </c>
      <c r="R1958" s="4" t="str">
        <f t="shared" si="210"/>
        <v>hardware</v>
      </c>
      <c r="S1958" s="22">
        <f t="shared" si="213"/>
        <v>42067.923668981486</v>
      </c>
      <c r="T1958" s="22">
        <f t="shared" si="214"/>
        <v>42112.882002314815</v>
      </c>
      <c r="U1958" s="23">
        <v>42067.923668981486</v>
      </c>
      <c r="V1958" s="14">
        <f t="shared" si="215"/>
        <v>60000</v>
      </c>
      <c r="W1958" s="14">
        <f t="shared" si="216"/>
        <v>176420</v>
      </c>
      <c r="X1958" s="7">
        <f>IF($L1958&gt;0,$W1958/$L1958,0)</f>
        <v>483.34246575342468</v>
      </c>
    </row>
    <row r="1959" spans="1:24" ht="28.8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3">
        <f>(E1959/D1959)*100</f>
        <v>167.50470000000001</v>
      </c>
      <c r="P1959" s="7">
        <f t="shared" si="211"/>
        <v>76.138500000000008</v>
      </c>
      <c r="Q1959" s="4" t="str">
        <f t="shared" si="212"/>
        <v>technology</v>
      </c>
      <c r="R1959" s="4" t="str">
        <f t="shared" si="210"/>
        <v>hardware</v>
      </c>
      <c r="S1959" s="22">
        <f t="shared" si="213"/>
        <v>41179.098530092597</v>
      </c>
      <c r="T1959" s="22">
        <f t="shared" si="214"/>
        <v>41209.098530092597</v>
      </c>
      <c r="U1959" s="23">
        <v>41179.098530092597</v>
      </c>
      <c r="V1959" s="14">
        <f t="shared" si="215"/>
        <v>30000</v>
      </c>
      <c r="W1959" s="14">
        <f t="shared" si="216"/>
        <v>50251.41</v>
      </c>
      <c r="X1959" s="7">
        <f>IF($L1959&gt;0,$W1959/$L1959,0)</f>
        <v>76.138500000000008</v>
      </c>
    </row>
    <row r="1960" spans="1:24" ht="43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3">
        <f>(E1960/D1960)*100</f>
        <v>1435.5717142857143</v>
      </c>
      <c r="P1960" s="7">
        <f t="shared" si="211"/>
        <v>74.107684365781708</v>
      </c>
      <c r="Q1960" s="4" t="str">
        <f t="shared" si="212"/>
        <v>technology</v>
      </c>
      <c r="R1960" s="4" t="str">
        <f t="shared" si="210"/>
        <v>hardware</v>
      </c>
      <c r="S1960" s="22">
        <f t="shared" si="213"/>
        <v>41326.987974537034</v>
      </c>
      <c r="T1960" s="22">
        <f t="shared" si="214"/>
        <v>41356.94630787037</v>
      </c>
      <c r="U1960" s="23">
        <v>41326.987974537034</v>
      </c>
      <c r="V1960" s="14">
        <f t="shared" si="215"/>
        <v>7000</v>
      </c>
      <c r="W1960" s="14">
        <f t="shared" si="216"/>
        <v>100490.02</v>
      </c>
      <c r="X1960" s="7">
        <f>IF($L1960&gt;0,$W1960/$L1960,0)</f>
        <v>74.107684365781708</v>
      </c>
    </row>
    <row r="1961" spans="1:24" ht="43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3">
        <f>(E1961/D1961)*100</f>
        <v>156.73439999999999</v>
      </c>
      <c r="P1961" s="7">
        <f t="shared" si="211"/>
        <v>36.965660377358489</v>
      </c>
      <c r="Q1961" s="4" t="str">
        <f t="shared" si="212"/>
        <v>technology</v>
      </c>
      <c r="R1961" s="4" t="str">
        <f t="shared" si="210"/>
        <v>hardware</v>
      </c>
      <c r="S1961" s="22">
        <f t="shared" si="213"/>
        <v>41871.845601851848</v>
      </c>
      <c r="T1961" s="22">
        <f t="shared" si="214"/>
        <v>41913</v>
      </c>
      <c r="U1961" s="23">
        <v>41871.845601851848</v>
      </c>
      <c r="V1961" s="14">
        <f t="shared" si="215"/>
        <v>10000</v>
      </c>
      <c r="W1961" s="14">
        <f t="shared" si="216"/>
        <v>15673.44</v>
      </c>
      <c r="X1961" s="7">
        <f>IF($L1961&gt;0,$W1961/$L1961,0)</f>
        <v>36.965660377358489</v>
      </c>
    </row>
    <row r="1962" spans="1:24" ht="43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3">
        <f>(E1962/D1962)*100</f>
        <v>117.90285714285716</v>
      </c>
      <c r="P1962" s="7">
        <f t="shared" si="211"/>
        <v>2500.969696969697</v>
      </c>
      <c r="Q1962" s="4" t="str">
        <f t="shared" si="212"/>
        <v>technology</v>
      </c>
      <c r="R1962" s="4" t="str">
        <f t="shared" si="210"/>
        <v>hardware</v>
      </c>
      <c r="S1962" s="22">
        <f t="shared" si="213"/>
        <v>41964.362743055557</v>
      </c>
      <c r="T1962" s="22">
        <f t="shared" si="214"/>
        <v>41994.362743055557</v>
      </c>
      <c r="U1962" s="23">
        <v>41964.362743055557</v>
      </c>
      <c r="V1962" s="14">
        <f t="shared" si="215"/>
        <v>7486.29</v>
      </c>
      <c r="W1962" s="14">
        <f t="shared" si="216"/>
        <v>8826.5498040000002</v>
      </c>
      <c r="X1962" s="7">
        <f>IF($L1962&gt;0,$W1962/$L1962,0)</f>
        <v>267.47120618181816</v>
      </c>
    </row>
    <row r="1963" spans="1:24" ht="43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3">
        <f>(E1963/D1963)*100</f>
        <v>1105.3811999999998</v>
      </c>
      <c r="P1963" s="7">
        <f t="shared" si="211"/>
        <v>67.690214329454989</v>
      </c>
      <c r="Q1963" s="4" t="str">
        <f t="shared" si="212"/>
        <v>technology</v>
      </c>
      <c r="R1963" s="4" t="str">
        <f t="shared" si="210"/>
        <v>hardware</v>
      </c>
      <c r="S1963" s="22">
        <f t="shared" si="213"/>
        <v>41148.194641203707</v>
      </c>
      <c r="T1963" s="22">
        <f t="shared" si="214"/>
        <v>41188.165972222225</v>
      </c>
      <c r="U1963" s="23">
        <v>41148.194641203707</v>
      </c>
      <c r="V1963" s="14">
        <f t="shared" si="215"/>
        <v>10000</v>
      </c>
      <c r="W1963" s="14">
        <f t="shared" si="216"/>
        <v>110538.12</v>
      </c>
      <c r="X1963" s="7">
        <f>IF($L1963&gt;0,$W1963/$L1963,0)</f>
        <v>67.690214329454989</v>
      </c>
    </row>
    <row r="1964" spans="1:24" ht="43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3">
        <f>(E1964/D1964)*100</f>
        <v>192.92499999999998</v>
      </c>
      <c r="P1964" s="7">
        <f t="shared" si="211"/>
        <v>63.04738562091503</v>
      </c>
      <c r="Q1964" s="4" t="str">
        <f t="shared" si="212"/>
        <v>technology</v>
      </c>
      <c r="R1964" s="4" t="str">
        <f t="shared" si="210"/>
        <v>hardware</v>
      </c>
      <c r="S1964" s="22">
        <f t="shared" si="213"/>
        <v>41742.780509259261</v>
      </c>
      <c r="T1964" s="22">
        <f t="shared" si="214"/>
        <v>41772.780509259261</v>
      </c>
      <c r="U1964" s="23">
        <v>41742.780509259261</v>
      </c>
      <c r="V1964" s="14">
        <f t="shared" si="215"/>
        <v>10000</v>
      </c>
      <c r="W1964" s="14">
        <f t="shared" si="216"/>
        <v>19292.5</v>
      </c>
      <c r="X1964" s="7">
        <f>IF($L1964&gt;0,$W1964/$L1964,0)</f>
        <v>63.04738562091503</v>
      </c>
    </row>
    <row r="1965" spans="1:24" ht="43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3">
        <f>(E1965/D1965)*100</f>
        <v>126.8842105263158</v>
      </c>
      <c r="P1965" s="7">
        <f t="shared" si="211"/>
        <v>117.6</v>
      </c>
      <c r="Q1965" s="4" t="str">
        <f t="shared" si="212"/>
        <v>technology</v>
      </c>
      <c r="R1965" s="4" t="str">
        <f t="shared" si="210"/>
        <v>hardware</v>
      </c>
      <c r="S1965" s="22">
        <f t="shared" si="213"/>
        <v>41863.429791666669</v>
      </c>
      <c r="T1965" s="22">
        <f t="shared" si="214"/>
        <v>41898.429791666669</v>
      </c>
      <c r="U1965" s="23">
        <v>41863.429791666669</v>
      </c>
      <c r="V1965" s="14">
        <f t="shared" si="215"/>
        <v>23785.662999999997</v>
      </c>
      <c r="W1965" s="14">
        <f t="shared" si="216"/>
        <v>30180.250715999999</v>
      </c>
      <c r="X1965" s="7">
        <f>IF($L1965&gt;0,$W1965/$L1965,0)</f>
        <v>147.22073520000001</v>
      </c>
    </row>
    <row r="1966" spans="1:24" ht="43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3">
        <f>(E1966/D1966)*100</f>
        <v>259.57748878923763</v>
      </c>
      <c r="P1966" s="7">
        <f t="shared" si="211"/>
        <v>180.75185011709601</v>
      </c>
      <c r="Q1966" s="4" t="str">
        <f t="shared" si="212"/>
        <v>technology</v>
      </c>
      <c r="R1966" s="4" t="str">
        <f t="shared" si="210"/>
        <v>hardware</v>
      </c>
      <c r="S1966" s="22">
        <f t="shared" si="213"/>
        <v>42452.272824074069</v>
      </c>
      <c r="T1966" s="22">
        <f t="shared" si="214"/>
        <v>42482.272824074069</v>
      </c>
      <c r="U1966" s="23">
        <v>42452.272824074069</v>
      </c>
      <c r="V1966" s="14">
        <f t="shared" si="215"/>
        <v>100453.026</v>
      </c>
      <c r="W1966" s="14">
        <f t="shared" si="216"/>
        <v>260753.44230359999</v>
      </c>
      <c r="X1966" s="7">
        <f>IF($L1966&gt;0,$W1966/$L1966,0)</f>
        <v>203.55459976861826</v>
      </c>
    </row>
    <row r="1967" spans="1:24" ht="43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3">
        <f>(E1967/D1967)*100</f>
        <v>262.27999999999997</v>
      </c>
      <c r="P1967" s="7">
        <f t="shared" si="211"/>
        <v>127.32038834951456</v>
      </c>
      <c r="Q1967" s="4" t="str">
        <f t="shared" si="212"/>
        <v>technology</v>
      </c>
      <c r="R1967" s="4" t="str">
        <f t="shared" si="210"/>
        <v>hardware</v>
      </c>
      <c r="S1967" s="22">
        <f t="shared" si="213"/>
        <v>40898.089236111111</v>
      </c>
      <c r="T1967" s="22">
        <f t="shared" si="214"/>
        <v>40920.041666666664</v>
      </c>
      <c r="U1967" s="23">
        <v>40898.089236111111</v>
      </c>
      <c r="V1967" s="14">
        <f t="shared" si="215"/>
        <v>5000</v>
      </c>
      <c r="W1967" s="14">
        <f t="shared" si="216"/>
        <v>13114</v>
      </c>
      <c r="X1967" s="7">
        <f>IF($L1967&gt;0,$W1967/$L1967,0)</f>
        <v>127.32038834951456</v>
      </c>
    </row>
    <row r="1968" spans="1:24" ht="43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3">
        <f>(E1968/D1968)*100</f>
        <v>206.74309000000002</v>
      </c>
      <c r="P1968" s="7">
        <f t="shared" si="211"/>
        <v>136.6444745538665</v>
      </c>
      <c r="Q1968" s="4" t="str">
        <f t="shared" si="212"/>
        <v>technology</v>
      </c>
      <c r="R1968" s="4" t="str">
        <f t="shared" si="210"/>
        <v>hardware</v>
      </c>
      <c r="S1968" s="22">
        <f t="shared" si="213"/>
        <v>41835.540486111109</v>
      </c>
      <c r="T1968" s="22">
        <f t="shared" si="214"/>
        <v>41865.540486111109</v>
      </c>
      <c r="U1968" s="23">
        <v>41835.540486111109</v>
      </c>
      <c r="V1968" s="14">
        <f t="shared" si="215"/>
        <v>100000</v>
      </c>
      <c r="W1968" s="14">
        <f t="shared" si="216"/>
        <v>206743.09</v>
      </c>
      <c r="X1968" s="7">
        <f>IF($L1968&gt;0,$W1968/$L1968,0)</f>
        <v>136.6444745538665</v>
      </c>
    </row>
    <row r="1969" spans="1:24" ht="43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3">
        <f>(E1969/D1969)*100</f>
        <v>370.13</v>
      </c>
      <c r="P1969" s="7">
        <f t="shared" si="211"/>
        <v>182.78024691358024</v>
      </c>
      <c r="Q1969" s="4" t="str">
        <f t="shared" si="212"/>
        <v>technology</v>
      </c>
      <c r="R1969" s="4" t="str">
        <f t="shared" si="210"/>
        <v>hardware</v>
      </c>
      <c r="S1969" s="22">
        <f t="shared" si="213"/>
        <v>41730.663530092592</v>
      </c>
      <c r="T1969" s="22">
        <f t="shared" si="214"/>
        <v>41760.663530092592</v>
      </c>
      <c r="U1969" s="23">
        <v>41730.663530092592</v>
      </c>
      <c r="V1969" s="14">
        <f t="shared" si="215"/>
        <v>20000</v>
      </c>
      <c r="W1969" s="14">
        <f t="shared" si="216"/>
        <v>74026</v>
      </c>
      <c r="X1969" s="7">
        <f>IF($L1969&gt;0,$W1969/$L1969,0)</f>
        <v>182.78024691358024</v>
      </c>
    </row>
    <row r="1970" spans="1:24" ht="28.8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3">
        <f>(E1970/D1970)*100</f>
        <v>284.96600000000001</v>
      </c>
      <c r="P1970" s="7">
        <f t="shared" si="211"/>
        <v>279.37843137254902</v>
      </c>
      <c r="Q1970" s="4" t="str">
        <f t="shared" si="212"/>
        <v>technology</v>
      </c>
      <c r="R1970" s="4" t="str">
        <f t="shared" si="210"/>
        <v>hardware</v>
      </c>
      <c r="S1970" s="22">
        <f t="shared" si="213"/>
        <v>42676.586979166663</v>
      </c>
      <c r="T1970" s="22">
        <f t="shared" si="214"/>
        <v>42707.628645833334</v>
      </c>
      <c r="U1970" s="23">
        <v>42676.586979166663</v>
      </c>
      <c r="V1970" s="14">
        <f t="shared" si="215"/>
        <v>50000</v>
      </c>
      <c r="W1970" s="14">
        <f t="shared" si="216"/>
        <v>142483</v>
      </c>
      <c r="X1970" s="7">
        <f>IF($L1970&gt;0,$W1970/$L1970,0)</f>
        <v>279.37843137254902</v>
      </c>
    </row>
    <row r="1971" spans="1:24" ht="43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3">
        <f>(E1971/D1971)*100</f>
        <v>579.08000000000004</v>
      </c>
      <c r="P1971" s="7">
        <f t="shared" si="211"/>
        <v>61.375728669846318</v>
      </c>
      <c r="Q1971" s="4" t="str">
        <f t="shared" si="212"/>
        <v>technology</v>
      </c>
      <c r="R1971" s="4" t="str">
        <f t="shared" si="210"/>
        <v>hardware</v>
      </c>
      <c r="S1971" s="22">
        <f t="shared" si="213"/>
        <v>42557.792453703703</v>
      </c>
      <c r="T1971" s="22">
        <f t="shared" si="214"/>
        <v>42587.792453703703</v>
      </c>
      <c r="U1971" s="23">
        <v>42557.792453703703</v>
      </c>
      <c r="V1971" s="14">
        <f t="shared" si="215"/>
        <v>25037.539999999997</v>
      </c>
      <c r="W1971" s="14">
        <f t="shared" si="216"/>
        <v>144987.38663199998</v>
      </c>
      <c r="X1971" s="7">
        <f>IF($L1971&gt;0,$W1971/$L1971,0)</f>
        <v>76.834863080021194</v>
      </c>
    </row>
    <row r="1972" spans="1:24" ht="43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3">
        <f>(E1972/D1972)*100</f>
        <v>1131.8</v>
      </c>
      <c r="P1972" s="7">
        <f t="shared" si="211"/>
        <v>80.727532097004286</v>
      </c>
      <c r="Q1972" s="4" t="str">
        <f t="shared" si="212"/>
        <v>technology</v>
      </c>
      <c r="R1972" s="4" t="str">
        <f t="shared" si="210"/>
        <v>hardware</v>
      </c>
      <c r="S1972" s="22">
        <f t="shared" si="213"/>
        <v>41324.193298611113</v>
      </c>
      <c r="T1972" s="22">
        <f t="shared" si="214"/>
        <v>41384.151631944442</v>
      </c>
      <c r="U1972" s="23">
        <v>41324.193298611113</v>
      </c>
      <c r="V1972" s="14">
        <f t="shared" si="215"/>
        <v>5000</v>
      </c>
      <c r="W1972" s="14">
        <f t="shared" si="216"/>
        <v>56590</v>
      </c>
      <c r="X1972" s="7">
        <f>IF($L1972&gt;0,$W1972/$L1972,0)</f>
        <v>80.727532097004286</v>
      </c>
    </row>
    <row r="1973" spans="1:24" ht="43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3">
        <f>(E1973/D1973)*100</f>
        <v>263.02771750000005</v>
      </c>
      <c r="P1973" s="7">
        <f t="shared" si="211"/>
        <v>272.35590732591254</v>
      </c>
      <c r="Q1973" s="4" t="str">
        <f t="shared" si="212"/>
        <v>technology</v>
      </c>
      <c r="R1973" s="4" t="str">
        <f t="shared" si="210"/>
        <v>hardware</v>
      </c>
      <c r="S1973" s="22">
        <f t="shared" si="213"/>
        <v>41561.500706018516</v>
      </c>
      <c r="T1973" s="22">
        <f t="shared" si="214"/>
        <v>41593.166666666664</v>
      </c>
      <c r="U1973" s="23">
        <v>41561.500706018516</v>
      </c>
      <c r="V1973" s="14">
        <f t="shared" si="215"/>
        <v>400000</v>
      </c>
      <c r="W1973" s="14">
        <f t="shared" si="216"/>
        <v>1052110.8700000001</v>
      </c>
      <c r="X1973" s="7">
        <f>IF($L1973&gt;0,$W1973/$L1973,0)</f>
        <v>272.35590732591254</v>
      </c>
    </row>
    <row r="1974" spans="1:24" ht="43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3">
        <f>(E1974/D1974)*100</f>
        <v>674.48</v>
      </c>
      <c r="P1974" s="7">
        <f t="shared" si="211"/>
        <v>70.848739495798313</v>
      </c>
      <c r="Q1974" s="4" t="str">
        <f t="shared" si="212"/>
        <v>technology</v>
      </c>
      <c r="R1974" s="4" t="str">
        <f t="shared" si="210"/>
        <v>hardware</v>
      </c>
      <c r="S1974" s="22">
        <f t="shared" si="213"/>
        <v>41201.012083333335</v>
      </c>
      <c r="T1974" s="22">
        <f t="shared" si="214"/>
        <v>41231.053749999999</v>
      </c>
      <c r="U1974" s="23">
        <v>41201.012083333335</v>
      </c>
      <c r="V1974" s="14">
        <f t="shared" si="215"/>
        <v>2500</v>
      </c>
      <c r="W1974" s="14">
        <f t="shared" si="216"/>
        <v>16862</v>
      </c>
      <c r="X1974" s="7">
        <f>IF($L1974&gt;0,$W1974/$L1974,0)</f>
        <v>70.848739495798313</v>
      </c>
    </row>
    <row r="1975" spans="1:24" ht="43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3">
        <f>(E1975/D1975)*100</f>
        <v>256.83081313131316</v>
      </c>
      <c r="P1975" s="7">
        <f t="shared" si="211"/>
        <v>247.94003412969283</v>
      </c>
      <c r="Q1975" s="4" t="str">
        <f t="shared" si="212"/>
        <v>technology</v>
      </c>
      <c r="R1975" s="4" t="str">
        <f t="shared" si="210"/>
        <v>hardware</v>
      </c>
      <c r="S1975" s="22">
        <f t="shared" si="213"/>
        <v>42549.722962962958</v>
      </c>
      <c r="T1975" s="22">
        <f t="shared" si="214"/>
        <v>42588.291666666672</v>
      </c>
      <c r="U1975" s="23">
        <v>42549.722962962958</v>
      </c>
      <c r="V1975" s="14">
        <f t="shared" si="215"/>
        <v>198000</v>
      </c>
      <c r="W1975" s="14">
        <f t="shared" si="216"/>
        <v>508525.01</v>
      </c>
      <c r="X1975" s="7">
        <f>IF($L1975&gt;0,$W1975/$L1975,0)</f>
        <v>247.94003412969283</v>
      </c>
    </row>
    <row r="1976" spans="1:24" ht="43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3">
        <f>(E1976/D1976)*100</f>
        <v>375.49599999999998</v>
      </c>
      <c r="P1976" s="7">
        <f t="shared" si="211"/>
        <v>186.81393034825871</v>
      </c>
      <c r="Q1976" s="4" t="str">
        <f t="shared" si="212"/>
        <v>technology</v>
      </c>
      <c r="R1976" s="4" t="str">
        <f t="shared" si="210"/>
        <v>hardware</v>
      </c>
      <c r="S1976" s="22">
        <f t="shared" si="213"/>
        <v>41445.334131944444</v>
      </c>
      <c r="T1976" s="22">
        <f t="shared" si="214"/>
        <v>41505.334131944444</v>
      </c>
      <c r="U1976" s="23">
        <v>41445.334131944444</v>
      </c>
      <c r="V1976" s="14">
        <f t="shared" si="215"/>
        <v>25037.539999999997</v>
      </c>
      <c r="W1976" s="14">
        <f t="shared" si="216"/>
        <v>94014.961198399993</v>
      </c>
      <c r="X1976" s="7">
        <f>IF($L1976&gt;0,$W1976/$L1976,0)</f>
        <v>233.86806268258704</v>
      </c>
    </row>
    <row r="1977" spans="1:24" ht="28.8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3">
        <f>(E1977/D1977)*100</f>
        <v>208.70837499999996</v>
      </c>
      <c r="P1977" s="7">
        <f t="shared" si="211"/>
        <v>131.98948616600788</v>
      </c>
      <c r="Q1977" s="4" t="str">
        <f t="shared" si="212"/>
        <v>technology</v>
      </c>
      <c r="R1977" s="4" t="str">
        <f t="shared" si="210"/>
        <v>hardware</v>
      </c>
      <c r="S1977" s="22">
        <f t="shared" si="213"/>
        <v>41313.755219907405</v>
      </c>
      <c r="T1977" s="22">
        <f t="shared" si="214"/>
        <v>41343.755219907405</v>
      </c>
      <c r="U1977" s="23">
        <v>41313.755219907405</v>
      </c>
      <c r="V1977" s="14">
        <f t="shared" si="215"/>
        <v>16000</v>
      </c>
      <c r="W1977" s="14">
        <f t="shared" si="216"/>
        <v>33393.339999999997</v>
      </c>
      <c r="X1977" s="7">
        <f>IF($L1977&gt;0,$W1977/$L1977,0)</f>
        <v>131.98948616600788</v>
      </c>
    </row>
    <row r="1978" spans="1:24" ht="28.8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3">
        <f>(E1978/D1978)*100</f>
        <v>346.6</v>
      </c>
      <c r="P1978" s="7">
        <f t="shared" si="211"/>
        <v>29.310782241014799</v>
      </c>
      <c r="Q1978" s="4" t="str">
        <f t="shared" si="212"/>
        <v>technology</v>
      </c>
      <c r="R1978" s="4" t="str">
        <f t="shared" si="210"/>
        <v>hardware</v>
      </c>
      <c r="S1978" s="22">
        <f t="shared" si="213"/>
        <v>41438.899594907409</v>
      </c>
      <c r="T1978" s="22">
        <f t="shared" si="214"/>
        <v>41468.899594907409</v>
      </c>
      <c r="U1978" s="23">
        <v>41438.899594907409</v>
      </c>
      <c r="V1978" s="14">
        <f t="shared" si="215"/>
        <v>5007.5079999999998</v>
      </c>
      <c r="W1978" s="14">
        <f t="shared" si="216"/>
        <v>17356.022728</v>
      </c>
      <c r="X1978" s="7">
        <f>IF($L1978&gt;0,$W1978/$L1978,0)</f>
        <v>36.693494139534884</v>
      </c>
    </row>
    <row r="1979" spans="1:24" ht="43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3">
        <f>(E1979/D1979)*100</f>
        <v>402.33</v>
      </c>
      <c r="P1979" s="7">
        <f t="shared" si="211"/>
        <v>245.02436053593178</v>
      </c>
      <c r="Q1979" s="4" t="str">
        <f t="shared" si="212"/>
        <v>technology</v>
      </c>
      <c r="R1979" s="4" t="str">
        <f t="shared" si="210"/>
        <v>hardware</v>
      </c>
      <c r="S1979" s="22">
        <f t="shared" si="213"/>
        <v>42311.216898148152</v>
      </c>
      <c r="T1979" s="22">
        <f t="shared" si="214"/>
        <v>42357.332638888889</v>
      </c>
      <c r="U1979" s="23">
        <v>42311.216898148152</v>
      </c>
      <c r="V1979" s="14">
        <f t="shared" si="215"/>
        <v>50000</v>
      </c>
      <c r="W1979" s="14">
        <f t="shared" si="216"/>
        <v>201165</v>
      </c>
      <c r="X1979" s="7">
        <f>IF($L1979&gt;0,$W1979/$L1979,0)</f>
        <v>245.02436053593178</v>
      </c>
    </row>
    <row r="1980" spans="1:24" ht="43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3">
        <f>(E1980/D1980)*100</f>
        <v>1026.8451399999999</v>
      </c>
      <c r="P1980" s="7">
        <f t="shared" si="211"/>
        <v>1323.2540463917526</v>
      </c>
      <c r="Q1980" s="4" t="str">
        <f t="shared" si="212"/>
        <v>technology</v>
      </c>
      <c r="R1980" s="4" t="str">
        <f t="shared" si="210"/>
        <v>hardware</v>
      </c>
      <c r="S1980" s="22">
        <f t="shared" si="213"/>
        <v>41039.225601851853</v>
      </c>
      <c r="T1980" s="22">
        <f t="shared" si="214"/>
        <v>41072.291666666664</v>
      </c>
      <c r="U1980" s="23">
        <v>41039.225601851853</v>
      </c>
      <c r="V1980" s="14">
        <f t="shared" si="215"/>
        <v>50000</v>
      </c>
      <c r="W1980" s="14">
        <f t="shared" si="216"/>
        <v>513422.57</v>
      </c>
      <c r="X1980" s="7">
        <f>IF($L1980&gt;0,$W1980/$L1980,0)</f>
        <v>1323.2540463917526</v>
      </c>
    </row>
    <row r="1981" spans="1:24" ht="43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3">
        <f>(E1981/D1981)*100</f>
        <v>114.901155</v>
      </c>
      <c r="P1981" s="7">
        <f t="shared" si="211"/>
        <v>282.65966789667897</v>
      </c>
      <c r="Q1981" s="4" t="str">
        <f t="shared" si="212"/>
        <v>technology</v>
      </c>
      <c r="R1981" s="4" t="str">
        <f t="shared" si="210"/>
        <v>hardware</v>
      </c>
      <c r="S1981" s="22">
        <f t="shared" si="213"/>
        <v>42290.460023148145</v>
      </c>
      <c r="T1981" s="22">
        <f t="shared" si="214"/>
        <v>42327.207638888889</v>
      </c>
      <c r="U1981" s="23">
        <v>42290.460023148145</v>
      </c>
      <c r="V1981" s="14">
        <f t="shared" si="215"/>
        <v>200000</v>
      </c>
      <c r="W1981" s="14">
        <f t="shared" si="216"/>
        <v>229802.31</v>
      </c>
      <c r="X1981" s="7">
        <f>IF($L1981&gt;0,$W1981/$L1981,0)</f>
        <v>282.65966789667897</v>
      </c>
    </row>
    <row r="1982" spans="1:24" ht="28.8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3">
        <f>(E1982/D1982)*100</f>
        <v>354.82402000000002</v>
      </c>
      <c r="P1982" s="7">
        <f t="shared" si="211"/>
        <v>91.214401028277635</v>
      </c>
      <c r="Q1982" s="4" t="str">
        <f t="shared" si="212"/>
        <v>technology</v>
      </c>
      <c r="R1982" s="4" t="str">
        <f t="shared" si="210"/>
        <v>hardware</v>
      </c>
      <c r="S1982" s="22">
        <f t="shared" si="213"/>
        <v>42423.542384259257</v>
      </c>
      <c r="T1982" s="22">
        <f t="shared" si="214"/>
        <v>42463.500717592593</v>
      </c>
      <c r="U1982" s="23">
        <v>42423.542384259257</v>
      </c>
      <c r="V1982" s="14">
        <f t="shared" si="215"/>
        <v>56307.75</v>
      </c>
      <c r="W1982" s="14">
        <f t="shared" si="216"/>
        <v>199793.42212155001</v>
      </c>
      <c r="X1982" s="7">
        <f>IF($L1982&gt;0,$W1982/$L1982,0)</f>
        <v>102.72155379</v>
      </c>
    </row>
    <row r="1983" spans="1:24" ht="43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3">
        <f>(E1983/D1983)*100</f>
        <v>5.08</v>
      </c>
      <c r="P1983" s="7">
        <f t="shared" si="211"/>
        <v>31.75</v>
      </c>
      <c r="Q1983" s="4" t="str">
        <f t="shared" si="212"/>
        <v>photography</v>
      </c>
      <c r="R1983" s="4" t="str">
        <f t="shared" si="210"/>
        <v>people</v>
      </c>
      <c r="S1983" s="22">
        <f t="shared" si="213"/>
        <v>41799.725289351853</v>
      </c>
      <c r="T1983" s="22">
        <f t="shared" si="214"/>
        <v>41829.725289351853</v>
      </c>
      <c r="U1983" s="23">
        <v>41799.725289351853</v>
      </c>
      <c r="V1983" s="14">
        <f t="shared" si="215"/>
        <v>5748.3675000000003</v>
      </c>
      <c r="W1983" s="14">
        <f t="shared" si="216"/>
        <v>292.01706899999999</v>
      </c>
      <c r="X1983" s="7">
        <f>IF($L1983&gt;0,$W1983/$L1983,0)</f>
        <v>24.334755749999999</v>
      </c>
    </row>
    <row r="1984" spans="1:24" ht="43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3">
        <f>(E1984/D1984)*100</f>
        <v>0</v>
      </c>
      <c r="P1984" s="7">
        <f t="shared" si="211"/>
        <v>0</v>
      </c>
      <c r="Q1984" s="4" t="str">
        <f t="shared" si="212"/>
        <v>photography</v>
      </c>
      <c r="R1984" s="4" t="str">
        <f t="shared" si="210"/>
        <v>people</v>
      </c>
      <c r="S1984" s="22">
        <f t="shared" si="213"/>
        <v>42678.586655092593</v>
      </c>
      <c r="T1984" s="22">
        <f t="shared" si="214"/>
        <v>42708.628321759257</v>
      </c>
      <c r="U1984" s="23">
        <v>42678.586655092593</v>
      </c>
      <c r="V1984" s="14">
        <f t="shared" si="215"/>
        <v>22997.879999999997</v>
      </c>
      <c r="W1984" s="14">
        <f t="shared" si="216"/>
        <v>0</v>
      </c>
      <c r="X1984" s="7">
        <f>IF($L1984&gt;0,$W1984/$L1984,0)</f>
        <v>0</v>
      </c>
    </row>
    <row r="1985" spans="1:24" ht="43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3">
        <f>(E1985/D1985)*100</f>
        <v>4.3</v>
      </c>
      <c r="P1985" s="7">
        <f t="shared" si="211"/>
        <v>88.6875</v>
      </c>
      <c r="Q1985" s="4" t="str">
        <f t="shared" si="212"/>
        <v>photography</v>
      </c>
      <c r="R1985" s="4" t="str">
        <f t="shared" si="210"/>
        <v>people</v>
      </c>
      <c r="S1985" s="22">
        <f t="shared" si="213"/>
        <v>42593.011782407411</v>
      </c>
      <c r="T1985" s="22">
        <f t="shared" si="214"/>
        <v>42615.291666666672</v>
      </c>
      <c r="U1985" s="23">
        <v>42593.011782407411</v>
      </c>
      <c r="V1985" s="14">
        <f t="shared" si="215"/>
        <v>33000</v>
      </c>
      <c r="W1985" s="14">
        <f t="shared" si="216"/>
        <v>1419</v>
      </c>
      <c r="X1985" s="7">
        <f>IF($L1985&gt;0,$W1985/$L1985,0)</f>
        <v>88.6875</v>
      </c>
    </row>
    <row r="1986" spans="1:24" ht="57.6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3">
        <f>(E1986/D1986)*100</f>
        <v>21.146666666666665</v>
      </c>
      <c r="P1986" s="7">
        <f t="shared" si="211"/>
        <v>453.14285714285717</v>
      </c>
      <c r="Q1986" s="4" t="str">
        <f t="shared" si="212"/>
        <v>photography</v>
      </c>
      <c r="R1986" s="4" t="str">
        <f t="shared" ref="R1986:R2049" si="217">MID($N1986,FIND("/",$N1986)+1,LEN($N1986))</f>
        <v>people</v>
      </c>
      <c r="S1986" s="22">
        <f t="shared" si="213"/>
        <v>41913.790289351848</v>
      </c>
      <c r="T1986" s="22">
        <f t="shared" si="214"/>
        <v>41973.831956018519</v>
      </c>
      <c r="U1986" s="23">
        <v>41913.790289351848</v>
      </c>
      <c r="V1986" s="14">
        <f t="shared" si="215"/>
        <v>15000</v>
      </c>
      <c r="W1986" s="14">
        <f t="shared" si="216"/>
        <v>3172</v>
      </c>
      <c r="X1986" s="7">
        <f>IF($L1986&gt;0,$W1986/$L1986,0)</f>
        <v>453.14285714285717</v>
      </c>
    </row>
    <row r="1987" spans="1:24" ht="43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3">
        <f>(E1987/D1987)*100</f>
        <v>3.1875</v>
      </c>
      <c r="P1987" s="7">
        <f t="shared" ref="P1987:P2050" si="218">IF($L1987&gt;0,$E1987/$L1987,0)</f>
        <v>12.75</v>
      </c>
      <c r="Q1987" s="4" t="str">
        <f t="shared" ref="Q1987:Q2050" si="219">LEFT($N1987,FIND("/",$N1987)-1)</f>
        <v>photography</v>
      </c>
      <c r="R1987" s="4" t="str">
        <f t="shared" si="217"/>
        <v>people</v>
      </c>
      <c r="S1987" s="22">
        <f t="shared" ref="S1987:U2050" si="220">($J1987/86400)+DATE(1970,1,1)</f>
        <v>42555.698738425926</v>
      </c>
      <c r="T1987" s="22">
        <f t="shared" ref="T1987:T2050" si="221">($I1987/86400)+DATE(1970,1,1)</f>
        <v>42584.958333333328</v>
      </c>
      <c r="U1987" s="23">
        <v>42555.698738425926</v>
      </c>
      <c r="V1987" s="14">
        <f t="shared" ref="V1987:V2050" si="222">IF($H1987="AUD",$D1987*0.704094,IF($H1987="CAD",$D1987*0.766449,IF($H1987="CHF",$D1987*1.016069,IF($H1987="DKK",$D1987*0.150818,IF($H1987="EUR",$D1987*1.126155,IF($H1987="GBP",$D1987*1.251877,IF($H1987="HKD",$D1987*0.127766,IF($H1987="MXN",$D1987*0.052688,IF($H1987="NOK",$D1987*0.117106,IF($H1987="NZD",$D1987*0.672078,IF($H1987="SEK",$D1987*0.106947,IF($H1987="SGD",$D1987*0.737466,IF($H1987="USD",$D1987*1)))))))))))))</f>
        <v>2003.0031999999999</v>
      </c>
      <c r="W1987" s="14">
        <f t="shared" ref="W1987:W2050" si="223">IF($H1987="AUD",$E1987*0.704094,IF($H1987="CAD",$E1987*0.766449,IF($H1987="CHF",$E1987*1.016069,IF($H1987="DKK",$E1987*0.150818,IF($H1987="EUR",$E1987*1.126155,IF($H1987="GBP",$E1987*1.251877,IF($H1987="HKD",$E1987*0.127766,IF($H1987="MXN",$E1987*0.052688,IF($H1987="NOK",$E1987*0.117106,IF($H1987="NZD",$E1987*0.672078,IF($H1987="SEK",$E1987*0.106947,IF($H1987="SGD",$E1987*0.737466,IF($H1987="USD",$E1987*1)))))))))))))</f>
        <v>63.845726999999997</v>
      </c>
      <c r="X1987" s="7">
        <f>IF($L1987&gt;0,$W1987/$L1987,0)</f>
        <v>15.961431749999999</v>
      </c>
    </row>
    <row r="1988" spans="1:24" ht="43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3">
        <f>(E1988/D1988)*100</f>
        <v>0.05</v>
      </c>
      <c r="P1988" s="7">
        <f t="shared" si="218"/>
        <v>1</v>
      </c>
      <c r="Q1988" s="4" t="str">
        <f t="shared" si="219"/>
        <v>photography</v>
      </c>
      <c r="R1988" s="4" t="str">
        <f t="shared" si="217"/>
        <v>people</v>
      </c>
      <c r="S1988" s="22">
        <f t="shared" si="220"/>
        <v>42413.433831018519</v>
      </c>
      <c r="T1988" s="22">
        <f t="shared" si="221"/>
        <v>42443.392164351855</v>
      </c>
      <c r="U1988" s="23">
        <v>42413.433831018519</v>
      </c>
      <c r="V1988" s="14">
        <f t="shared" si="222"/>
        <v>2503.7539999999999</v>
      </c>
      <c r="W1988" s="14">
        <f t="shared" si="223"/>
        <v>1.2518769999999999</v>
      </c>
      <c r="X1988" s="7">
        <f>IF($L1988&gt;0,$W1988/$L1988,0)</f>
        <v>1.2518769999999999</v>
      </c>
    </row>
    <row r="1989" spans="1:24" ht="28.8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3">
        <f>(E1989/D1989)*100</f>
        <v>42.472727272727276</v>
      </c>
      <c r="P1989" s="7">
        <f t="shared" si="218"/>
        <v>83.428571428571431</v>
      </c>
      <c r="Q1989" s="4" t="str">
        <f t="shared" si="219"/>
        <v>photography</v>
      </c>
      <c r="R1989" s="4" t="str">
        <f t="shared" si="217"/>
        <v>people</v>
      </c>
      <c r="S1989" s="22">
        <f t="shared" si="220"/>
        <v>42034.639768518522</v>
      </c>
      <c r="T1989" s="22">
        <f t="shared" si="221"/>
        <v>42064.639768518522</v>
      </c>
      <c r="U1989" s="23">
        <v>42034.639768518522</v>
      </c>
      <c r="V1989" s="14">
        <f t="shared" si="222"/>
        <v>6885.3234999999995</v>
      </c>
      <c r="W1989" s="14">
        <f t="shared" si="223"/>
        <v>2924.3846719999997</v>
      </c>
      <c r="X1989" s="7">
        <f>IF($L1989&gt;0,$W1989/$L1989,0)</f>
        <v>104.4423097142857</v>
      </c>
    </row>
    <row r="1990" spans="1:24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3">
        <f>(E1990/D1990)*100</f>
        <v>0.41666666666666669</v>
      </c>
      <c r="P1990" s="7">
        <f t="shared" si="218"/>
        <v>25</v>
      </c>
      <c r="Q1990" s="4" t="str">
        <f t="shared" si="219"/>
        <v>photography</v>
      </c>
      <c r="R1990" s="4" t="str">
        <f t="shared" si="217"/>
        <v>people</v>
      </c>
      <c r="S1990" s="22">
        <f t="shared" si="220"/>
        <v>42206.763217592597</v>
      </c>
      <c r="T1990" s="22">
        <f t="shared" si="221"/>
        <v>42236.763217592597</v>
      </c>
      <c r="U1990" s="23">
        <v>42206.763217592597</v>
      </c>
      <c r="V1990" s="14">
        <f t="shared" si="222"/>
        <v>6000</v>
      </c>
      <c r="W1990" s="14">
        <f t="shared" si="223"/>
        <v>25</v>
      </c>
      <c r="X1990" s="7">
        <f>IF($L1990&gt;0,$W1990/$L1990,0)</f>
        <v>25</v>
      </c>
    </row>
    <row r="1991" spans="1:24" ht="43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3">
        <f>(E1991/D1991)*100</f>
        <v>1</v>
      </c>
      <c r="P1991" s="7">
        <f t="shared" si="218"/>
        <v>50</v>
      </c>
      <c r="Q1991" s="4" t="str">
        <f t="shared" si="219"/>
        <v>photography</v>
      </c>
      <c r="R1991" s="4" t="str">
        <f t="shared" si="217"/>
        <v>people</v>
      </c>
      <c r="S1991" s="22">
        <f t="shared" si="220"/>
        <v>42685.680648148147</v>
      </c>
      <c r="T1991" s="22">
        <f t="shared" si="221"/>
        <v>42715.680648148147</v>
      </c>
      <c r="U1991" s="23">
        <v>42685.680648148147</v>
      </c>
      <c r="V1991" s="14">
        <f t="shared" si="222"/>
        <v>5000</v>
      </c>
      <c r="W1991" s="14">
        <f t="shared" si="223"/>
        <v>50</v>
      </c>
      <c r="X1991" s="7">
        <f>IF($L1991&gt;0,$W1991/$L1991,0)</f>
        <v>50</v>
      </c>
    </row>
    <row r="1992" spans="1:24" ht="43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3">
        <f>(E1992/D1992)*100</f>
        <v>16.966666666666665</v>
      </c>
      <c r="P1992" s="7">
        <f t="shared" si="218"/>
        <v>101.8</v>
      </c>
      <c r="Q1992" s="4" t="str">
        <f t="shared" si="219"/>
        <v>photography</v>
      </c>
      <c r="R1992" s="4" t="str">
        <f t="shared" si="217"/>
        <v>people</v>
      </c>
      <c r="S1992" s="22">
        <f t="shared" si="220"/>
        <v>42398.195972222224</v>
      </c>
      <c r="T1992" s="22">
        <f t="shared" si="221"/>
        <v>42413.195972222224</v>
      </c>
      <c r="U1992" s="23">
        <v>42398.195972222224</v>
      </c>
      <c r="V1992" s="14">
        <f t="shared" si="222"/>
        <v>3000</v>
      </c>
      <c r="W1992" s="14">
        <f t="shared" si="223"/>
        <v>509</v>
      </c>
      <c r="X1992" s="7">
        <f>IF($L1992&gt;0,$W1992/$L1992,0)</f>
        <v>101.8</v>
      </c>
    </row>
    <row r="1993" spans="1:24" ht="28.8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3">
        <f>(E1993/D1993)*100</f>
        <v>7.0000000000000009</v>
      </c>
      <c r="P1993" s="7">
        <f t="shared" si="218"/>
        <v>46.666666666666664</v>
      </c>
      <c r="Q1993" s="4" t="str">
        <f t="shared" si="219"/>
        <v>photography</v>
      </c>
      <c r="R1993" s="4" t="str">
        <f t="shared" si="217"/>
        <v>people</v>
      </c>
      <c r="S1993" s="22">
        <f t="shared" si="220"/>
        <v>42167.89335648148</v>
      </c>
      <c r="T1993" s="22">
        <f t="shared" si="221"/>
        <v>42188.89335648148</v>
      </c>
      <c r="U1993" s="23">
        <v>42167.89335648148</v>
      </c>
      <c r="V1993" s="14">
        <f t="shared" si="222"/>
        <v>2000</v>
      </c>
      <c r="W1993" s="14">
        <f t="shared" si="223"/>
        <v>140</v>
      </c>
      <c r="X1993" s="7">
        <f>IF($L1993&gt;0,$W1993/$L1993,0)</f>
        <v>46.666666666666664</v>
      </c>
    </row>
    <row r="1994" spans="1:24" ht="28.8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3">
        <f>(E1994/D1994)*100</f>
        <v>0.13333333333333333</v>
      </c>
      <c r="P1994" s="7">
        <f t="shared" si="218"/>
        <v>1</v>
      </c>
      <c r="Q1994" s="4" t="str">
        <f t="shared" si="219"/>
        <v>photography</v>
      </c>
      <c r="R1994" s="4" t="str">
        <f t="shared" si="217"/>
        <v>people</v>
      </c>
      <c r="S1994" s="22">
        <f t="shared" si="220"/>
        <v>42023.143414351856</v>
      </c>
      <c r="T1994" s="22">
        <f t="shared" si="221"/>
        <v>42053.143414351856</v>
      </c>
      <c r="U1994" s="23">
        <v>42023.143414351856</v>
      </c>
      <c r="V1994" s="14">
        <f t="shared" si="222"/>
        <v>1500</v>
      </c>
      <c r="W1994" s="14">
        <f t="shared" si="223"/>
        <v>2</v>
      </c>
      <c r="X1994" s="7">
        <f>IF($L1994&gt;0,$W1994/$L1994,0)</f>
        <v>1</v>
      </c>
    </row>
    <row r="1995" spans="1:24" ht="43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3">
        <f>(E1995/D1995)*100</f>
        <v>0</v>
      </c>
      <c r="P1995" s="7">
        <f t="shared" si="218"/>
        <v>0</v>
      </c>
      <c r="Q1995" s="4" t="str">
        <f t="shared" si="219"/>
        <v>photography</v>
      </c>
      <c r="R1995" s="4" t="str">
        <f t="shared" si="217"/>
        <v>people</v>
      </c>
      <c r="S1995" s="22">
        <f t="shared" si="220"/>
        <v>42329.588391203702</v>
      </c>
      <c r="T1995" s="22">
        <f t="shared" si="221"/>
        <v>42359.588391203702</v>
      </c>
      <c r="U1995" s="23">
        <v>42329.588391203702</v>
      </c>
      <c r="V1995" s="14">
        <f t="shared" si="222"/>
        <v>2503.7539999999999</v>
      </c>
      <c r="W1995" s="14">
        <f t="shared" si="223"/>
        <v>0</v>
      </c>
      <c r="X1995" s="7">
        <f>IF($L1995&gt;0,$W1995/$L1995,0)</f>
        <v>0</v>
      </c>
    </row>
    <row r="1996" spans="1:24" ht="43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3">
        <f>(E1996/D1996)*100</f>
        <v>0</v>
      </c>
      <c r="P1996" s="7">
        <f t="shared" si="218"/>
        <v>0</v>
      </c>
      <c r="Q1996" s="4" t="str">
        <f t="shared" si="219"/>
        <v>photography</v>
      </c>
      <c r="R1996" s="4" t="str">
        <f t="shared" si="217"/>
        <v>people</v>
      </c>
      <c r="S1996" s="22">
        <f t="shared" si="220"/>
        <v>42651.006273148145</v>
      </c>
      <c r="T1996" s="22">
        <f t="shared" si="221"/>
        <v>42711.047939814816</v>
      </c>
      <c r="U1996" s="23">
        <v>42651.006273148145</v>
      </c>
      <c r="V1996" s="14">
        <f t="shared" si="222"/>
        <v>3200</v>
      </c>
      <c r="W1996" s="14">
        <f t="shared" si="223"/>
        <v>0</v>
      </c>
      <c r="X1996" s="7">
        <f>IF($L1996&gt;0,$W1996/$L1996,0)</f>
        <v>0</v>
      </c>
    </row>
    <row r="1997" spans="1:24" ht="43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3">
        <f>(E1997/D1997)*100</f>
        <v>7.8</v>
      </c>
      <c r="P1997" s="7">
        <f t="shared" si="218"/>
        <v>26</v>
      </c>
      <c r="Q1997" s="4" t="str">
        <f t="shared" si="219"/>
        <v>photography</v>
      </c>
      <c r="R1997" s="4" t="str">
        <f t="shared" si="217"/>
        <v>people</v>
      </c>
      <c r="S1997" s="22">
        <f t="shared" si="220"/>
        <v>42181.902037037042</v>
      </c>
      <c r="T1997" s="22">
        <f t="shared" si="221"/>
        <v>42201.902037037042</v>
      </c>
      <c r="U1997" s="23">
        <v>42181.902037037042</v>
      </c>
      <c r="V1997" s="14">
        <f t="shared" si="222"/>
        <v>766.44900000000007</v>
      </c>
      <c r="W1997" s="14">
        <f t="shared" si="223"/>
        <v>59.783022000000003</v>
      </c>
      <c r="X1997" s="7">
        <f>IF($L1997&gt;0,$W1997/$L1997,0)</f>
        <v>19.927674</v>
      </c>
    </row>
    <row r="1998" spans="1:24" ht="43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3">
        <f>(E1998/D1998)*100</f>
        <v>0</v>
      </c>
      <c r="P1998" s="7">
        <f t="shared" si="218"/>
        <v>0</v>
      </c>
      <c r="Q1998" s="4" t="str">
        <f t="shared" si="219"/>
        <v>photography</v>
      </c>
      <c r="R1998" s="4" t="str">
        <f t="shared" si="217"/>
        <v>people</v>
      </c>
      <c r="S1998" s="22">
        <f t="shared" si="220"/>
        <v>41800.819571759261</v>
      </c>
      <c r="T1998" s="22">
        <f t="shared" si="221"/>
        <v>41830.819571759261</v>
      </c>
      <c r="U1998" s="23">
        <v>41800.819571759261</v>
      </c>
      <c r="V1998" s="14">
        <f t="shared" si="222"/>
        <v>133800</v>
      </c>
      <c r="W1998" s="14">
        <f t="shared" si="223"/>
        <v>0</v>
      </c>
      <c r="X1998" s="7">
        <f>IF($L1998&gt;0,$W1998/$L1998,0)</f>
        <v>0</v>
      </c>
    </row>
    <row r="1999" spans="1:24" ht="43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3">
        <f>(E1999/D1999)*100</f>
        <v>0</v>
      </c>
      <c r="P1999" s="7">
        <f t="shared" si="218"/>
        <v>0</v>
      </c>
      <c r="Q1999" s="4" t="str">
        <f t="shared" si="219"/>
        <v>photography</v>
      </c>
      <c r="R1999" s="4" t="str">
        <f t="shared" si="217"/>
        <v>people</v>
      </c>
      <c r="S1999" s="22">
        <f t="shared" si="220"/>
        <v>41847.930694444447</v>
      </c>
      <c r="T1999" s="22">
        <f t="shared" si="221"/>
        <v>41877.930694444447</v>
      </c>
      <c r="U1999" s="23">
        <v>41847.930694444447</v>
      </c>
      <c r="V1999" s="14">
        <f t="shared" si="222"/>
        <v>6500</v>
      </c>
      <c r="W1999" s="14">
        <f t="shared" si="223"/>
        <v>0</v>
      </c>
      <c r="X1999" s="7">
        <f>IF($L1999&gt;0,$W1999/$L1999,0)</f>
        <v>0</v>
      </c>
    </row>
    <row r="2000" spans="1:24" ht="43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3">
        <f>(E2000/D2000)*100</f>
        <v>26.200000000000003</v>
      </c>
      <c r="P2000" s="7">
        <f t="shared" si="218"/>
        <v>218.33333333333334</v>
      </c>
      <c r="Q2000" s="4" t="str">
        <f t="shared" si="219"/>
        <v>photography</v>
      </c>
      <c r="R2000" s="4" t="str">
        <f t="shared" si="217"/>
        <v>people</v>
      </c>
      <c r="S2000" s="22">
        <f t="shared" si="220"/>
        <v>41807.118495370371</v>
      </c>
      <c r="T2000" s="22">
        <f t="shared" si="221"/>
        <v>41852.118495370371</v>
      </c>
      <c r="U2000" s="23">
        <v>41807.118495370371</v>
      </c>
      <c r="V2000" s="14">
        <f t="shared" si="222"/>
        <v>2500</v>
      </c>
      <c r="W2000" s="14">
        <f t="shared" si="223"/>
        <v>655</v>
      </c>
      <c r="X2000" s="7">
        <f>IF($L2000&gt;0,$W2000/$L2000,0)</f>
        <v>218.33333333333334</v>
      </c>
    </row>
    <row r="2001" spans="1:24" ht="43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3">
        <f>(E2001/D2001)*100</f>
        <v>0.76129032258064511</v>
      </c>
      <c r="P2001" s="7">
        <f t="shared" si="218"/>
        <v>33.714285714285715</v>
      </c>
      <c r="Q2001" s="4" t="str">
        <f t="shared" si="219"/>
        <v>photography</v>
      </c>
      <c r="R2001" s="4" t="str">
        <f t="shared" si="217"/>
        <v>people</v>
      </c>
      <c r="S2001" s="22">
        <f t="shared" si="220"/>
        <v>41926.482731481483</v>
      </c>
      <c r="T2001" s="22">
        <f t="shared" si="221"/>
        <v>41956.524398148147</v>
      </c>
      <c r="U2001" s="23">
        <v>41926.482731481483</v>
      </c>
      <c r="V2001" s="14">
        <f t="shared" si="222"/>
        <v>38808.186999999998</v>
      </c>
      <c r="W2001" s="14">
        <f t="shared" si="223"/>
        <v>295.442972</v>
      </c>
      <c r="X2001" s="7">
        <f>IF($L2001&gt;0,$W2001/$L2001,0)</f>
        <v>42.206138857142854</v>
      </c>
    </row>
    <row r="2002" spans="1:24" ht="43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3">
        <f>(E2002/D2002)*100</f>
        <v>12.5</v>
      </c>
      <c r="P2002" s="7">
        <f t="shared" si="218"/>
        <v>25</v>
      </c>
      <c r="Q2002" s="4" t="str">
        <f t="shared" si="219"/>
        <v>photography</v>
      </c>
      <c r="R2002" s="4" t="str">
        <f t="shared" si="217"/>
        <v>people</v>
      </c>
      <c r="S2002" s="22">
        <f t="shared" si="220"/>
        <v>42345.951539351852</v>
      </c>
      <c r="T2002" s="22">
        <f t="shared" si="221"/>
        <v>42375.951539351852</v>
      </c>
      <c r="U2002" s="23">
        <v>42345.951539351852</v>
      </c>
      <c r="V2002" s="14">
        <f t="shared" si="222"/>
        <v>3832.2450000000003</v>
      </c>
      <c r="W2002" s="14">
        <f t="shared" si="223"/>
        <v>479.03062500000004</v>
      </c>
      <c r="X2002" s="7">
        <f>IF($L2002&gt;0,$W2002/$L2002,0)</f>
        <v>19.161225000000002</v>
      </c>
    </row>
    <row r="2003" spans="1:24" ht="28.8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3">
        <f>(E2003/D2003)*100</f>
        <v>382.12909090909091</v>
      </c>
      <c r="P2003" s="7">
        <f t="shared" si="218"/>
        <v>128.38790470372632</v>
      </c>
      <c r="Q2003" s="4" t="str">
        <f t="shared" si="219"/>
        <v>technology</v>
      </c>
      <c r="R2003" s="4" t="str">
        <f t="shared" si="217"/>
        <v>hardware</v>
      </c>
      <c r="S2003" s="22">
        <f t="shared" si="220"/>
        <v>42136.209675925929</v>
      </c>
      <c r="T2003" s="22">
        <f t="shared" si="221"/>
        <v>42167.833333333328</v>
      </c>
      <c r="U2003" s="23">
        <v>42136.209675925929</v>
      </c>
      <c r="V2003" s="14">
        <f t="shared" si="222"/>
        <v>61938.525000000001</v>
      </c>
      <c r="W2003" s="14">
        <f t="shared" si="223"/>
        <v>236685.12250500001</v>
      </c>
      <c r="X2003" s="7">
        <f>IF($L2003&gt;0,$W2003/$L2003,0)</f>
        <v>144.58468082162491</v>
      </c>
    </row>
    <row r="2004" spans="1:24" ht="43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3">
        <f>(E2004/D2004)*100</f>
        <v>216.79422000000002</v>
      </c>
      <c r="P2004" s="7">
        <f t="shared" si="218"/>
        <v>78.834261818181815</v>
      </c>
      <c r="Q2004" s="4" t="str">
        <f t="shared" si="219"/>
        <v>technology</v>
      </c>
      <c r="R2004" s="4" t="str">
        <f t="shared" si="217"/>
        <v>hardware</v>
      </c>
      <c r="S2004" s="22">
        <f t="shared" si="220"/>
        <v>42728.71230324074</v>
      </c>
      <c r="T2004" s="22">
        <f t="shared" si="221"/>
        <v>42758.71230324074</v>
      </c>
      <c r="U2004" s="23">
        <v>42728.71230324074</v>
      </c>
      <c r="V2004" s="14">
        <f t="shared" si="222"/>
        <v>50000</v>
      </c>
      <c r="W2004" s="14">
        <f t="shared" si="223"/>
        <v>108397.11</v>
      </c>
      <c r="X2004" s="7">
        <f>IF($L2004&gt;0,$W2004/$L2004,0)</f>
        <v>78.834261818181815</v>
      </c>
    </row>
    <row r="2005" spans="1:24" ht="57.6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3">
        <f>(E2005/D2005)*100</f>
        <v>312</v>
      </c>
      <c r="P2005" s="7">
        <f t="shared" si="218"/>
        <v>91.764705882352942</v>
      </c>
      <c r="Q2005" s="4" t="str">
        <f t="shared" si="219"/>
        <v>technology</v>
      </c>
      <c r="R2005" s="4" t="str">
        <f t="shared" si="217"/>
        <v>hardware</v>
      </c>
      <c r="S2005" s="22">
        <f t="shared" si="220"/>
        <v>40347.125601851854</v>
      </c>
      <c r="T2005" s="22">
        <f t="shared" si="221"/>
        <v>40361.958333333336</v>
      </c>
      <c r="U2005" s="23">
        <v>40347.125601851854</v>
      </c>
      <c r="V2005" s="14">
        <f t="shared" si="222"/>
        <v>500</v>
      </c>
      <c r="W2005" s="14">
        <f t="shared" si="223"/>
        <v>1560</v>
      </c>
      <c r="X2005" s="7">
        <f>IF($L2005&gt;0,$W2005/$L2005,0)</f>
        <v>91.764705882352942</v>
      </c>
    </row>
    <row r="2006" spans="1:24" ht="43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3">
        <f>(E2006/D2006)*100</f>
        <v>234.42048</v>
      </c>
      <c r="P2006" s="7">
        <f t="shared" si="218"/>
        <v>331.10237288135596</v>
      </c>
      <c r="Q2006" s="4" t="str">
        <f t="shared" si="219"/>
        <v>technology</v>
      </c>
      <c r="R2006" s="4" t="str">
        <f t="shared" si="217"/>
        <v>hardware</v>
      </c>
      <c r="S2006" s="22">
        <f t="shared" si="220"/>
        <v>41800.604895833334</v>
      </c>
      <c r="T2006" s="22">
        <f t="shared" si="221"/>
        <v>41830.604895833334</v>
      </c>
      <c r="U2006" s="23">
        <v>41800.604895833334</v>
      </c>
      <c r="V2006" s="14">
        <f t="shared" si="222"/>
        <v>50000</v>
      </c>
      <c r="W2006" s="14">
        <f t="shared" si="223"/>
        <v>117210.24000000001</v>
      </c>
      <c r="X2006" s="7">
        <f>IF($L2006&gt;0,$W2006/$L2006,0)</f>
        <v>331.10237288135596</v>
      </c>
    </row>
    <row r="2007" spans="1:24" ht="43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3">
        <f>(E2007/D2007)*100</f>
        <v>123.68010000000001</v>
      </c>
      <c r="P2007" s="7">
        <f t="shared" si="218"/>
        <v>194.26193717277485</v>
      </c>
      <c r="Q2007" s="4" t="str">
        <f t="shared" si="219"/>
        <v>technology</v>
      </c>
      <c r="R2007" s="4" t="str">
        <f t="shared" si="217"/>
        <v>hardware</v>
      </c>
      <c r="S2007" s="22">
        <f t="shared" si="220"/>
        <v>41535.812708333331</v>
      </c>
      <c r="T2007" s="22">
        <f t="shared" si="221"/>
        <v>41563.165972222225</v>
      </c>
      <c r="U2007" s="23">
        <v>41535.812708333331</v>
      </c>
      <c r="V2007" s="14">
        <f t="shared" si="222"/>
        <v>30000</v>
      </c>
      <c r="W2007" s="14">
        <f t="shared" si="223"/>
        <v>37104.03</v>
      </c>
      <c r="X2007" s="7">
        <f>IF($L2007&gt;0,$W2007/$L2007,0)</f>
        <v>194.26193717277485</v>
      </c>
    </row>
    <row r="2008" spans="1:24" ht="57.6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3">
        <f>(E2008/D2008)*100</f>
        <v>247.84</v>
      </c>
      <c r="P2008" s="7">
        <f t="shared" si="218"/>
        <v>408.97689768976898</v>
      </c>
      <c r="Q2008" s="4" t="str">
        <f t="shared" si="219"/>
        <v>technology</v>
      </c>
      <c r="R2008" s="4" t="str">
        <f t="shared" si="217"/>
        <v>hardware</v>
      </c>
      <c r="S2008" s="22">
        <f t="shared" si="220"/>
        <v>41941.500520833331</v>
      </c>
      <c r="T2008" s="22">
        <f t="shared" si="221"/>
        <v>41976.542187500003</v>
      </c>
      <c r="U2008" s="23">
        <v>41941.500520833331</v>
      </c>
      <c r="V2008" s="14">
        <f t="shared" si="222"/>
        <v>50000</v>
      </c>
      <c r="W2008" s="14">
        <f t="shared" si="223"/>
        <v>123920</v>
      </c>
      <c r="X2008" s="7">
        <f>IF($L2008&gt;0,$W2008/$L2008,0)</f>
        <v>408.97689768976898</v>
      </c>
    </row>
    <row r="2009" spans="1:24" ht="43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3">
        <f>(E2009/D2009)*100</f>
        <v>115.7092</v>
      </c>
      <c r="P2009" s="7">
        <f t="shared" si="218"/>
        <v>84.459270072992695</v>
      </c>
      <c r="Q2009" s="4" t="str">
        <f t="shared" si="219"/>
        <v>technology</v>
      </c>
      <c r="R2009" s="4" t="str">
        <f t="shared" si="217"/>
        <v>hardware</v>
      </c>
      <c r="S2009" s="22">
        <f t="shared" si="220"/>
        <v>40347.837800925925</v>
      </c>
      <c r="T2009" s="22">
        <f t="shared" si="221"/>
        <v>40414.166666666664</v>
      </c>
      <c r="U2009" s="23">
        <v>40347.837800925925</v>
      </c>
      <c r="V2009" s="14">
        <f t="shared" si="222"/>
        <v>10000</v>
      </c>
      <c r="W2009" s="14">
        <f t="shared" si="223"/>
        <v>11570.92</v>
      </c>
      <c r="X2009" s="7">
        <f>IF($L2009&gt;0,$W2009/$L2009,0)</f>
        <v>84.459270072992695</v>
      </c>
    </row>
    <row r="2010" spans="1:24" ht="43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3">
        <f>(E2010/D2010)*100</f>
        <v>117.07484768810599</v>
      </c>
      <c r="P2010" s="7">
        <f t="shared" si="218"/>
        <v>44.853658536585364</v>
      </c>
      <c r="Q2010" s="4" t="str">
        <f t="shared" si="219"/>
        <v>technology</v>
      </c>
      <c r="R2010" s="4" t="str">
        <f t="shared" si="217"/>
        <v>hardware</v>
      </c>
      <c r="S2010" s="22">
        <f t="shared" si="220"/>
        <v>40761.604421296295</v>
      </c>
      <c r="T2010" s="22">
        <f t="shared" si="221"/>
        <v>40805.604421296295</v>
      </c>
      <c r="U2010" s="23">
        <v>40761.604421296295</v>
      </c>
      <c r="V2010" s="14">
        <f t="shared" si="222"/>
        <v>1570.79</v>
      </c>
      <c r="W2010" s="14">
        <f t="shared" si="223"/>
        <v>1839</v>
      </c>
      <c r="X2010" s="7">
        <f>IF($L2010&gt;0,$W2010/$L2010,0)</f>
        <v>44.853658536585364</v>
      </c>
    </row>
    <row r="2011" spans="1:24" ht="43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3">
        <f>(E2011/D2011)*100</f>
        <v>305.15800000000002</v>
      </c>
      <c r="P2011" s="7">
        <f t="shared" si="218"/>
        <v>383.3643216080402</v>
      </c>
      <c r="Q2011" s="4" t="str">
        <f t="shared" si="219"/>
        <v>technology</v>
      </c>
      <c r="R2011" s="4" t="str">
        <f t="shared" si="217"/>
        <v>hardware</v>
      </c>
      <c r="S2011" s="22">
        <f t="shared" si="220"/>
        <v>42661.323414351849</v>
      </c>
      <c r="T2011" s="22">
        <f t="shared" si="221"/>
        <v>42697.365081018521</v>
      </c>
      <c r="U2011" s="23">
        <v>42661.323414351849</v>
      </c>
      <c r="V2011" s="14">
        <f t="shared" si="222"/>
        <v>56307.75</v>
      </c>
      <c r="W2011" s="14">
        <f t="shared" si="223"/>
        <v>171827.603745</v>
      </c>
      <c r="X2011" s="7">
        <f>IF($L2011&gt;0,$W2011/$L2011,0)</f>
        <v>431.72764760050251</v>
      </c>
    </row>
    <row r="2012" spans="1:24" ht="28.8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3">
        <f>(E2012/D2012)*100</f>
        <v>320.05299999999994</v>
      </c>
      <c r="P2012" s="7">
        <f t="shared" si="218"/>
        <v>55.276856649395505</v>
      </c>
      <c r="Q2012" s="4" t="str">
        <f t="shared" si="219"/>
        <v>technology</v>
      </c>
      <c r="R2012" s="4" t="str">
        <f t="shared" si="217"/>
        <v>hardware</v>
      </c>
      <c r="S2012" s="22">
        <f t="shared" si="220"/>
        <v>42570.996423611112</v>
      </c>
      <c r="T2012" s="22">
        <f t="shared" si="221"/>
        <v>42600.996423611112</v>
      </c>
      <c r="U2012" s="23">
        <v>42570.996423611112</v>
      </c>
      <c r="V2012" s="14">
        <f t="shared" si="222"/>
        <v>30000</v>
      </c>
      <c r="W2012" s="14">
        <f t="shared" si="223"/>
        <v>96015.9</v>
      </c>
      <c r="X2012" s="7">
        <f>IF($L2012&gt;0,$W2012/$L2012,0)</f>
        <v>55.276856649395505</v>
      </c>
    </row>
    <row r="2013" spans="1:24" ht="43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3">
        <f>(E2013/D2013)*100</f>
        <v>819.56399999999996</v>
      </c>
      <c r="P2013" s="7">
        <f t="shared" si="218"/>
        <v>422.02059732234807</v>
      </c>
      <c r="Q2013" s="4" t="str">
        <f t="shared" si="219"/>
        <v>technology</v>
      </c>
      <c r="R2013" s="4" t="str">
        <f t="shared" si="217"/>
        <v>hardware</v>
      </c>
      <c r="S2013" s="22">
        <f t="shared" si="220"/>
        <v>42347.358483796299</v>
      </c>
      <c r="T2013" s="22">
        <f t="shared" si="221"/>
        <v>42380.958333333328</v>
      </c>
      <c r="U2013" s="23">
        <v>42347.358483796299</v>
      </c>
      <c r="V2013" s="14">
        <f t="shared" si="222"/>
        <v>56307.75</v>
      </c>
      <c r="W2013" s="14">
        <f t="shared" si="223"/>
        <v>461478.04820999998</v>
      </c>
      <c r="X2013" s="7">
        <f>IF($L2013&gt;0,$W2013/$L2013,0)</f>
        <v>475.2606057775489</v>
      </c>
    </row>
    <row r="2014" spans="1:24" ht="43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3">
        <f>(E2014/D2014)*100</f>
        <v>234.90000000000003</v>
      </c>
      <c r="P2014" s="7">
        <f t="shared" si="218"/>
        <v>64.180327868852459</v>
      </c>
      <c r="Q2014" s="4" t="str">
        <f t="shared" si="219"/>
        <v>technology</v>
      </c>
      <c r="R2014" s="4" t="str">
        <f t="shared" si="217"/>
        <v>hardware</v>
      </c>
      <c r="S2014" s="22">
        <f t="shared" si="220"/>
        <v>42010.822233796294</v>
      </c>
      <c r="T2014" s="22">
        <f t="shared" si="221"/>
        <v>42040.822233796294</v>
      </c>
      <c r="U2014" s="23">
        <v>42010.822233796294</v>
      </c>
      <c r="V2014" s="14">
        <f t="shared" si="222"/>
        <v>5000</v>
      </c>
      <c r="W2014" s="14">
        <f t="shared" si="223"/>
        <v>11745</v>
      </c>
      <c r="X2014" s="7">
        <f>IF($L2014&gt;0,$W2014/$L2014,0)</f>
        <v>64.180327868852459</v>
      </c>
    </row>
    <row r="2015" spans="1:24" ht="43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3">
        <f>(E2015/D2015)*100</f>
        <v>494.91374999999999</v>
      </c>
      <c r="P2015" s="7">
        <f t="shared" si="218"/>
        <v>173.57781674704077</v>
      </c>
      <c r="Q2015" s="4" t="str">
        <f t="shared" si="219"/>
        <v>technology</v>
      </c>
      <c r="R2015" s="4" t="str">
        <f t="shared" si="217"/>
        <v>hardware</v>
      </c>
      <c r="S2015" s="22">
        <f t="shared" si="220"/>
        <v>42499.960810185185</v>
      </c>
      <c r="T2015" s="22">
        <f t="shared" si="221"/>
        <v>42559.960810185185</v>
      </c>
      <c r="U2015" s="23">
        <v>42499.960810185185</v>
      </c>
      <c r="V2015" s="14">
        <f t="shared" si="222"/>
        <v>160000</v>
      </c>
      <c r="W2015" s="14">
        <f t="shared" si="223"/>
        <v>791862</v>
      </c>
      <c r="X2015" s="7">
        <f>IF($L2015&gt;0,$W2015/$L2015,0)</f>
        <v>173.57781674704077</v>
      </c>
    </row>
    <row r="2016" spans="1:24" ht="43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3">
        <f>(E2016/D2016)*100</f>
        <v>7813.7822333333334</v>
      </c>
      <c r="P2016" s="7">
        <f t="shared" si="218"/>
        <v>88.601680840609291</v>
      </c>
      <c r="Q2016" s="4" t="str">
        <f t="shared" si="219"/>
        <v>technology</v>
      </c>
      <c r="R2016" s="4" t="str">
        <f t="shared" si="217"/>
        <v>hardware</v>
      </c>
      <c r="S2016" s="22">
        <f t="shared" si="220"/>
        <v>41324.214571759258</v>
      </c>
      <c r="T2016" s="22">
        <f t="shared" si="221"/>
        <v>41358.172905092593</v>
      </c>
      <c r="U2016" s="23">
        <v>41324.214571759258</v>
      </c>
      <c r="V2016" s="14">
        <f t="shared" si="222"/>
        <v>30000</v>
      </c>
      <c r="W2016" s="14">
        <f t="shared" si="223"/>
        <v>2344134.67</v>
      </c>
      <c r="X2016" s="7">
        <f>IF($L2016&gt;0,$W2016/$L2016,0)</f>
        <v>88.601680840609291</v>
      </c>
    </row>
    <row r="2017" spans="1:24" ht="43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3">
        <f>(E2017/D2017)*100</f>
        <v>113.00013888888888</v>
      </c>
      <c r="P2017" s="7">
        <f t="shared" si="218"/>
        <v>50.222283950617282</v>
      </c>
      <c r="Q2017" s="4" t="str">
        <f t="shared" si="219"/>
        <v>technology</v>
      </c>
      <c r="R2017" s="4" t="str">
        <f t="shared" si="217"/>
        <v>hardware</v>
      </c>
      <c r="S2017" s="22">
        <f t="shared" si="220"/>
        <v>40765.876886574071</v>
      </c>
      <c r="T2017" s="22">
        <f t="shared" si="221"/>
        <v>40795.876886574071</v>
      </c>
      <c r="U2017" s="23">
        <v>40765.876886574071</v>
      </c>
      <c r="V2017" s="14">
        <f t="shared" si="222"/>
        <v>7200</v>
      </c>
      <c r="W2017" s="14">
        <f t="shared" si="223"/>
        <v>8136.01</v>
      </c>
      <c r="X2017" s="7">
        <f>IF($L2017&gt;0,$W2017/$L2017,0)</f>
        <v>50.222283950617282</v>
      </c>
    </row>
    <row r="2018" spans="1:24" ht="28.8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3">
        <f>(E2018/D2018)*100</f>
        <v>921.54219999999998</v>
      </c>
      <c r="P2018" s="7">
        <f t="shared" si="218"/>
        <v>192.38876826722338</v>
      </c>
      <c r="Q2018" s="4" t="str">
        <f t="shared" si="219"/>
        <v>technology</v>
      </c>
      <c r="R2018" s="4" t="str">
        <f t="shared" si="217"/>
        <v>hardware</v>
      </c>
      <c r="S2018" s="22">
        <f t="shared" si="220"/>
        <v>41312.880775462967</v>
      </c>
      <c r="T2018" s="22">
        <f t="shared" si="221"/>
        <v>41342.880775462967</v>
      </c>
      <c r="U2018" s="23">
        <v>41312.880775462967</v>
      </c>
      <c r="V2018" s="14">
        <f t="shared" si="222"/>
        <v>10000</v>
      </c>
      <c r="W2018" s="14">
        <f t="shared" si="223"/>
        <v>92154.22</v>
      </c>
      <c r="X2018" s="7">
        <f>IF($L2018&gt;0,$W2018/$L2018,0)</f>
        <v>192.38876826722338</v>
      </c>
    </row>
    <row r="2019" spans="1:24" ht="43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3">
        <f>(E2019/D2019)*100</f>
        <v>125.10239999999999</v>
      </c>
      <c r="P2019" s="7">
        <f t="shared" si="218"/>
        <v>73.416901408450698</v>
      </c>
      <c r="Q2019" s="4" t="str">
        <f t="shared" si="219"/>
        <v>technology</v>
      </c>
      <c r="R2019" s="4" t="str">
        <f t="shared" si="217"/>
        <v>hardware</v>
      </c>
      <c r="S2019" s="22">
        <f t="shared" si="220"/>
        <v>40961.057349537034</v>
      </c>
      <c r="T2019" s="22">
        <f t="shared" si="221"/>
        <v>40992.166666666664</v>
      </c>
      <c r="U2019" s="23">
        <v>40961.057349537034</v>
      </c>
      <c r="V2019" s="14">
        <f t="shared" si="222"/>
        <v>25000</v>
      </c>
      <c r="W2019" s="14">
        <f t="shared" si="223"/>
        <v>31275.599999999999</v>
      </c>
      <c r="X2019" s="7">
        <f>IF($L2019&gt;0,$W2019/$L2019,0)</f>
        <v>73.416901408450698</v>
      </c>
    </row>
    <row r="2020" spans="1:24" ht="43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3">
        <f>(E2020/D2020)*100</f>
        <v>102.24343076923077</v>
      </c>
      <c r="P2020" s="7">
        <f t="shared" si="218"/>
        <v>147.68495555555555</v>
      </c>
      <c r="Q2020" s="4" t="str">
        <f t="shared" si="219"/>
        <v>technology</v>
      </c>
      <c r="R2020" s="4" t="str">
        <f t="shared" si="217"/>
        <v>hardware</v>
      </c>
      <c r="S2020" s="22">
        <f t="shared" si="220"/>
        <v>42199.365844907406</v>
      </c>
      <c r="T2020" s="22">
        <f t="shared" si="221"/>
        <v>42229.365844907406</v>
      </c>
      <c r="U2020" s="23">
        <v>42199.365844907406</v>
      </c>
      <c r="V2020" s="14">
        <f t="shared" si="222"/>
        <v>73200.074999999997</v>
      </c>
      <c r="W2020" s="14">
        <f t="shared" si="223"/>
        <v>74842.268005649996</v>
      </c>
      <c r="X2020" s="7">
        <f>IF($L2020&gt;0,$W2020/$L2020,0)</f>
        <v>166.31615112366666</v>
      </c>
    </row>
    <row r="2021" spans="1:24" ht="43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3">
        <f>(E2021/D2021)*100</f>
        <v>484.90975000000003</v>
      </c>
      <c r="P2021" s="7">
        <f t="shared" si="218"/>
        <v>108.96848314606741</v>
      </c>
      <c r="Q2021" s="4" t="str">
        <f t="shared" si="219"/>
        <v>technology</v>
      </c>
      <c r="R2021" s="4" t="str">
        <f t="shared" si="217"/>
        <v>hardware</v>
      </c>
      <c r="S2021" s="22">
        <f t="shared" si="220"/>
        <v>42605.70857638889</v>
      </c>
      <c r="T2021" s="22">
        <f t="shared" si="221"/>
        <v>42635.70857638889</v>
      </c>
      <c r="U2021" s="23">
        <v>42605.70857638889</v>
      </c>
      <c r="V2021" s="14">
        <f t="shared" si="222"/>
        <v>40000</v>
      </c>
      <c r="W2021" s="14">
        <f t="shared" si="223"/>
        <v>193963.9</v>
      </c>
      <c r="X2021" s="7">
        <f>IF($L2021&gt;0,$W2021/$L2021,0)</f>
        <v>108.96848314606741</v>
      </c>
    </row>
    <row r="2022" spans="1:24" ht="43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3">
        <f>(E2022/D2022)*100</f>
        <v>192.33333333333334</v>
      </c>
      <c r="P2022" s="7">
        <f t="shared" si="218"/>
        <v>23.647540983606557</v>
      </c>
      <c r="Q2022" s="4" t="str">
        <f t="shared" si="219"/>
        <v>technology</v>
      </c>
      <c r="R2022" s="4" t="str">
        <f t="shared" si="217"/>
        <v>hardware</v>
      </c>
      <c r="S2022" s="22">
        <f t="shared" si="220"/>
        <v>41737.097500000003</v>
      </c>
      <c r="T2022" s="22">
        <f t="shared" si="221"/>
        <v>41773.961111111115</v>
      </c>
      <c r="U2022" s="23">
        <v>41737.097500000003</v>
      </c>
      <c r="V2022" s="14">
        <f t="shared" si="222"/>
        <v>1500</v>
      </c>
      <c r="W2022" s="14">
        <f t="shared" si="223"/>
        <v>2885</v>
      </c>
      <c r="X2022" s="7">
        <f>IF($L2022&gt;0,$W2022/$L2022,0)</f>
        <v>23.647540983606557</v>
      </c>
    </row>
    <row r="2023" spans="1:24" ht="43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3">
        <f>(E2023/D2023)*100</f>
        <v>281.10000000000002</v>
      </c>
      <c r="P2023" s="7">
        <f t="shared" si="218"/>
        <v>147.94736842105263</v>
      </c>
      <c r="Q2023" s="4" t="str">
        <f t="shared" si="219"/>
        <v>technology</v>
      </c>
      <c r="R2023" s="4" t="str">
        <f t="shared" si="217"/>
        <v>hardware</v>
      </c>
      <c r="S2023" s="22">
        <f t="shared" si="220"/>
        <v>41861.070567129631</v>
      </c>
      <c r="T2023" s="22">
        <f t="shared" si="221"/>
        <v>41906.070567129631</v>
      </c>
      <c r="U2023" s="23">
        <v>41861.070567129631</v>
      </c>
      <c r="V2023" s="14">
        <f t="shared" si="222"/>
        <v>5000</v>
      </c>
      <c r="W2023" s="14">
        <f t="shared" si="223"/>
        <v>14055</v>
      </c>
      <c r="X2023" s="7">
        <f>IF($L2023&gt;0,$W2023/$L2023,0)</f>
        <v>147.94736842105263</v>
      </c>
    </row>
    <row r="2024" spans="1:24" ht="43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3">
        <f>(E2024/D2024)*100</f>
        <v>125.13700000000001</v>
      </c>
      <c r="P2024" s="7">
        <f t="shared" si="218"/>
        <v>385.03692307692307</v>
      </c>
      <c r="Q2024" s="4" t="str">
        <f t="shared" si="219"/>
        <v>technology</v>
      </c>
      <c r="R2024" s="4" t="str">
        <f t="shared" si="217"/>
        <v>hardware</v>
      </c>
      <c r="S2024" s="22">
        <f t="shared" si="220"/>
        <v>42502.569120370375</v>
      </c>
      <c r="T2024" s="22">
        <f t="shared" si="221"/>
        <v>42532.569120370375</v>
      </c>
      <c r="U2024" s="23">
        <v>42502.569120370375</v>
      </c>
      <c r="V2024" s="14">
        <f t="shared" si="222"/>
        <v>100000</v>
      </c>
      <c r="W2024" s="14">
        <f t="shared" si="223"/>
        <v>125137</v>
      </c>
      <c r="X2024" s="7">
        <f>IF($L2024&gt;0,$W2024/$L2024,0)</f>
        <v>385.03692307692307</v>
      </c>
    </row>
    <row r="2025" spans="1:24" ht="43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3">
        <f>(E2025/D2025)*100</f>
        <v>161.459</v>
      </c>
      <c r="P2025" s="7">
        <f t="shared" si="218"/>
        <v>457.39093484419266</v>
      </c>
      <c r="Q2025" s="4" t="str">
        <f t="shared" si="219"/>
        <v>technology</v>
      </c>
      <c r="R2025" s="4" t="str">
        <f t="shared" si="217"/>
        <v>hardware</v>
      </c>
      <c r="S2025" s="22">
        <f t="shared" si="220"/>
        <v>42136.420752314814</v>
      </c>
      <c r="T2025" s="22">
        <f t="shared" si="221"/>
        <v>42166.420752314814</v>
      </c>
      <c r="U2025" s="23">
        <v>42136.420752314814</v>
      </c>
      <c r="V2025" s="14">
        <f t="shared" si="222"/>
        <v>100000</v>
      </c>
      <c r="W2025" s="14">
        <f t="shared" si="223"/>
        <v>161459</v>
      </c>
      <c r="X2025" s="7">
        <f>IF($L2025&gt;0,$W2025/$L2025,0)</f>
        <v>457.39093484419266</v>
      </c>
    </row>
    <row r="2026" spans="1:24" ht="43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3">
        <f>(E2026/D2026)*100</f>
        <v>585.35</v>
      </c>
      <c r="P2026" s="7">
        <f t="shared" si="218"/>
        <v>222.99047619047619</v>
      </c>
      <c r="Q2026" s="4" t="str">
        <f t="shared" si="219"/>
        <v>technology</v>
      </c>
      <c r="R2026" s="4" t="str">
        <f t="shared" si="217"/>
        <v>hardware</v>
      </c>
      <c r="S2026" s="22">
        <f t="shared" si="220"/>
        <v>41099.966944444444</v>
      </c>
      <c r="T2026" s="22">
        <f t="shared" si="221"/>
        <v>41134.125</v>
      </c>
      <c r="U2026" s="23">
        <v>41099.966944444444</v>
      </c>
      <c r="V2026" s="14">
        <f t="shared" si="222"/>
        <v>4000</v>
      </c>
      <c r="W2026" s="14">
        <f t="shared" si="223"/>
        <v>23414</v>
      </c>
      <c r="X2026" s="7">
        <f>IF($L2026&gt;0,$W2026/$L2026,0)</f>
        <v>222.99047619047619</v>
      </c>
    </row>
    <row r="2027" spans="1:24" ht="43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3">
        <f>(E2027/D2027)*100</f>
        <v>201.14999999999998</v>
      </c>
      <c r="P2027" s="7">
        <f t="shared" si="218"/>
        <v>220.74074074074073</v>
      </c>
      <c r="Q2027" s="4" t="str">
        <f t="shared" si="219"/>
        <v>technology</v>
      </c>
      <c r="R2027" s="4" t="str">
        <f t="shared" si="217"/>
        <v>hardware</v>
      </c>
      <c r="S2027" s="22">
        <f t="shared" si="220"/>
        <v>42136.184560185182</v>
      </c>
      <c r="T2027" s="22">
        <f t="shared" si="221"/>
        <v>42166.184560185182</v>
      </c>
      <c r="U2027" s="23">
        <v>42136.184560185182</v>
      </c>
      <c r="V2027" s="14">
        <f t="shared" si="222"/>
        <v>90092.4</v>
      </c>
      <c r="W2027" s="14">
        <f t="shared" si="223"/>
        <v>181220.86259999999</v>
      </c>
      <c r="X2027" s="7">
        <f>IF($L2027&gt;0,$W2027/$L2027,0)</f>
        <v>248.58828888888888</v>
      </c>
    </row>
    <row r="2028" spans="1:24" ht="28.8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3">
        <f>(E2028/D2028)*100</f>
        <v>133.48307999999997</v>
      </c>
      <c r="P2028" s="7">
        <f t="shared" si="218"/>
        <v>73.503898678414089</v>
      </c>
      <c r="Q2028" s="4" t="str">
        <f t="shared" si="219"/>
        <v>technology</v>
      </c>
      <c r="R2028" s="4" t="str">
        <f t="shared" si="217"/>
        <v>hardware</v>
      </c>
      <c r="S2028" s="22">
        <f t="shared" si="220"/>
        <v>41704.735937500001</v>
      </c>
      <c r="T2028" s="22">
        <f t="shared" si="221"/>
        <v>41750.165972222225</v>
      </c>
      <c r="U2028" s="23">
        <v>41704.735937500001</v>
      </c>
      <c r="V2028" s="14">
        <f t="shared" si="222"/>
        <v>25000</v>
      </c>
      <c r="W2028" s="14">
        <f t="shared" si="223"/>
        <v>33370.769999999997</v>
      </c>
      <c r="X2028" s="7">
        <f>IF($L2028&gt;0,$W2028/$L2028,0)</f>
        <v>73.503898678414089</v>
      </c>
    </row>
    <row r="2029" spans="1:24" ht="43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3">
        <f>(E2029/D2029)*100</f>
        <v>120.24900000000001</v>
      </c>
      <c r="P2029" s="7">
        <f t="shared" si="218"/>
        <v>223.09647495361781</v>
      </c>
      <c r="Q2029" s="4" t="str">
        <f t="shared" si="219"/>
        <v>technology</v>
      </c>
      <c r="R2029" s="4" t="str">
        <f t="shared" si="217"/>
        <v>hardware</v>
      </c>
      <c r="S2029" s="22">
        <f t="shared" si="220"/>
        <v>42048.813877314809</v>
      </c>
      <c r="T2029" s="22">
        <f t="shared" si="221"/>
        <v>42093.772210648152</v>
      </c>
      <c r="U2029" s="23">
        <v>42048.813877314809</v>
      </c>
      <c r="V2029" s="14">
        <f t="shared" si="222"/>
        <v>100000</v>
      </c>
      <c r="W2029" s="14">
        <f t="shared" si="223"/>
        <v>120249</v>
      </c>
      <c r="X2029" s="7">
        <f>IF($L2029&gt;0,$W2029/$L2029,0)</f>
        <v>223.09647495361781</v>
      </c>
    </row>
    <row r="2030" spans="1:24" ht="28.8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3">
        <f>(E2030/D2030)*100</f>
        <v>126.16666666666667</v>
      </c>
      <c r="P2030" s="7">
        <f t="shared" si="218"/>
        <v>47.911392405063289</v>
      </c>
      <c r="Q2030" s="4" t="str">
        <f t="shared" si="219"/>
        <v>technology</v>
      </c>
      <c r="R2030" s="4" t="str">
        <f t="shared" si="217"/>
        <v>hardware</v>
      </c>
      <c r="S2030" s="22">
        <f t="shared" si="220"/>
        <v>40215.919050925928</v>
      </c>
      <c r="T2030" s="22">
        <f t="shared" si="221"/>
        <v>40252.913194444445</v>
      </c>
      <c r="U2030" s="23">
        <v>40215.919050925928</v>
      </c>
      <c r="V2030" s="14">
        <f t="shared" si="222"/>
        <v>3000</v>
      </c>
      <c r="W2030" s="14">
        <f t="shared" si="223"/>
        <v>3785</v>
      </c>
      <c r="X2030" s="7">
        <f>IF($L2030&gt;0,$W2030/$L2030,0)</f>
        <v>47.911392405063289</v>
      </c>
    </row>
    <row r="2031" spans="1:24" ht="28.8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3">
        <f>(E2031/D2031)*100</f>
        <v>361.2</v>
      </c>
      <c r="P2031" s="7">
        <f t="shared" si="218"/>
        <v>96.063829787234042</v>
      </c>
      <c r="Q2031" s="4" t="str">
        <f t="shared" si="219"/>
        <v>technology</v>
      </c>
      <c r="R2031" s="4" t="str">
        <f t="shared" si="217"/>
        <v>hardware</v>
      </c>
      <c r="S2031" s="22">
        <f t="shared" si="220"/>
        <v>41848.021770833337</v>
      </c>
      <c r="T2031" s="22">
        <f t="shared" si="221"/>
        <v>41878.021770833337</v>
      </c>
      <c r="U2031" s="23">
        <v>41848.021770833337</v>
      </c>
      <c r="V2031" s="14">
        <f t="shared" si="222"/>
        <v>2500</v>
      </c>
      <c r="W2031" s="14">
        <f t="shared" si="223"/>
        <v>9030</v>
      </c>
      <c r="X2031" s="7">
        <f>IF($L2031&gt;0,$W2031/$L2031,0)</f>
        <v>96.063829787234042</v>
      </c>
    </row>
    <row r="2032" spans="1:24" ht="43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3">
        <f>(E2032/D2032)*100</f>
        <v>226.239013671875</v>
      </c>
      <c r="P2032" s="7">
        <f t="shared" si="218"/>
        <v>118.6144</v>
      </c>
      <c r="Q2032" s="4" t="str">
        <f t="shared" si="219"/>
        <v>technology</v>
      </c>
      <c r="R2032" s="4" t="str">
        <f t="shared" si="217"/>
        <v>hardware</v>
      </c>
      <c r="S2032" s="22">
        <f t="shared" si="220"/>
        <v>41212.996481481481</v>
      </c>
      <c r="T2032" s="22">
        <f t="shared" si="221"/>
        <v>41242.996481481481</v>
      </c>
      <c r="U2032" s="23">
        <v>41212.996481481481</v>
      </c>
      <c r="V2032" s="14">
        <f t="shared" si="222"/>
        <v>41021.505535999997</v>
      </c>
      <c r="W2032" s="14">
        <f t="shared" si="223"/>
        <v>92806.649517999991</v>
      </c>
      <c r="X2032" s="7">
        <f>IF($L2032&gt;0,$W2032/$L2032,0)</f>
        <v>148.49063922879998</v>
      </c>
    </row>
    <row r="2033" spans="1:24" ht="28.8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3">
        <f>(E2033/D2033)*100</f>
        <v>120.35</v>
      </c>
      <c r="P2033" s="7">
        <f t="shared" si="218"/>
        <v>118.45472440944881</v>
      </c>
      <c r="Q2033" s="4" t="str">
        <f t="shared" si="219"/>
        <v>technology</v>
      </c>
      <c r="R2033" s="4" t="str">
        <f t="shared" si="217"/>
        <v>hardware</v>
      </c>
      <c r="S2033" s="22">
        <f t="shared" si="220"/>
        <v>41975.329317129625</v>
      </c>
      <c r="T2033" s="22">
        <f t="shared" si="221"/>
        <v>42013.041666666672</v>
      </c>
      <c r="U2033" s="23">
        <v>41975.329317129625</v>
      </c>
      <c r="V2033" s="14">
        <f t="shared" si="222"/>
        <v>56307.75</v>
      </c>
      <c r="W2033" s="14">
        <f t="shared" si="223"/>
        <v>67766.377124999999</v>
      </c>
      <c r="X2033" s="7">
        <f>IF($L2033&gt;0,$W2033/$L2033,0)</f>
        <v>133.39838016732284</v>
      </c>
    </row>
    <row r="2034" spans="1:24" ht="43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3">
        <f>(E2034/D2034)*100</f>
        <v>304.18799999999999</v>
      </c>
      <c r="P2034" s="7">
        <f t="shared" si="218"/>
        <v>143.21468926553672</v>
      </c>
      <c r="Q2034" s="4" t="str">
        <f t="shared" si="219"/>
        <v>technology</v>
      </c>
      <c r="R2034" s="4" t="str">
        <f t="shared" si="217"/>
        <v>hardware</v>
      </c>
      <c r="S2034" s="22">
        <f t="shared" si="220"/>
        <v>42689.565671296295</v>
      </c>
      <c r="T2034" s="22">
        <f t="shared" si="221"/>
        <v>42719.208333333328</v>
      </c>
      <c r="U2034" s="23">
        <v>42689.565671296295</v>
      </c>
      <c r="V2034" s="14">
        <f t="shared" si="222"/>
        <v>25000</v>
      </c>
      <c r="W2034" s="14">
        <f t="shared" si="223"/>
        <v>76047</v>
      </c>
      <c r="X2034" s="7">
        <f>IF($L2034&gt;0,$W2034/$L2034,0)</f>
        <v>143.21468926553672</v>
      </c>
    </row>
    <row r="2035" spans="1:24" ht="43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3">
        <f>(E2035/D2035)*100</f>
        <v>178.67599999999999</v>
      </c>
      <c r="P2035" s="7">
        <f t="shared" si="218"/>
        <v>282.71518987341773</v>
      </c>
      <c r="Q2035" s="4" t="str">
        <f t="shared" si="219"/>
        <v>technology</v>
      </c>
      <c r="R2035" s="4" t="str">
        <f t="shared" si="217"/>
        <v>hardware</v>
      </c>
      <c r="S2035" s="22">
        <f t="shared" si="220"/>
        <v>41725.082384259258</v>
      </c>
      <c r="T2035" s="22">
        <f t="shared" si="221"/>
        <v>41755.082384259258</v>
      </c>
      <c r="U2035" s="23">
        <v>41725.082384259258</v>
      </c>
      <c r="V2035" s="14">
        <f t="shared" si="222"/>
        <v>25000</v>
      </c>
      <c r="W2035" s="14">
        <f t="shared" si="223"/>
        <v>44669</v>
      </c>
      <c r="X2035" s="7">
        <f>IF($L2035&gt;0,$W2035/$L2035,0)</f>
        <v>282.71518987341773</v>
      </c>
    </row>
    <row r="2036" spans="1:24" ht="43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3">
        <f>(E2036/D2036)*100</f>
        <v>386.81998717948721</v>
      </c>
      <c r="P2036" s="7">
        <f t="shared" si="218"/>
        <v>593.93620078740162</v>
      </c>
      <c r="Q2036" s="4" t="str">
        <f t="shared" si="219"/>
        <v>technology</v>
      </c>
      <c r="R2036" s="4" t="str">
        <f t="shared" si="217"/>
        <v>hardware</v>
      </c>
      <c r="S2036" s="22">
        <f t="shared" si="220"/>
        <v>42076.130011574074</v>
      </c>
      <c r="T2036" s="22">
        <f t="shared" si="221"/>
        <v>42131.290277777778</v>
      </c>
      <c r="U2036" s="23">
        <v>42076.130011574074</v>
      </c>
      <c r="V2036" s="14">
        <f t="shared" si="222"/>
        <v>78000</v>
      </c>
      <c r="W2036" s="14">
        <f t="shared" si="223"/>
        <v>301719.59000000003</v>
      </c>
      <c r="X2036" s="7">
        <f>IF($L2036&gt;0,$W2036/$L2036,0)</f>
        <v>593.93620078740162</v>
      </c>
    </row>
    <row r="2037" spans="1:24" ht="43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3">
        <f>(E2037/D2037)*100</f>
        <v>211.03642500000004</v>
      </c>
      <c r="P2037" s="7">
        <f t="shared" si="218"/>
        <v>262.15704968944101</v>
      </c>
      <c r="Q2037" s="4" t="str">
        <f t="shared" si="219"/>
        <v>technology</v>
      </c>
      <c r="R2037" s="4" t="str">
        <f t="shared" si="217"/>
        <v>hardware</v>
      </c>
      <c r="S2037" s="22">
        <f t="shared" si="220"/>
        <v>42311.625081018516</v>
      </c>
      <c r="T2037" s="22">
        <f t="shared" si="221"/>
        <v>42357.041666666672</v>
      </c>
      <c r="U2037" s="23">
        <v>42311.625081018516</v>
      </c>
      <c r="V2037" s="14">
        <f t="shared" si="222"/>
        <v>80000</v>
      </c>
      <c r="W2037" s="14">
        <f t="shared" si="223"/>
        <v>168829.14</v>
      </c>
      <c r="X2037" s="7">
        <f>IF($L2037&gt;0,$W2037/$L2037,0)</f>
        <v>262.15704968944101</v>
      </c>
    </row>
    <row r="2038" spans="1:24" ht="43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3">
        <f>(E2038/D2038)*100</f>
        <v>131.66833333333335</v>
      </c>
      <c r="P2038" s="7">
        <f t="shared" si="218"/>
        <v>46.580778301886795</v>
      </c>
      <c r="Q2038" s="4" t="str">
        <f t="shared" si="219"/>
        <v>technology</v>
      </c>
      <c r="R2038" s="4" t="str">
        <f t="shared" si="217"/>
        <v>hardware</v>
      </c>
      <c r="S2038" s="22">
        <f t="shared" si="220"/>
        <v>41738.864803240736</v>
      </c>
      <c r="T2038" s="22">
        <f t="shared" si="221"/>
        <v>41768.864803240736</v>
      </c>
      <c r="U2038" s="23">
        <v>41738.864803240736</v>
      </c>
      <c r="V2038" s="14">
        <f t="shared" si="222"/>
        <v>30000</v>
      </c>
      <c r="W2038" s="14">
        <f t="shared" si="223"/>
        <v>39500.5</v>
      </c>
      <c r="X2038" s="7">
        <f>IF($L2038&gt;0,$W2038/$L2038,0)</f>
        <v>46.580778301886795</v>
      </c>
    </row>
    <row r="2039" spans="1:24" ht="43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3">
        <f>(E2039/D2039)*100</f>
        <v>300.47639999999996</v>
      </c>
      <c r="P2039" s="7">
        <f t="shared" si="218"/>
        <v>70.041118881118877</v>
      </c>
      <c r="Q2039" s="4" t="str">
        <f t="shared" si="219"/>
        <v>technology</v>
      </c>
      <c r="R2039" s="4" t="str">
        <f t="shared" si="217"/>
        <v>hardware</v>
      </c>
      <c r="S2039" s="22">
        <f t="shared" si="220"/>
        <v>41578.210104166668</v>
      </c>
      <c r="T2039" s="22">
        <f t="shared" si="221"/>
        <v>41638.251770833333</v>
      </c>
      <c r="U2039" s="23">
        <v>41578.210104166668</v>
      </c>
      <c r="V2039" s="14">
        <f t="shared" si="222"/>
        <v>10000</v>
      </c>
      <c r="W2039" s="14">
        <f t="shared" si="223"/>
        <v>30047.64</v>
      </c>
      <c r="X2039" s="7">
        <f>IF($L2039&gt;0,$W2039/$L2039,0)</f>
        <v>70.041118881118877</v>
      </c>
    </row>
    <row r="2040" spans="1:24" ht="43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3">
        <f>(E2040/D2040)*100</f>
        <v>420.51249999999999</v>
      </c>
      <c r="P2040" s="7">
        <f t="shared" si="218"/>
        <v>164.90686274509804</v>
      </c>
      <c r="Q2040" s="4" t="str">
        <f t="shared" si="219"/>
        <v>technology</v>
      </c>
      <c r="R2040" s="4" t="str">
        <f t="shared" si="217"/>
        <v>hardware</v>
      </c>
      <c r="S2040" s="22">
        <f t="shared" si="220"/>
        <v>41424.27107638889</v>
      </c>
      <c r="T2040" s="22">
        <f t="shared" si="221"/>
        <v>41456.75</v>
      </c>
      <c r="U2040" s="23">
        <v>41424.27107638889</v>
      </c>
      <c r="V2040" s="14">
        <f t="shared" si="222"/>
        <v>10015.016</v>
      </c>
      <c r="W2040" s="14">
        <f t="shared" si="223"/>
        <v>42114.394156999995</v>
      </c>
      <c r="X2040" s="7">
        <f>IF($L2040&gt;0,$W2040/$L2040,0)</f>
        <v>206.44310861274508</v>
      </c>
    </row>
    <row r="2041" spans="1:24" ht="28.8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3">
        <f>(E2041/D2041)*100</f>
        <v>136.21680000000001</v>
      </c>
      <c r="P2041" s="7">
        <f t="shared" si="218"/>
        <v>449.26385224274406</v>
      </c>
      <c r="Q2041" s="4" t="str">
        <f t="shared" si="219"/>
        <v>technology</v>
      </c>
      <c r="R2041" s="4" t="str">
        <f t="shared" si="217"/>
        <v>hardware</v>
      </c>
      <c r="S2041" s="22">
        <f t="shared" si="220"/>
        <v>42675.438946759255</v>
      </c>
      <c r="T2041" s="22">
        <f t="shared" si="221"/>
        <v>42705.207638888889</v>
      </c>
      <c r="U2041" s="23">
        <v>42675.438946759255</v>
      </c>
      <c r="V2041" s="14">
        <f t="shared" si="222"/>
        <v>125000</v>
      </c>
      <c r="W2041" s="14">
        <f t="shared" si="223"/>
        <v>170271</v>
      </c>
      <c r="X2041" s="7">
        <f>IF($L2041&gt;0,$W2041/$L2041,0)</f>
        <v>449.26385224274406</v>
      </c>
    </row>
    <row r="2042" spans="1:24" ht="28.8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3">
        <f>(E2042/D2042)*100</f>
        <v>248.17133333333334</v>
      </c>
      <c r="P2042" s="7">
        <f t="shared" si="218"/>
        <v>27.472841328413285</v>
      </c>
      <c r="Q2042" s="4" t="str">
        <f t="shared" si="219"/>
        <v>technology</v>
      </c>
      <c r="R2042" s="4" t="str">
        <f t="shared" si="217"/>
        <v>hardware</v>
      </c>
      <c r="S2042" s="22">
        <f t="shared" si="220"/>
        <v>41578.927118055552</v>
      </c>
      <c r="T2042" s="22">
        <f t="shared" si="221"/>
        <v>41593.968784722223</v>
      </c>
      <c r="U2042" s="23">
        <v>41578.927118055552</v>
      </c>
      <c r="V2042" s="14">
        <f t="shared" si="222"/>
        <v>3000</v>
      </c>
      <c r="W2042" s="14">
        <f t="shared" si="223"/>
        <v>7445.14</v>
      </c>
      <c r="X2042" s="7">
        <f>IF($L2042&gt;0,$W2042/$L2042,0)</f>
        <v>27.472841328413285</v>
      </c>
    </row>
    <row r="2043" spans="1:24" ht="43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3">
        <f>(E2043/D2043)*100</f>
        <v>181.86315789473684</v>
      </c>
      <c r="P2043" s="7">
        <f t="shared" si="218"/>
        <v>143.97499999999999</v>
      </c>
      <c r="Q2043" s="4" t="str">
        <f t="shared" si="219"/>
        <v>technology</v>
      </c>
      <c r="R2043" s="4" t="str">
        <f t="shared" si="217"/>
        <v>hardware</v>
      </c>
      <c r="S2043" s="22">
        <f t="shared" si="220"/>
        <v>42654.525775462964</v>
      </c>
      <c r="T2043" s="22">
        <f t="shared" si="221"/>
        <v>42684.567442129628</v>
      </c>
      <c r="U2043" s="23">
        <v>42654.525775462964</v>
      </c>
      <c r="V2043" s="14">
        <f t="shared" si="222"/>
        <v>9500</v>
      </c>
      <c r="W2043" s="14">
        <f t="shared" si="223"/>
        <v>17277</v>
      </c>
      <c r="X2043" s="7">
        <f>IF($L2043&gt;0,$W2043/$L2043,0)</f>
        <v>143.97499999999999</v>
      </c>
    </row>
    <row r="2044" spans="1:24" ht="43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3">
        <f>(E2044/D2044)*100</f>
        <v>123.53</v>
      </c>
      <c r="P2044" s="7">
        <f t="shared" si="218"/>
        <v>88.23571428571428</v>
      </c>
      <c r="Q2044" s="4" t="str">
        <f t="shared" si="219"/>
        <v>technology</v>
      </c>
      <c r="R2044" s="4" t="str">
        <f t="shared" si="217"/>
        <v>hardware</v>
      </c>
      <c r="S2044" s="22">
        <f t="shared" si="220"/>
        <v>42331.708032407405</v>
      </c>
      <c r="T2044" s="22">
        <f t="shared" si="221"/>
        <v>42391.708032407405</v>
      </c>
      <c r="U2044" s="23">
        <v>42331.708032407405</v>
      </c>
      <c r="V2044" s="14">
        <f t="shared" si="222"/>
        <v>10000</v>
      </c>
      <c r="W2044" s="14">
        <f t="shared" si="223"/>
        <v>12353</v>
      </c>
      <c r="X2044" s="7">
        <f>IF($L2044&gt;0,$W2044/$L2044,0)</f>
        <v>88.23571428571428</v>
      </c>
    </row>
    <row r="2045" spans="1:24" ht="43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3">
        <f>(E2045/D2045)*100</f>
        <v>506.20938628158842</v>
      </c>
      <c r="P2045" s="7">
        <f t="shared" si="218"/>
        <v>36.326424870466319</v>
      </c>
      <c r="Q2045" s="4" t="str">
        <f t="shared" si="219"/>
        <v>technology</v>
      </c>
      <c r="R2045" s="4" t="str">
        <f t="shared" si="217"/>
        <v>hardware</v>
      </c>
      <c r="S2045" s="22">
        <f t="shared" si="220"/>
        <v>42661.176817129628</v>
      </c>
      <c r="T2045" s="22">
        <f t="shared" si="221"/>
        <v>42715.207638888889</v>
      </c>
      <c r="U2045" s="23">
        <v>42661.176817129628</v>
      </c>
      <c r="V2045" s="14">
        <f t="shared" si="222"/>
        <v>1385</v>
      </c>
      <c r="W2045" s="14">
        <f t="shared" si="223"/>
        <v>7011</v>
      </c>
      <c r="X2045" s="7">
        <f>IF($L2045&gt;0,$W2045/$L2045,0)</f>
        <v>36.326424870466319</v>
      </c>
    </row>
    <row r="2046" spans="1:24" ht="43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3">
        <f>(E2046/D2046)*100</f>
        <v>108.21333333333334</v>
      </c>
      <c r="P2046" s="7">
        <f t="shared" si="218"/>
        <v>90.177777777777777</v>
      </c>
      <c r="Q2046" s="4" t="str">
        <f t="shared" si="219"/>
        <v>technology</v>
      </c>
      <c r="R2046" s="4" t="str">
        <f t="shared" si="217"/>
        <v>hardware</v>
      </c>
      <c r="S2046" s="22">
        <f t="shared" si="220"/>
        <v>42138.684189814812</v>
      </c>
      <c r="T2046" s="22">
        <f t="shared" si="221"/>
        <v>42168.684189814812</v>
      </c>
      <c r="U2046" s="23">
        <v>42138.684189814812</v>
      </c>
      <c r="V2046" s="14">
        <f t="shared" si="222"/>
        <v>15000</v>
      </c>
      <c r="W2046" s="14">
        <f t="shared" si="223"/>
        <v>16232</v>
      </c>
      <c r="X2046" s="7">
        <f>IF($L2046&gt;0,$W2046/$L2046,0)</f>
        <v>90.177777777777777</v>
      </c>
    </row>
    <row r="2047" spans="1:24" ht="43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3">
        <f>(E2047/D2047)*100</f>
        <v>819.18387755102037</v>
      </c>
      <c r="P2047" s="7">
        <f t="shared" si="218"/>
        <v>152.62361216730039</v>
      </c>
      <c r="Q2047" s="4" t="str">
        <f t="shared" si="219"/>
        <v>technology</v>
      </c>
      <c r="R2047" s="4" t="str">
        <f t="shared" si="217"/>
        <v>hardware</v>
      </c>
      <c r="S2047" s="22">
        <f t="shared" si="220"/>
        <v>41069.088506944448</v>
      </c>
      <c r="T2047" s="22">
        <f t="shared" si="221"/>
        <v>41099.088506944448</v>
      </c>
      <c r="U2047" s="23">
        <v>41069.088506944448</v>
      </c>
      <c r="V2047" s="14">
        <f t="shared" si="222"/>
        <v>4900</v>
      </c>
      <c r="W2047" s="14">
        <f t="shared" si="223"/>
        <v>40140.01</v>
      </c>
      <c r="X2047" s="7">
        <f>IF($L2047&gt;0,$W2047/$L2047,0)</f>
        <v>152.62361216730039</v>
      </c>
    </row>
    <row r="2048" spans="1:24" ht="43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3">
        <f>(E2048/D2048)*100</f>
        <v>121.10000000000001</v>
      </c>
      <c r="P2048" s="7">
        <f t="shared" si="218"/>
        <v>55.806451612903224</v>
      </c>
      <c r="Q2048" s="4" t="str">
        <f t="shared" si="219"/>
        <v>technology</v>
      </c>
      <c r="R2048" s="4" t="str">
        <f t="shared" si="217"/>
        <v>hardware</v>
      </c>
      <c r="S2048" s="22">
        <f t="shared" si="220"/>
        <v>41387.171805555554</v>
      </c>
      <c r="T2048" s="22">
        <f t="shared" si="221"/>
        <v>41417.171805555554</v>
      </c>
      <c r="U2048" s="23">
        <v>41387.171805555554</v>
      </c>
      <c r="V2048" s="14">
        <f t="shared" si="222"/>
        <v>10000</v>
      </c>
      <c r="W2048" s="14">
        <f t="shared" si="223"/>
        <v>12110</v>
      </c>
      <c r="X2048" s="7">
        <f>IF($L2048&gt;0,$W2048/$L2048,0)</f>
        <v>55.806451612903224</v>
      </c>
    </row>
    <row r="2049" spans="1:24" ht="43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3">
        <f>(E2049/D2049)*100</f>
        <v>102.99897959183673</v>
      </c>
      <c r="P2049" s="7">
        <f t="shared" si="218"/>
        <v>227.85327313769753</v>
      </c>
      <c r="Q2049" s="4" t="str">
        <f t="shared" si="219"/>
        <v>technology</v>
      </c>
      <c r="R2049" s="4" t="str">
        <f t="shared" si="217"/>
        <v>hardware</v>
      </c>
      <c r="S2049" s="22">
        <f t="shared" si="220"/>
        <v>42081.903587962966</v>
      </c>
      <c r="T2049" s="22">
        <f t="shared" si="221"/>
        <v>42111</v>
      </c>
      <c r="U2049" s="23">
        <v>42081.903587962966</v>
      </c>
      <c r="V2049" s="14">
        <f t="shared" si="222"/>
        <v>69001.212</v>
      </c>
      <c r="W2049" s="14">
        <f t="shared" si="223"/>
        <v>71070.544265999997</v>
      </c>
      <c r="X2049" s="7">
        <f>IF($L2049&gt;0,$W2049/$L2049,0)</f>
        <v>160.43012249661399</v>
      </c>
    </row>
    <row r="2050" spans="1:24" ht="43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3">
        <f>(E2050/D2050)*100</f>
        <v>148.33229411764705</v>
      </c>
      <c r="P2050" s="7">
        <f t="shared" si="218"/>
        <v>91.82989803350327</v>
      </c>
      <c r="Q2050" s="4" t="str">
        <f t="shared" si="219"/>
        <v>technology</v>
      </c>
      <c r="R2050" s="4" t="str">
        <f t="shared" ref="R2050:R2113" si="224">MID($N2050,FIND("/",$N2050)+1,LEN($N2050))</f>
        <v>hardware</v>
      </c>
      <c r="S2050" s="22">
        <f t="shared" si="220"/>
        <v>41387.651516203703</v>
      </c>
      <c r="T2050" s="22">
        <f t="shared" si="221"/>
        <v>41417.651516203703</v>
      </c>
      <c r="U2050" s="23">
        <v>41387.651516203703</v>
      </c>
      <c r="V2050" s="14">
        <f t="shared" si="222"/>
        <v>85000</v>
      </c>
      <c r="W2050" s="14">
        <f t="shared" si="223"/>
        <v>126082.45</v>
      </c>
      <c r="X2050" s="7">
        <f>IF($L2050&gt;0,$W2050/$L2050,0)</f>
        <v>91.82989803350327</v>
      </c>
    </row>
    <row r="2051" spans="1:24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3">
        <f>(E2051/D2051)*100</f>
        <v>120.19070000000001</v>
      </c>
      <c r="P2051" s="7">
        <f t="shared" ref="P2051:P2114" si="225">IF($L2051&gt;0,$E2051/$L2051,0)</f>
        <v>80.991037735849048</v>
      </c>
      <c r="Q2051" s="4" t="str">
        <f t="shared" ref="Q2051:Q2114" si="226">LEFT($N2051,FIND("/",$N2051)-1)</f>
        <v>technology</v>
      </c>
      <c r="R2051" s="4" t="str">
        <f t="shared" si="224"/>
        <v>hardware</v>
      </c>
      <c r="S2051" s="22">
        <f t="shared" ref="S2051:U2114" si="227">($J2051/86400)+DATE(1970,1,1)</f>
        <v>41575.527349537035</v>
      </c>
      <c r="T2051" s="22">
        <f t="shared" ref="T2051:T2114" si="228">($I2051/86400)+DATE(1970,1,1)</f>
        <v>41610.957638888889</v>
      </c>
      <c r="U2051" s="23">
        <v>41575.527349537035</v>
      </c>
      <c r="V2051" s="14">
        <f t="shared" ref="V2051:V2114" si="229">IF($H2051="AUD",$D2051*0.704094,IF($H2051="CAD",$D2051*0.766449,IF($H2051="CHF",$D2051*1.016069,IF($H2051="DKK",$D2051*0.150818,IF($H2051="EUR",$D2051*1.126155,IF($H2051="GBP",$D2051*1.251877,IF($H2051="HKD",$D2051*0.127766,IF($H2051="MXN",$D2051*0.052688,IF($H2051="NOK",$D2051*0.117106,IF($H2051="NZD",$D2051*0.672078,IF($H2051="SEK",$D2051*0.106947,IF($H2051="SGD",$D2051*0.737466,IF($H2051="USD",$D2051*1)))))))))))))</f>
        <v>62593.85</v>
      </c>
      <c r="W2051" s="14">
        <f t="shared" ref="W2051:W2114" si="230">IF($H2051="AUD",$E2051*0.704094,IF($H2051="CAD",$E2051*0.766449,IF($H2051="CHF",$E2051*1.016069,IF($H2051="DKK",$E2051*0.150818,IF($H2051="EUR",$E2051*1.126155,IF($H2051="GBP",$E2051*1.251877,IF($H2051="HKD",$E2051*0.127766,IF($H2051="MXN",$E2051*0.052688,IF($H2051="NOK",$E2051*0.117106,IF($H2051="NZD",$E2051*0.672078,IF($H2051="SEK",$E2051*0.106947,IF($H2051="SGD",$E2051*0.737466,IF($H2051="USD",$E2051*1)))))))))))))</f>
        <v>75231.986471949989</v>
      </c>
      <c r="X2051" s="7">
        <f>IF($L2051&gt;0,$W2051/$L2051,0)</f>
        <v>101.3908173476415</v>
      </c>
    </row>
    <row r="2052" spans="1:24" ht="43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3">
        <f>(E2052/D2052)*100</f>
        <v>473.27000000000004</v>
      </c>
      <c r="P2052" s="7">
        <f t="shared" si="225"/>
        <v>278.39411764705881</v>
      </c>
      <c r="Q2052" s="4" t="str">
        <f t="shared" si="226"/>
        <v>technology</v>
      </c>
      <c r="R2052" s="4" t="str">
        <f t="shared" si="224"/>
        <v>hardware</v>
      </c>
      <c r="S2052" s="22">
        <f t="shared" si="227"/>
        <v>42115.071504629625</v>
      </c>
      <c r="T2052" s="22">
        <f t="shared" si="228"/>
        <v>42155.071504629625</v>
      </c>
      <c r="U2052" s="23">
        <v>42115.071504629625</v>
      </c>
      <c r="V2052" s="14">
        <f t="shared" si="229"/>
        <v>10000</v>
      </c>
      <c r="W2052" s="14">
        <f t="shared" si="230"/>
        <v>47327</v>
      </c>
      <c r="X2052" s="7">
        <f>IF($L2052&gt;0,$W2052/$L2052,0)</f>
        <v>278.39411764705881</v>
      </c>
    </row>
    <row r="2053" spans="1:24" ht="43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3">
        <f>(E2053/D2053)*100</f>
        <v>130.36250000000001</v>
      </c>
      <c r="P2053" s="7">
        <f t="shared" si="225"/>
        <v>43.095041322314053</v>
      </c>
      <c r="Q2053" s="4" t="str">
        <f t="shared" si="226"/>
        <v>technology</v>
      </c>
      <c r="R2053" s="4" t="str">
        <f t="shared" si="224"/>
        <v>hardware</v>
      </c>
      <c r="S2053" s="22">
        <f t="shared" si="227"/>
        <v>41604.022418981483</v>
      </c>
      <c r="T2053" s="22">
        <f t="shared" si="228"/>
        <v>41634.022418981483</v>
      </c>
      <c r="U2053" s="23">
        <v>41604.022418981483</v>
      </c>
      <c r="V2053" s="14">
        <f t="shared" si="229"/>
        <v>8000</v>
      </c>
      <c r="W2053" s="14">
        <f t="shared" si="230"/>
        <v>10429</v>
      </c>
      <c r="X2053" s="7">
        <f>IF($L2053&gt;0,$W2053/$L2053,0)</f>
        <v>43.095041322314053</v>
      </c>
    </row>
    <row r="2054" spans="1:24" ht="43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3">
        <f>(E2054/D2054)*100</f>
        <v>353.048</v>
      </c>
      <c r="P2054" s="7">
        <f t="shared" si="225"/>
        <v>326.29205175600737</v>
      </c>
      <c r="Q2054" s="4" t="str">
        <f t="shared" si="226"/>
        <v>technology</v>
      </c>
      <c r="R2054" s="4" t="str">
        <f t="shared" si="224"/>
        <v>hardware</v>
      </c>
      <c r="S2054" s="22">
        <f t="shared" si="227"/>
        <v>42375.08394675926</v>
      </c>
      <c r="T2054" s="22">
        <f t="shared" si="228"/>
        <v>42420.08394675926</v>
      </c>
      <c r="U2054" s="23">
        <v>42375.08394675926</v>
      </c>
      <c r="V2054" s="14">
        <f t="shared" si="229"/>
        <v>50000</v>
      </c>
      <c r="W2054" s="14">
        <f t="shared" si="230"/>
        <v>176524</v>
      </c>
      <c r="X2054" s="7">
        <f>IF($L2054&gt;0,$W2054/$L2054,0)</f>
        <v>326.29205175600737</v>
      </c>
    </row>
    <row r="2055" spans="1:24" ht="43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3">
        <f>(E2055/D2055)*100</f>
        <v>101.02</v>
      </c>
      <c r="P2055" s="7">
        <f t="shared" si="225"/>
        <v>41.743801652892564</v>
      </c>
      <c r="Q2055" s="4" t="str">
        <f t="shared" si="226"/>
        <v>technology</v>
      </c>
      <c r="R2055" s="4" t="str">
        <f t="shared" si="224"/>
        <v>hardware</v>
      </c>
      <c r="S2055" s="22">
        <f t="shared" si="227"/>
        <v>42303.617488425924</v>
      </c>
      <c r="T2055" s="22">
        <f t="shared" si="228"/>
        <v>42333.659155092595</v>
      </c>
      <c r="U2055" s="23">
        <v>42303.617488425924</v>
      </c>
      <c r="V2055" s="14">
        <f t="shared" si="229"/>
        <v>5000</v>
      </c>
      <c r="W2055" s="14">
        <f t="shared" si="230"/>
        <v>5051</v>
      </c>
      <c r="X2055" s="7">
        <f>IF($L2055&gt;0,$W2055/$L2055,0)</f>
        <v>41.743801652892564</v>
      </c>
    </row>
    <row r="2056" spans="1:24" ht="43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3">
        <f>(E2056/D2056)*100</f>
        <v>113.59142857142857</v>
      </c>
      <c r="P2056" s="7">
        <f t="shared" si="225"/>
        <v>64.020933977455712</v>
      </c>
      <c r="Q2056" s="4" t="str">
        <f t="shared" si="226"/>
        <v>technology</v>
      </c>
      <c r="R2056" s="4" t="str">
        <f t="shared" si="224"/>
        <v>hardware</v>
      </c>
      <c r="S2056" s="22">
        <f t="shared" si="227"/>
        <v>41731.520949074074</v>
      </c>
      <c r="T2056" s="22">
        <f t="shared" si="228"/>
        <v>41761.520949074074</v>
      </c>
      <c r="U2056" s="23">
        <v>41731.520949074074</v>
      </c>
      <c r="V2056" s="14">
        <f t="shared" si="229"/>
        <v>43815.695</v>
      </c>
      <c r="W2056" s="14">
        <f t="shared" si="230"/>
        <v>49770.873888999995</v>
      </c>
      <c r="X2056" s="7">
        <f>IF($L2056&gt;0,$W2056/$L2056,0)</f>
        <v>80.146334764895329</v>
      </c>
    </row>
    <row r="2057" spans="1:24" ht="43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3">
        <f>(E2057/D2057)*100</f>
        <v>167.41666666666666</v>
      </c>
      <c r="P2057" s="7">
        <f t="shared" si="225"/>
        <v>99.455445544554451</v>
      </c>
      <c r="Q2057" s="4" t="str">
        <f t="shared" si="226"/>
        <v>technology</v>
      </c>
      <c r="R2057" s="4" t="str">
        <f t="shared" si="224"/>
        <v>hardware</v>
      </c>
      <c r="S2057" s="22">
        <f t="shared" si="227"/>
        <v>41946.674108796295</v>
      </c>
      <c r="T2057" s="22">
        <f t="shared" si="228"/>
        <v>41976.166666666672</v>
      </c>
      <c r="U2057" s="23">
        <v>41946.674108796295</v>
      </c>
      <c r="V2057" s="14">
        <f t="shared" si="229"/>
        <v>6000</v>
      </c>
      <c r="W2057" s="14">
        <f t="shared" si="230"/>
        <v>10045</v>
      </c>
      <c r="X2057" s="7">
        <f>IF($L2057&gt;0,$W2057/$L2057,0)</f>
        <v>99.455445544554451</v>
      </c>
    </row>
    <row r="2058" spans="1:24" ht="43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3">
        <f>(E2058/D2058)*100</f>
        <v>153.452</v>
      </c>
      <c r="P2058" s="7">
        <f t="shared" si="225"/>
        <v>138.49458483754512</v>
      </c>
      <c r="Q2058" s="4" t="str">
        <f t="shared" si="226"/>
        <v>technology</v>
      </c>
      <c r="R2058" s="4" t="str">
        <f t="shared" si="224"/>
        <v>hardware</v>
      </c>
      <c r="S2058" s="22">
        <f t="shared" si="227"/>
        <v>41351.76090277778</v>
      </c>
      <c r="T2058" s="22">
        <f t="shared" si="228"/>
        <v>41381.76090277778</v>
      </c>
      <c r="U2058" s="23">
        <v>41351.76090277778</v>
      </c>
      <c r="V2058" s="14">
        <f t="shared" si="229"/>
        <v>50000</v>
      </c>
      <c r="W2058" s="14">
        <f t="shared" si="230"/>
        <v>76726</v>
      </c>
      <c r="X2058" s="7">
        <f>IF($L2058&gt;0,$W2058/$L2058,0)</f>
        <v>138.49458483754512</v>
      </c>
    </row>
    <row r="2059" spans="1:24" ht="43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3">
        <f>(E2059/D2059)*100</f>
        <v>202.23220000000001</v>
      </c>
      <c r="P2059" s="7">
        <f t="shared" si="225"/>
        <v>45.547792792792798</v>
      </c>
      <c r="Q2059" s="4" t="str">
        <f t="shared" si="226"/>
        <v>technology</v>
      </c>
      <c r="R2059" s="4" t="str">
        <f t="shared" si="224"/>
        <v>hardware</v>
      </c>
      <c r="S2059" s="22">
        <f t="shared" si="227"/>
        <v>42396.494583333333</v>
      </c>
      <c r="T2059" s="22">
        <f t="shared" si="228"/>
        <v>42426.494583333333</v>
      </c>
      <c r="U2059" s="23">
        <v>42396.494583333333</v>
      </c>
      <c r="V2059" s="14">
        <f t="shared" si="229"/>
        <v>18778.154999999999</v>
      </c>
      <c r="W2059" s="14">
        <f t="shared" si="230"/>
        <v>37975.475975909998</v>
      </c>
      <c r="X2059" s="7">
        <f>IF($L2059&gt;0,$W2059/$L2059,0)</f>
        <v>57.020234198063058</v>
      </c>
    </row>
    <row r="2060" spans="1:24" ht="28.8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3">
        <f>(E2060/D2060)*100</f>
        <v>168.28125</v>
      </c>
      <c r="P2060" s="7">
        <f t="shared" si="225"/>
        <v>10.507317073170732</v>
      </c>
      <c r="Q2060" s="4" t="str">
        <f t="shared" si="226"/>
        <v>technology</v>
      </c>
      <c r="R2060" s="4" t="str">
        <f t="shared" si="224"/>
        <v>hardware</v>
      </c>
      <c r="S2060" s="22">
        <f t="shared" si="227"/>
        <v>42026.370717592596</v>
      </c>
      <c r="T2060" s="22">
        <f t="shared" si="228"/>
        <v>42065.833333333328</v>
      </c>
      <c r="U2060" s="23">
        <v>42026.370717592596</v>
      </c>
      <c r="V2060" s="14">
        <f t="shared" si="229"/>
        <v>3204.80512</v>
      </c>
      <c r="W2060" s="14">
        <f t="shared" si="230"/>
        <v>5393.0861159999995</v>
      </c>
      <c r="X2060" s="7">
        <f>IF($L2060&gt;0,$W2060/$L2060,0)</f>
        <v>13.153868575609755</v>
      </c>
    </row>
    <row r="2061" spans="1:24" ht="43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3">
        <f>(E2061/D2061)*100</f>
        <v>143.45666666666668</v>
      </c>
      <c r="P2061" s="7">
        <f t="shared" si="225"/>
        <v>114.76533333333333</v>
      </c>
      <c r="Q2061" s="4" t="str">
        <f t="shared" si="226"/>
        <v>technology</v>
      </c>
      <c r="R2061" s="4" t="str">
        <f t="shared" si="224"/>
        <v>hardware</v>
      </c>
      <c r="S2061" s="22">
        <f t="shared" si="227"/>
        <v>42361.602476851855</v>
      </c>
      <c r="T2061" s="22">
        <f t="shared" si="228"/>
        <v>42400.915972222225</v>
      </c>
      <c r="U2061" s="23">
        <v>42361.602476851855</v>
      </c>
      <c r="V2061" s="14">
        <f t="shared" si="229"/>
        <v>30000</v>
      </c>
      <c r="W2061" s="14">
        <f t="shared" si="230"/>
        <v>43037</v>
      </c>
      <c r="X2061" s="7">
        <f>IF($L2061&gt;0,$W2061/$L2061,0)</f>
        <v>114.76533333333333</v>
      </c>
    </row>
    <row r="2062" spans="1:24" ht="43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3">
        <f>(E2062/D2062)*100</f>
        <v>196.4</v>
      </c>
      <c r="P2062" s="7">
        <f t="shared" si="225"/>
        <v>35.997067448680355</v>
      </c>
      <c r="Q2062" s="4" t="str">
        <f t="shared" si="226"/>
        <v>technology</v>
      </c>
      <c r="R2062" s="4" t="str">
        <f t="shared" si="224"/>
        <v>hardware</v>
      </c>
      <c r="S2062" s="22">
        <f t="shared" si="227"/>
        <v>41783.642939814818</v>
      </c>
      <c r="T2062" s="22">
        <f t="shared" si="228"/>
        <v>41843.642939814818</v>
      </c>
      <c r="U2062" s="23">
        <v>41783.642939814818</v>
      </c>
      <c r="V2062" s="14">
        <f t="shared" si="229"/>
        <v>25000</v>
      </c>
      <c r="W2062" s="14">
        <f t="shared" si="230"/>
        <v>49100</v>
      </c>
      <c r="X2062" s="7">
        <f>IF($L2062&gt;0,$W2062/$L2062,0)</f>
        <v>35.997067448680355</v>
      </c>
    </row>
    <row r="2063" spans="1:24" ht="43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3">
        <f>(E2063/D2063)*100</f>
        <v>107.91999999999999</v>
      </c>
      <c r="P2063" s="7">
        <f t="shared" si="225"/>
        <v>154.17142857142858</v>
      </c>
      <c r="Q2063" s="4" t="str">
        <f t="shared" si="226"/>
        <v>technology</v>
      </c>
      <c r="R2063" s="4" t="str">
        <f t="shared" si="224"/>
        <v>hardware</v>
      </c>
      <c r="S2063" s="22">
        <f t="shared" si="227"/>
        <v>42705.764513888891</v>
      </c>
      <c r="T2063" s="22">
        <f t="shared" si="228"/>
        <v>42735.764513888891</v>
      </c>
      <c r="U2063" s="23">
        <v>42705.764513888891</v>
      </c>
      <c r="V2063" s="14">
        <f t="shared" si="229"/>
        <v>5000</v>
      </c>
      <c r="W2063" s="14">
        <f t="shared" si="230"/>
        <v>5396</v>
      </c>
      <c r="X2063" s="7">
        <f>IF($L2063&gt;0,$W2063/$L2063,0)</f>
        <v>154.17142857142858</v>
      </c>
    </row>
    <row r="2064" spans="1:24" ht="43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3">
        <f>(E2064/D2064)*100</f>
        <v>114.97699999999999</v>
      </c>
      <c r="P2064" s="7">
        <f t="shared" si="225"/>
        <v>566.38916256157631</v>
      </c>
      <c r="Q2064" s="4" t="str">
        <f t="shared" si="226"/>
        <v>technology</v>
      </c>
      <c r="R2064" s="4" t="str">
        <f t="shared" si="224"/>
        <v>hardware</v>
      </c>
      <c r="S2064" s="22">
        <f t="shared" si="227"/>
        <v>42423.3830787037</v>
      </c>
      <c r="T2064" s="22">
        <f t="shared" si="228"/>
        <v>42453.341412037036</v>
      </c>
      <c r="U2064" s="23">
        <v>42423.3830787037</v>
      </c>
      <c r="V2064" s="14">
        <f t="shared" si="229"/>
        <v>15081.800000000001</v>
      </c>
      <c r="W2064" s="14">
        <f t="shared" si="230"/>
        <v>17340.601186</v>
      </c>
      <c r="X2064" s="7">
        <f>IF($L2064&gt;0,$W2064/$L2064,0)</f>
        <v>85.421680719211821</v>
      </c>
    </row>
    <row r="2065" spans="1:24" ht="28.8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3">
        <f>(E2065/D2065)*100</f>
        <v>148.04999999999998</v>
      </c>
      <c r="P2065" s="7">
        <f t="shared" si="225"/>
        <v>120.85714285714286</v>
      </c>
      <c r="Q2065" s="4" t="str">
        <f t="shared" si="226"/>
        <v>technology</v>
      </c>
      <c r="R2065" s="4" t="str">
        <f t="shared" si="224"/>
        <v>hardware</v>
      </c>
      <c r="S2065" s="22">
        <f t="shared" si="227"/>
        <v>42472.73265046296</v>
      </c>
      <c r="T2065" s="22">
        <f t="shared" si="228"/>
        <v>42505.73265046296</v>
      </c>
      <c r="U2065" s="23">
        <v>42472.73265046296</v>
      </c>
      <c r="V2065" s="14">
        <f t="shared" si="229"/>
        <v>4504.62</v>
      </c>
      <c r="W2065" s="14">
        <f t="shared" si="230"/>
        <v>6669.0899099999997</v>
      </c>
      <c r="X2065" s="7">
        <f>IF($L2065&gt;0,$W2065/$L2065,0)</f>
        <v>136.10387571428572</v>
      </c>
    </row>
    <row r="2066" spans="1:24" ht="43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3">
        <f>(E2066/D2066)*100</f>
        <v>191.16676082790633</v>
      </c>
      <c r="P2066" s="7">
        <f t="shared" si="225"/>
        <v>86.163845492085343</v>
      </c>
      <c r="Q2066" s="4" t="str">
        <f t="shared" si="226"/>
        <v>technology</v>
      </c>
      <c r="R2066" s="4" t="str">
        <f t="shared" si="224"/>
        <v>hardware</v>
      </c>
      <c r="S2066" s="22">
        <f t="shared" si="227"/>
        <v>41389.364849537036</v>
      </c>
      <c r="T2066" s="22">
        <f t="shared" si="228"/>
        <v>41425.5</v>
      </c>
      <c r="U2066" s="23">
        <v>41389.364849537036</v>
      </c>
      <c r="V2066" s="14">
        <f t="shared" si="229"/>
        <v>261962</v>
      </c>
      <c r="W2066" s="14">
        <f t="shared" si="230"/>
        <v>500784.27</v>
      </c>
      <c r="X2066" s="7">
        <f>IF($L2066&gt;0,$W2066/$L2066,0)</f>
        <v>86.163845492085343</v>
      </c>
    </row>
    <row r="2067" spans="1:24" ht="43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3">
        <f>(E2067/D2067)*100</f>
        <v>199.215125</v>
      </c>
      <c r="P2067" s="7">
        <f t="shared" si="225"/>
        <v>51.212114395886893</v>
      </c>
      <c r="Q2067" s="4" t="str">
        <f t="shared" si="226"/>
        <v>technology</v>
      </c>
      <c r="R2067" s="4" t="str">
        <f t="shared" si="224"/>
        <v>hardware</v>
      </c>
      <c r="S2067" s="22">
        <f t="shared" si="227"/>
        <v>41603.333668981482</v>
      </c>
      <c r="T2067" s="22">
        <f t="shared" si="228"/>
        <v>41633.333668981482</v>
      </c>
      <c r="U2067" s="23">
        <v>41603.333668981482</v>
      </c>
      <c r="V2067" s="14">
        <f t="shared" si="229"/>
        <v>50075.079999999994</v>
      </c>
      <c r="W2067" s="14">
        <f t="shared" si="230"/>
        <v>99757.133215850001</v>
      </c>
      <c r="X2067" s="7">
        <f>IF($L2067&gt;0,$W2067/$L2067,0)</f>
        <v>64.111268133579685</v>
      </c>
    </row>
    <row r="2068" spans="1:24" ht="43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3">
        <f>(E2068/D2068)*100</f>
        <v>218.6</v>
      </c>
      <c r="P2068" s="7">
        <f t="shared" si="225"/>
        <v>67.261538461538464</v>
      </c>
      <c r="Q2068" s="4" t="str">
        <f t="shared" si="226"/>
        <v>technology</v>
      </c>
      <c r="R2068" s="4" t="str">
        <f t="shared" si="224"/>
        <v>hardware</v>
      </c>
      <c r="S2068" s="22">
        <f t="shared" si="227"/>
        <v>41844.771793981483</v>
      </c>
      <c r="T2068" s="22">
        <f t="shared" si="228"/>
        <v>41874.771793981483</v>
      </c>
      <c r="U2068" s="23">
        <v>41844.771793981483</v>
      </c>
      <c r="V2068" s="14">
        <f t="shared" si="229"/>
        <v>2000</v>
      </c>
      <c r="W2068" s="14">
        <f t="shared" si="230"/>
        <v>4372</v>
      </c>
      <c r="X2068" s="7">
        <f>IF($L2068&gt;0,$W2068/$L2068,0)</f>
        <v>67.261538461538464</v>
      </c>
    </row>
    <row r="2069" spans="1:24" ht="43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3">
        <f>(E2069/D2069)*100</f>
        <v>126.86868686868686</v>
      </c>
      <c r="P2069" s="7">
        <f t="shared" si="225"/>
        <v>62.8</v>
      </c>
      <c r="Q2069" s="4" t="str">
        <f t="shared" si="226"/>
        <v>technology</v>
      </c>
      <c r="R2069" s="4" t="str">
        <f t="shared" si="224"/>
        <v>hardware</v>
      </c>
      <c r="S2069" s="22">
        <f t="shared" si="227"/>
        <v>42115.853888888887</v>
      </c>
      <c r="T2069" s="22">
        <f t="shared" si="228"/>
        <v>42148.853888888887</v>
      </c>
      <c r="U2069" s="23">
        <v>42115.853888888887</v>
      </c>
      <c r="V2069" s="14">
        <f t="shared" si="229"/>
        <v>619.67911499999991</v>
      </c>
      <c r="W2069" s="14">
        <f t="shared" si="230"/>
        <v>786.17875599999991</v>
      </c>
      <c r="X2069" s="7">
        <f>IF($L2069&gt;0,$W2069/$L2069,0)</f>
        <v>78.617875599999991</v>
      </c>
    </row>
    <row r="2070" spans="1:24" ht="43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3">
        <f>(E2070/D2070)*100</f>
        <v>105.22388000000001</v>
      </c>
      <c r="P2070" s="7">
        <f t="shared" si="225"/>
        <v>346.13118421052633</v>
      </c>
      <c r="Q2070" s="4" t="str">
        <f t="shared" si="226"/>
        <v>technology</v>
      </c>
      <c r="R2070" s="4" t="str">
        <f t="shared" si="224"/>
        <v>hardware</v>
      </c>
      <c r="S2070" s="22">
        <f t="shared" si="227"/>
        <v>42633.841608796298</v>
      </c>
      <c r="T2070" s="22">
        <f t="shared" si="228"/>
        <v>42663.841608796298</v>
      </c>
      <c r="U2070" s="23">
        <v>42633.841608796298</v>
      </c>
      <c r="V2070" s="14">
        <f t="shared" si="229"/>
        <v>25000</v>
      </c>
      <c r="W2070" s="14">
        <f t="shared" si="230"/>
        <v>26305.97</v>
      </c>
      <c r="X2070" s="7">
        <f>IF($L2070&gt;0,$W2070/$L2070,0)</f>
        <v>346.13118421052633</v>
      </c>
    </row>
    <row r="2071" spans="1:24" ht="43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3">
        <f>(E2071/D2071)*100</f>
        <v>128.40666000000002</v>
      </c>
      <c r="P2071" s="7">
        <f t="shared" si="225"/>
        <v>244.11912547528519</v>
      </c>
      <c r="Q2071" s="4" t="str">
        <f t="shared" si="226"/>
        <v>technology</v>
      </c>
      <c r="R2071" s="4" t="str">
        <f t="shared" si="224"/>
        <v>hardware</v>
      </c>
      <c r="S2071" s="22">
        <f t="shared" si="227"/>
        <v>42340.972118055557</v>
      </c>
      <c r="T2071" s="22">
        <f t="shared" si="228"/>
        <v>42371.972118055557</v>
      </c>
      <c r="U2071" s="23">
        <v>42340.972118055557</v>
      </c>
      <c r="V2071" s="14">
        <f t="shared" si="229"/>
        <v>50000</v>
      </c>
      <c r="W2071" s="14">
        <f t="shared" si="230"/>
        <v>64203.33</v>
      </c>
      <c r="X2071" s="7">
        <f>IF($L2071&gt;0,$W2071/$L2071,0)</f>
        <v>244.11912547528519</v>
      </c>
    </row>
    <row r="2072" spans="1:24" ht="43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3">
        <f>(E2072/D2072)*100</f>
        <v>317.3272</v>
      </c>
      <c r="P2072" s="7">
        <f t="shared" si="225"/>
        <v>259.25424836601309</v>
      </c>
      <c r="Q2072" s="4" t="str">
        <f t="shared" si="226"/>
        <v>technology</v>
      </c>
      <c r="R2072" s="4" t="str">
        <f t="shared" si="224"/>
        <v>hardware</v>
      </c>
      <c r="S2072" s="22">
        <f t="shared" si="227"/>
        <v>42519.6565162037</v>
      </c>
      <c r="T2072" s="22">
        <f t="shared" si="228"/>
        <v>42549.6565162037</v>
      </c>
      <c r="U2072" s="23">
        <v>42519.6565162037</v>
      </c>
      <c r="V2072" s="14">
        <f t="shared" si="229"/>
        <v>140769.375</v>
      </c>
      <c r="W2072" s="14">
        <f t="shared" si="230"/>
        <v>446699.516145</v>
      </c>
      <c r="X2072" s="7">
        <f>IF($L2072&gt;0,$W2072/$L2072,0)</f>
        <v>291.96046806862745</v>
      </c>
    </row>
    <row r="2073" spans="1:24" ht="43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3">
        <f>(E2073/D2073)*100</f>
        <v>280.73</v>
      </c>
      <c r="P2073" s="7">
        <f t="shared" si="225"/>
        <v>201.96402877697841</v>
      </c>
      <c r="Q2073" s="4" t="str">
        <f t="shared" si="226"/>
        <v>technology</v>
      </c>
      <c r="R2073" s="4" t="str">
        <f t="shared" si="224"/>
        <v>hardware</v>
      </c>
      <c r="S2073" s="22">
        <f t="shared" si="227"/>
        <v>42600.278749999998</v>
      </c>
      <c r="T2073" s="22">
        <f t="shared" si="228"/>
        <v>42645.278749999998</v>
      </c>
      <c r="U2073" s="23">
        <v>42600.278749999998</v>
      </c>
      <c r="V2073" s="14">
        <f t="shared" si="229"/>
        <v>20000</v>
      </c>
      <c r="W2073" s="14">
        <f t="shared" si="230"/>
        <v>56146</v>
      </c>
      <c r="X2073" s="7">
        <f>IF($L2073&gt;0,$W2073/$L2073,0)</f>
        <v>201.96402877697841</v>
      </c>
    </row>
    <row r="2074" spans="1:24" ht="43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3">
        <f>(E2074/D2074)*100</f>
        <v>110.73146853146854</v>
      </c>
      <c r="P2074" s="7">
        <f t="shared" si="225"/>
        <v>226.20857142857142</v>
      </c>
      <c r="Q2074" s="4" t="str">
        <f t="shared" si="226"/>
        <v>technology</v>
      </c>
      <c r="R2074" s="4" t="str">
        <f t="shared" si="224"/>
        <v>hardware</v>
      </c>
      <c r="S2074" s="22">
        <f t="shared" si="227"/>
        <v>42467.581388888888</v>
      </c>
      <c r="T2074" s="22">
        <f t="shared" si="228"/>
        <v>42497.581388888888</v>
      </c>
      <c r="U2074" s="23">
        <v>42467.581388888888</v>
      </c>
      <c r="V2074" s="14">
        <f t="shared" si="229"/>
        <v>71500</v>
      </c>
      <c r="W2074" s="14">
        <f t="shared" si="230"/>
        <v>79173</v>
      </c>
      <c r="X2074" s="7">
        <f>IF($L2074&gt;0,$W2074/$L2074,0)</f>
        <v>226.20857142857142</v>
      </c>
    </row>
    <row r="2075" spans="1:24" ht="43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3">
        <f>(E2075/D2075)*100</f>
        <v>152.60429999999999</v>
      </c>
      <c r="P2075" s="7">
        <f t="shared" si="225"/>
        <v>324.69</v>
      </c>
      <c r="Q2075" s="4" t="str">
        <f t="shared" si="226"/>
        <v>technology</v>
      </c>
      <c r="R2075" s="4" t="str">
        <f t="shared" si="224"/>
        <v>hardware</v>
      </c>
      <c r="S2075" s="22">
        <f t="shared" si="227"/>
        <v>42087.668032407411</v>
      </c>
      <c r="T2075" s="22">
        <f t="shared" si="228"/>
        <v>42132.668032407411</v>
      </c>
      <c r="U2075" s="23">
        <v>42087.668032407411</v>
      </c>
      <c r="V2075" s="14">
        <f t="shared" si="229"/>
        <v>100000</v>
      </c>
      <c r="W2075" s="14">
        <f t="shared" si="230"/>
        <v>152604.29999999999</v>
      </c>
      <c r="X2075" s="7">
        <f>IF($L2075&gt;0,$W2075/$L2075,0)</f>
        <v>324.69</v>
      </c>
    </row>
    <row r="2076" spans="1:24" ht="28.8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3">
        <f>(E2076/D2076)*100</f>
        <v>102.49999999999999</v>
      </c>
      <c r="P2076" s="7">
        <f t="shared" si="225"/>
        <v>205</v>
      </c>
      <c r="Q2076" s="4" t="str">
        <f t="shared" si="226"/>
        <v>technology</v>
      </c>
      <c r="R2076" s="4" t="str">
        <f t="shared" si="224"/>
        <v>hardware</v>
      </c>
      <c r="S2076" s="22">
        <f t="shared" si="227"/>
        <v>42466.826180555552</v>
      </c>
      <c r="T2076" s="22">
        <f t="shared" si="228"/>
        <v>42496.826180555552</v>
      </c>
      <c r="U2076" s="23">
        <v>42466.826180555552</v>
      </c>
      <c r="V2076" s="14">
        <f t="shared" si="229"/>
        <v>600</v>
      </c>
      <c r="W2076" s="14">
        <f t="shared" si="230"/>
        <v>615</v>
      </c>
      <c r="X2076" s="7">
        <f>IF($L2076&gt;0,$W2076/$L2076,0)</f>
        <v>205</v>
      </c>
    </row>
    <row r="2077" spans="1:24" ht="43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3">
        <f>(E2077/D2077)*100</f>
        <v>1678.3738373837384</v>
      </c>
      <c r="P2077" s="7">
        <f t="shared" si="225"/>
        <v>20.465926829268295</v>
      </c>
      <c r="Q2077" s="4" t="str">
        <f t="shared" si="226"/>
        <v>technology</v>
      </c>
      <c r="R2077" s="4" t="str">
        <f t="shared" si="224"/>
        <v>hardware</v>
      </c>
      <c r="S2077" s="22">
        <f t="shared" si="227"/>
        <v>41450.681574074071</v>
      </c>
      <c r="T2077" s="22">
        <f t="shared" si="228"/>
        <v>41480.681574074071</v>
      </c>
      <c r="U2077" s="23">
        <v>41450.681574074071</v>
      </c>
      <c r="V2077" s="14">
        <f t="shared" si="229"/>
        <v>9999</v>
      </c>
      <c r="W2077" s="14">
        <f t="shared" si="230"/>
        <v>167820.6</v>
      </c>
      <c r="X2077" s="7">
        <f>IF($L2077&gt;0,$W2077/$L2077,0)</f>
        <v>20.465926829268295</v>
      </c>
    </row>
    <row r="2078" spans="1:24" ht="28.8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3">
        <f>(E2078/D2078)*100</f>
        <v>543.349156424581</v>
      </c>
      <c r="P2078" s="7">
        <f t="shared" si="225"/>
        <v>116.35303146309367</v>
      </c>
      <c r="Q2078" s="4" t="str">
        <f t="shared" si="226"/>
        <v>technology</v>
      </c>
      <c r="R2078" s="4" t="str">
        <f t="shared" si="224"/>
        <v>hardware</v>
      </c>
      <c r="S2078" s="22">
        <f t="shared" si="227"/>
        <v>41803.880659722221</v>
      </c>
      <c r="T2078" s="22">
        <f t="shared" si="228"/>
        <v>41843.880659722221</v>
      </c>
      <c r="U2078" s="23">
        <v>41803.880659722221</v>
      </c>
      <c r="V2078" s="14">
        <f t="shared" si="229"/>
        <v>224085.98299999998</v>
      </c>
      <c r="W2078" s="14">
        <f t="shared" si="230"/>
        <v>1217569.2982962299</v>
      </c>
      <c r="X2078" s="7">
        <f>IF($L2078&gt;0,$W2078/$L2078,0)</f>
        <v>145.6596839689233</v>
      </c>
    </row>
    <row r="2079" spans="1:24" ht="43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3">
        <f>(E2079/D2079)*100</f>
        <v>115.50800000000001</v>
      </c>
      <c r="P2079" s="7">
        <f t="shared" si="225"/>
        <v>307.20212765957444</v>
      </c>
      <c r="Q2079" s="4" t="str">
        <f t="shared" si="226"/>
        <v>technology</v>
      </c>
      <c r="R2079" s="4" t="str">
        <f t="shared" si="224"/>
        <v>hardware</v>
      </c>
      <c r="S2079" s="22">
        <f t="shared" si="227"/>
        <v>42103.042546296296</v>
      </c>
      <c r="T2079" s="22">
        <f t="shared" si="228"/>
        <v>42160.875</v>
      </c>
      <c r="U2079" s="23">
        <v>42103.042546296296</v>
      </c>
      <c r="V2079" s="14">
        <f t="shared" si="229"/>
        <v>50000</v>
      </c>
      <c r="W2079" s="14">
        <f t="shared" si="230"/>
        <v>57754</v>
      </c>
      <c r="X2079" s="7">
        <f>IF($L2079&gt;0,$W2079/$L2079,0)</f>
        <v>307.20212765957444</v>
      </c>
    </row>
    <row r="2080" spans="1:24" ht="43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3">
        <f>(E2080/D2080)*100</f>
        <v>131.20499999999998</v>
      </c>
      <c r="P2080" s="7">
        <f t="shared" si="225"/>
        <v>546.6875</v>
      </c>
      <c r="Q2080" s="4" t="str">
        <f t="shared" si="226"/>
        <v>technology</v>
      </c>
      <c r="R2080" s="4" t="str">
        <f t="shared" si="224"/>
        <v>hardware</v>
      </c>
      <c r="S2080" s="22">
        <f t="shared" si="227"/>
        <v>42692.771493055552</v>
      </c>
      <c r="T2080" s="22">
        <f t="shared" si="228"/>
        <v>42722.771493055552</v>
      </c>
      <c r="U2080" s="23">
        <v>42692.771493055552</v>
      </c>
      <c r="V2080" s="14">
        <f t="shared" si="229"/>
        <v>22523.1</v>
      </c>
      <c r="W2080" s="14">
        <f t="shared" si="230"/>
        <v>29551.433355000001</v>
      </c>
      <c r="X2080" s="7">
        <f>IF($L2080&gt;0,$W2080/$L2080,0)</f>
        <v>615.65486156250006</v>
      </c>
    </row>
    <row r="2081" spans="1:24" ht="43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3">
        <f>(E2081/D2081)*100</f>
        <v>288.17</v>
      </c>
      <c r="P2081" s="7">
        <f t="shared" si="225"/>
        <v>47.474464579901152</v>
      </c>
      <c r="Q2081" s="4" t="str">
        <f t="shared" si="226"/>
        <v>technology</v>
      </c>
      <c r="R2081" s="4" t="str">
        <f t="shared" si="224"/>
        <v>hardware</v>
      </c>
      <c r="S2081" s="22">
        <f t="shared" si="227"/>
        <v>42150.71056712963</v>
      </c>
      <c r="T2081" s="22">
        <f t="shared" si="228"/>
        <v>42180.791666666672</v>
      </c>
      <c r="U2081" s="23">
        <v>42150.71056712963</v>
      </c>
      <c r="V2081" s="14">
        <f t="shared" si="229"/>
        <v>12518.769999999999</v>
      </c>
      <c r="W2081" s="14">
        <f t="shared" si="230"/>
        <v>36075.339508999998</v>
      </c>
      <c r="X2081" s="7">
        <f>IF($L2081&gt;0,$W2081/$L2081,0)</f>
        <v>59.432190294892912</v>
      </c>
    </row>
    <row r="2082" spans="1:24" ht="43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3">
        <f>(E2082/D2082)*100</f>
        <v>507.8</v>
      </c>
      <c r="P2082" s="7">
        <f t="shared" si="225"/>
        <v>101.56</v>
      </c>
      <c r="Q2082" s="4" t="str">
        <f t="shared" si="226"/>
        <v>technology</v>
      </c>
      <c r="R2082" s="4" t="str">
        <f t="shared" si="224"/>
        <v>hardware</v>
      </c>
      <c r="S2082" s="22">
        <f t="shared" si="227"/>
        <v>42289.957175925927</v>
      </c>
      <c r="T2082" s="22">
        <f t="shared" si="228"/>
        <v>42319.998842592591</v>
      </c>
      <c r="U2082" s="23">
        <v>42289.957175925927</v>
      </c>
      <c r="V2082" s="14">
        <f t="shared" si="229"/>
        <v>1000</v>
      </c>
      <c r="W2082" s="14">
        <f t="shared" si="230"/>
        <v>5078</v>
      </c>
      <c r="X2082" s="7">
        <f>IF($L2082&gt;0,$W2082/$L2082,0)</f>
        <v>101.56</v>
      </c>
    </row>
    <row r="2083" spans="1:24" ht="43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3">
        <f>(E2083/D2083)*100</f>
        <v>114.57142857142857</v>
      </c>
      <c r="P2083" s="7">
        <f t="shared" si="225"/>
        <v>72.909090909090907</v>
      </c>
      <c r="Q2083" s="4" t="str">
        <f t="shared" si="226"/>
        <v>music</v>
      </c>
      <c r="R2083" s="4" t="str">
        <f t="shared" si="224"/>
        <v>indie rock</v>
      </c>
      <c r="S2083" s="22">
        <f t="shared" si="227"/>
        <v>41004.15688657407</v>
      </c>
      <c r="T2083" s="22">
        <f t="shared" si="228"/>
        <v>41045.207638888889</v>
      </c>
      <c r="U2083" s="23">
        <v>41004.15688657407</v>
      </c>
      <c r="V2083" s="14">
        <f t="shared" si="229"/>
        <v>3500</v>
      </c>
      <c r="W2083" s="14">
        <f t="shared" si="230"/>
        <v>4010</v>
      </c>
      <c r="X2083" s="7">
        <f>IF($L2083&gt;0,$W2083/$L2083,0)</f>
        <v>72.909090909090907</v>
      </c>
    </row>
    <row r="2084" spans="1:24" ht="43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3">
        <f>(E2084/D2084)*100</f>
        <v>110.73333333333333</v>
      </c>
      <c r="P2084" s="7">
        <f t="shared" si="225"/>
        <v>43.710526315789473</v>
      </c>
      <c r="Q2084" s="4" t="str">
        <f t="shared" si="226"/>
        <v>music</v>
      </c>
      <c r="R2084" s="4" t="str">
        <f t="shared" si="224"/>
        <v>indie rock</v>
      </c>
      <c r="S2084" s="22">
        <f t="shared" si="227"/>
        <v>40811.120324074072</v>
      </c>
      <c r="T2084" s="22">
        <f t="shared" si="228"/>
        <v>40871.161990740744</v>
      </c>
      <c r="U2084" s="23">
        <v>40811.120324074072</v>
      </c>
      <c r="V2084" s="14">
        <f t="shared" si="229"/>
        <v>1500</v>
      </c>
      <c r="W2084" s="14">
        <f t="shared" si="230"/>
        <v>1661</v>
      </c>
      <c r="X2084" s="7">
        <f>IF($L2084&gt;0,$W2084/$L2084,0)</f>
        <v>43.710526315789473</v>
      </c>
    </row>
    <row r="2085" spans="1:24" ht="43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3">
        <f>(E2085/D2085)*100</f>
        <v>113.33333333333333</v>
      </c>
      <c r="P2085" s="7">
        <f t="shared" si="225"/>
        <v>34</v>
      </c>
      <c r="Q2085" s="4" t="str">
        <f t="shared" si="226"/>
        <v>music</v>
      </c>
      <c r="R2085" s="4" t="str">
        <f t="shared" si="224"/>
        <v>indie rock</v>
      </c>
      <c r="S2085" s="22">
        <f t="shared" si="227"/>
        <v>41034.72216435185</v>
      </c>
      <c r="T2085" s="22">
        <f t="shared" si="228"/>
        <v>41064.72216435185</v>
      </c>
      <c r="U2085" s="23">
        <v>41034.72216435185</v>
      </c>
      <c r="V2085" s="14">
        <f t="shared" si="229"/>
        <v>750</v>
      </c>
      <c r="W2085" s="14">
        <f t="shared" si="230"/>
        <v>850</v>
      </c>
      <c r="X2085" s="7">
        <f>IF($L2085&gt;0,$W2085/$L2085,0)</f>
        <v>34</v>
      </c>
    </row>
    <row r="2086" spans="1:24" ht="43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3">
        <f>(E2086/D2086)*100</f>
        <v>108.33333333333333</v>
      </c>
      <c r="P2086" s="7">
        <f t="shared" si="225"/>
        <v>70.652173913043484</v>
      </c>
      <c r="Q2086" s="4" t="str">
        <f t="shared" si="226"/>
        <v>music</v>
      </c>
      <c r="R2086" s="4" t="str">
        <f t="shared" si="224"/>
        <v>indie rock</v>
      </c>
      <c r="S2086" s="22">
        <f t="shared" si="227"/>
        <v>41731.833124999997</v>
      </c>
      <c r="T2086" s="22">
        <f t="shared" si="228"/>
        <v>41763.290972222225</v>
      </c>
      <c r="U2086" s="23">
        <v>41731.833124999997</v>
      </c>
      <c r="V2086" s="14">
        <f t="shared" si="229"/>
        <v>3000</v>
      </c>
      <c r="W2086" s="14">
        <f t="shared" si="230"/>
        <v>3250</v>
      </c>
      <c r="X2086" s="7">
        <f>IF($L2086&gt;0,$W2086/$L2086,0)</f>
        <v>70.652173913043484</v>
      </c>
    </row>
    <row r="2087" spans="1:24" ht="43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3">
        <f>(E2087/D2087)*100</f>
        <v>123.53333333333335</v>
      </c>
      <c r="P2087" s="7">
        <f t="shared" si="225"/>
        <v>89.301204819277103</v>
      </c>
      <c r="Q2087" s="4" t="str">
        <f t="shared" si="226"/>
        <v>music</v>
      </c>
      <c r="R2087" s="4" t="str">
        <f t="shared" si="224"/>
        <v>indie rock</v>
      </c>
      <c r="S2087" s="22">
        <f t="shared" si="227"/>
        <v>41075.835497685184</v>
      </c>
      <c r="T2087" s="22">
        <f t="shared" si="228"/>
        <v>41105.835497685184</v>
      </c>
      <c r="U2087" s="23">
        <v>41075.835497685184</v>
      </c>
      <c r="V2087" s="14">
        <f t="shared" si="229"/>
        <v>6000</v>
      </c>
      <c r="W2087" s="14">
        <f t="shared" si="230"/>
        <v>7412</v>
      </c>
      <c r="X2087" s="7">
        <f>IF($L2087&gt;0,$W2087/$L2087,0)</f>
        <v>89.301204819277103</v>
      </c>
    </row>
    <row r="2088" spans="1:24" ht="43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3">
        <f>(E2088/D2088)*100</f>
        <v>100.69999999999999</v>
      </c>
      <c r="P2088" s="7">
        <f t="shared" si="225"/>
        <v>115.08571428571429</v>
      </c>
      <c r="Q2088" s="4" t="str">
        <f t="shared" si="226"/>
        <v>music</v>
      </c>
      <c r="R2088" s="4" t="str">
        <f t="shared" si="224"/>
        <v>indie rock</v>
      </c>
      <c r="S2088" s="22">
        <f t="shared" si="227"/>
        <v>40860.67050925926</v>
      </c>
      <c r="T2088" s="22">
        <f t="shared" si="228"/>
        <v>40891.207638888889</v>
      </c>
      <c r="U2088" s="23">
        <v>40860.67050925926</v>
      </c>
      <c r="V2088" s="14">
        <f t="shared" si="229"/>
        <v>4000</v>
      </c>
      <c r="W2088" s="14">
        <f t="shared" si="230"/>
        <v>4028</v>
      </c>
      <c r="X2088" s="7">
        <f>IF($L2088&gt;0,$W2088/$L2088,0)</f>
        <v>115.08571428571429</v>
      </c>
    </row>
    <row r="2089" spans="1:24" ht="43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3">
        <f>(E2089/D2089)*100</f>
        <v>103.53333333333335</v>
      </c>
      <c r="P2089" s="7">
        <f t="shared" si="225"/>
        <v>62.12</v>
      </c>
      <c r="Q2089" s="4" t="str">
        <f t="shared" si="226"/>
        <v>music</v>
      </c>
      <c r="R2089" s="4" t="str">
        <f t="shared" si="224"/>
        <v>indie rock</v>
      </c>
      <c r="S2089" s="22">
        <f t="shared" si="227"/>
        <v>40764.204375000001</v>
      </c>
      <c r="T2089" s="22">
        <f t="shared" si="228"/>
        <v>40794.204375000001</v>
      </c>
      <c r="U2089" s="23">
        <v>40764.204375000001</v>
      </c>
      <c r="V2089" s="14">
        <f t="shared" si="229"/>
        <v>1500</v>
      </c>
      <c r="W2089" s="14">
        <f t="shared" si="230"/>
        <v>1553</v>
      </c>
      <c r="X2089" s="7">
        <f>IF($L2089&gt;0,$W2089/$L2089,0)</f>
        <v>62.12</v>
      </c>
    </row>
    <row r="2090" spans="1:24" ht="43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3">
        <f>(E2090/D2090)*100</f>
        <v>115.51066666666668</v>
      </c>
      <c r="P2090" s="7">
        <f t="shared" si="225"/>
        <v>46.204266666666669</v>
      </c>
      <c r="Q2090" s="4" t="str">
        <f t="shared" si="226"/>
        <v>music</v>
      </c>
      <c r="R2090" s="4" t="str">
        <f t="shared" si="224"/>
        <v>indie rock</v>
      </c>
      <c r="S2090" s="22">
        <f t="shared" si="227"/>
        <v>40395.714722222227</v>
      </c>
      <c r="T2090" s="22">
        <f t="shared" si="228"/>
        <v>40432.165972222225</v>
      </c>
      <c r="U2090" s="23">
        <v>40395.714722222227</v>
      </c>
      <c r="V2090" s="14">
        <f t="shared" si="229"/>
        <v>3000</v>
      </c>
      <c r="W2090" s="14">
        <f t="shared" si="230"/>
        <v>3465.32</v>
      </c>
      <c r="X2090" s="7">
        <f>IF($L2090&gt;0,$W2090/$L2090,0)</f>
        <v>46.204266666666669</v>
      </c>
    </row>
    <row r="2091" spans="1:24" ht="28.8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3">
        <f>(E2091/D2091)*100</f>
        <v>120.4004</v>
      </c>
      <c r="P2091" s="7">
        <f t="shared" si="225"/>
        <v>48.54854838709678</v>
      </c>
      <c r="Q2091" s="4" t="str">
        <f t="shared" si="226"/>
        <v>music</v>
      </c>
      <c r="R2091" s="4" t="str">
        <f t="shared" si="224"/>
        <v>indie rock</v>
      </c>
      <c r="S2091" s="22">
        <f t="shared" si="227"/>
        <v>41453.076319444444</v>
      </c>
      <c r="T2091" s="22">
        <f t="shared" si="228"/>
        <v>41488.076319444444</v>
      </c>
      <c r="U2091" s="23">
        <v>41453.076319444444</v>
      </c>
      <c r="V2091" s="14">
        <f t="shared" si="229"/>
        <v>2500</v>
      </c>
      <c r="W2091" s="14">
        <f t="shared" si="230"/>
        <v>3010.01</v>
      </c>
      <c r="X2091" s="7">
        <f>IF($L2091&gt;0,$W2091/$L2091,0)</f>
        <v>48.54854838709678</v>
      </c>
    </row>
    <row r="2092" spans="1:24" ht="43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3">
        <f>(E2092/D2092)*100</f>
        <v>115.040375</v>
      </c>
      <c r="P2092" s="7">
        <f t="shared" si="225"/>
        <v>57.520187499999999</v>
      </c>
      <c r="Q2092" s="4" t="str">
        <f t="shared" si="226"/>
        <v>music</v>
      </c>
      <c r="R2092" s="4" t="str">
        <f t="shared" si="224"/>
        <v>indie rock</v>
      </c>
      <c r="S2092" s="22">
        <f t="shared" si="227"/>
        <v>41299.381423611107</v>
      </c>
      <c r="T2092" s="22">
        <f t="shared" si="228"/>
        <v>41329.381423611107</v>
      </c>
      <c r="U2092" s="23">
        <v>41299.381423611107</v>
      </c>
      <c r="V2092" s="14">
        <f t="shared" si="229"/>
        <v>8000</v>
      </c>
      <c r="W2092" s="14">
        <f t="shared" si="230"/>
        <v>9203.23</v>
      </c>
      <c r="X2092" s="7">
        <f>IF($L2092&gt;0,$W2092/$L2092,0)</f>
        <v>57.520187499999999</v>
      </c>
    </row>
    <row r="2093" spans="1:24" ht="43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3">
        <f>(E2093/D2093)*100</f>
        <v>120.46777777777777</v>
      </c>
      <c r="P2093" s="7">
        <f t="shared" si="225"/>
        <v>88.147154471544724</v>
      </c>
      <c r="Q2093" s="4" t="str">
        <f t="shared" si="226"/>
        <v>music</v>
      </c>
      <c r="R2093" s="4" t="str">
        <f t="shared" si="224"/>
        <v>indie rock</v>
      </c>
      <c r="S2093" s="22">
        <f t="shared" si="227"/>
        <v>40555.322662037041</v>
      </c>
      <c r="T2093" s="22">
        <f t="shared" si="228"/>
        <v>40603.833333333336</v>
      </c>
      <c r="U2093" s="23">
        <v>40555.322662037041</v>
      </c>
      <c r="V2093" s="14">
        <f t="shared" si="229"/>
        <v>18000</v>
      </c>
      <c r="W2093" s="14">
        <f t="shared" si="230"/>
        <v>21684.2</v>
      </c>
      <c r="X2093" s="7">
        <f>IF($L2093&gt;0,$W2093/$L2093,0)</f>
        <v>88.147154471544724</v>
      </c>
    </row>
    <row r="2094" spans="1:24" ht="43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3">
        <f>(E2094/D2094)*100</f>
        <v>101.28333333333333</v>
      </c>
      <c r="P2094" s="7">
        <f t="shared" si="225"/>
        <v>110.49090909090908</v>
      </c>
      <c r="Q2094" s="4" t="str">
        <f t="shared" si="226"/>
        <v>music</v>
      </c>
      <c r="R2094" s="4" t="str">
        <f t="shared" si="224"/>
        <v>indie rock</v>
      </c>
      <c r="S2094" s="22">
        <f t="shared" si="227"/>
        <v>40763.707546296297</v>
      </c>
      <c r="T2094" s="22">
        <f t="shared" si="228"/>
        <v>40823.707546296297</v>
      </c>
      <c r="U2094" s="23">
        <v>40763.707546296297</v>
      </c>
      <c r="V2094" s="14">
        <f t="shared" si="229"/>
        <v>6000</v>
      </c>
      <c r="W2094" s="14">
        <f t="shared" si="230"/>
        <v>6077</v>
      </c>
      <c r="X2094" s="7">
        <f>IF($L2094&gt;0,$W2094/$L2094,0)</f>
        <v>110.49090909090908</v>
      </c>
    </row>
    <row r="2095" spans="1:24" ht="43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3">
        <f>(E2095/D2095)*100</f>
        <v>102.46666666666667</v>
      </c>
      <c r="P2095" s="7">
        <f t="shared" si="225"/>
        <v>66.826086956521735</v>
      </c>
      <c r="Q2095" s="4" t="str">
        <f t="shared" si="226"/>
        <v>music</v>
      </c>
      <c r="R2095" s="4" t="str">
        <f t="shared" si="224"/>
        <v>indie rock</v>
      </c>
      <c r="S2095" s="22">
        <f t="shared" si="227"/>
        <v>41205.854537037041</v>
      </c>
      <c r="T2095" s="22">
        <f t="shared" si="228"/>
        <v>41265.896203703705</v>
      </c>
      <c r="U2095" s="23">
        <v>41205.854537037041</v>
      </c>
      <c r="V2095" s="14">
        <f t="shared" si="229"/>
        <v>1500</v>
      </c>
      <c r="W2095" s="14">
        <f t="shared" si="230"/>
        <v>1537</v>
      </c>
      <c r="X2095" s="7">
        <f>IF($L2095&gt;0,$W2095/$L2095,0)</f>
        <v>66.826086956521735</v>
      </c>
    </row>
    <row r="2096" spans="1:24" ht="43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3">
        <f>(E2096/D2096)*100</f>
        <v>120.54285714285714</v>
      </c>
      <c r="P2096" s="7">
        <f t="shared" si="225"/>
        <v>58.597222222222221</v>
      </c>
      <c r="Q2096" s="4" t="str">
        <f t="shared" si="226"/>
        <v>music</v>
      </c>
      <c r="R2096" s="4" t="str">
        <f t="shared" si="224"/>
        <v>indie rock</v>
      </c>
      <c r="S2096" s="22">
        <f t="shared" si="227"/>
        <v>40939.02002314815</v>
      </c>
      <c r="T2096" s="22">
        <f t="shared" si="228"/>
        <v>40973.125</v>
      </c>
      <c r="U2096" s="23">
        <v>40939.02002314815</v>
      </c>
      <c r="V2096" s="14">
        <f t="shared" si="229"/>
        <v>3500</v>
      </c>
      <c r="W2096" s="14">
        <f t="shared" si="230"/>
        <v>4219</v>
      </c>
      <c r="X2096" s="7">
        <f>IF($L2096&gt;0,$W2096/$L2096,0)</f>
        <v>58.597222222222221</v>
      </c>
    </row>
    <row r="2097" spans="1:24" ht="43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3">
        <f>(E2097/D2097)*100</f>
        <v>100</v>
      </c>
      <c r="P2097" s="7">
        <f t="shared" si="225"/>
        <v>113.63636363636364</v>
      </c>
      <c r="Q2097" s="4" t="str">
        <f t="shared" si="226"/>
        <v>music</v>
      </c>
      <c r="R2097" s="4" t="str">
        <f t="shared" si="224"/>
        <v>indie rock</v>
      </c>
      <c r="S2097" s="22">
        <f t="shared" si="227"/>
        <v>40758.733483796299</v>
      </c>
      <c r="T2097" s="22">
        <f t="shared" si="228"/>
        <v>40818.733483796299</v>
      </c>
      <c r="U2097" s="23">
        <v>40758.733483796299</v>
      </c>
      <c r="V2097" s="14">
        <f t="shared" si="229"/>
        <v>2500</v>
      </c>
      <c r="W2097" s="14">
        <f t="shared" si="230"/>
        <v>2500</v>
      </c>
      <c r="X2097" s="7">
        <f>IF($L2097&gt;0,$W2097/$L2097,0)</f>
        <v>113.63636363636364</v>
      </c>
    </row>
    <row r="2098" spans="1:24" ht="43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3">
        <f>(E2098/D2098)*100</f>
        <v>101.66666666666666</v>
      </c>
      <c r="P2098" s="7">
        <f t="shared" si="225"/>
        <v>43.571428571428569</v>
      </c>
      <c r="Q2098" s="4" t="str">
        <f t="shared" si="226"/>
        <v>music</v>
      </c>
      <c r="R2098" s="4" t="str">
        <f t="shared" si="224"/>
        <v>indie rock</v>
      </c>
      <c r="S2098" s="22">
        <f t="shared" si="227"/>
        <v>41192.758506944447</v>
      </c>
      <c r="T2098" s="22">
        <f t="shared" si="228"/>
        <v>41208.165972222225</v>
      </c>
      <c r="U2098" s="23">
        <v>41192.758506944447</v>
      </c>
      <c r="V2098" s="14">
        <f t="shared" si="229"/>
        <v>600</v>
      </c>
      <c r="W2098" s="14">
        <f t="shared" si="230"/>
        <v>610</v>
      </c>
      <c r="X2098" s="7">
        <f>IF($L2098&gt;0,$W2098/$L2098,0)</f>
        <v>43.571428571428569</v>
      </c>
    </row>
    <row r="2099" spans="1:24" ht="43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3">
        <f>(E2099/D2099)*100</f>
        <v>100</v>
      </c>
      <c r="P2099" s="7">
        <f t="shared" si="225"/>
        <v>78.94736842105263</v>
      </c>
      <c r="Q2099" s="4" t="str">
        <f t="shared" si="226"/>
        <v>music</v>
      </c>
      <c r="R2099" s="4" t="str">
        <f t="shared" si="224"/>
        <v>indie rock</v>
      </c>
      <c r="S2099" s="22">
        <f t="shared" si="227"/>
        <v>40818.584895833337</v>
      </c>
      <c r="T2099" s="22">
        <f t="shared" si="228"/>
        <v>40878.626562500001</v>
      </c>
      <c r="U2099" s="23">
        <v>40818.584895833337</v>
      </c>
      <c r="V2099" s="14">
        <f t="shared" si="229"/>
        <v>3000</v>
      </c>
      <c r="W2099" s="14">
        <f t="shared" si="230"/>
        <v>3000</v>
      </c>
      <c r="X2099" s="7">
        <f>IF($L2099&gt;0,$W2099/$L2099,0)</f>
        <v>78.94736842105263</v>
      </c>
    </row>
    <row r="2100" spans="1:24" ht="43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3">
        <f>(E2100/D2100)*100</f>
        <v>100.33333333333334</v>
      </c>
      <c r="P2100" s="7">
        <f t="shared" si="225"/>
        <v>188.125</v>
      </c>
      <c r="Q2100" s="4" t="str">
        <f t="shared" si="226"/>
        <v>music</v>
      </c>
      <c r="R2100" s="4" t="str">
        <f t="shared" si="224"/>
        <v>indie rock</v>
      </c>
      <c r="S2100" s="22">
        <f t="shared" si="227"/>
        <v>40946.11383101852</v>
      </c>
      <c r="T2100" s="22">
        <f t="shared" si="228"/>
        <v>40976.11383101852</v>
      </c>
      <c r="U2100" s="23">
        <v>40946.11383101852</v>
      </c>
      <c r="V2100" s="14">
        <f t="shared" si="229"/>
        <v>6000</v>
      </c>
      <c r="W2100" s="14">
        <f t="shared" si="230"/>
        <v>6020</v>
      </c>
      <c r="X2100" s="7">
        <f>IF($L2100&gt;0,$W2100/$L2100,0)</f>
        <v>188.125</v>
      </c>
    </row>
    <row r="2101" spans="1:24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3">
        <f>(E2101/D2101)*100</f>
        <v>132.36666666666667</v>
      </c>
      <c r="P2101" s="7">
        <f t="shared" si="225"/>
        <v>63.031746031746032</v>
      </c>
      <c r="Q2101" s="4" t="str">
        <f t="shared" si="226"/>
        <v>music</v>
      </c>
      <c r="R2101" s="4" t="str">
        <f t="shared" si="224"/>
        <v>indie rock</v>
      </c>
      <c r="S2101" s="22">
        <f t="shared" si="227"/>
        <v>42173.746342592596</v>
      </c>
      <c r="T2101" s="22">
        <f t="shared" si="228"/>
        <v>42187.152777777781</v>
      </c>
      <c r="U2101" s="23">
        <v>42173.746342592596</v>
      </c>
      <c r="V2101" s="14">
        <f t="shared" si="229"/>
        <v>3000</v>
      </c>
      <c r="W2101" s="14">
        <f t="shared" si="230"/>
        <v>3971</v>
      </c>
      <c r="X2101" s="7">
        <f>IF($L2101&gt;0,$W2101/$L2101,0)</f>
        <v>63.031746031746032</v>
      </c>
    </row>
    <row r="2102" spans="1:24" ht="43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3">
        <f>(E2102/D2102)*100</f>
        <v>136.66666666666666</v>
      </c>
      <c r="P2102" s="7">
        <f t="shared" si="225"/>
        <v>30.37037037037037</v>
      </c>
      <c r="Q2102" s="4" t="str">
        <f t="shared" si="226"/>
        <v>music</v>
      </c>
      <c r="R2102" s="4" t="str">
        <f t="shared" si="224"/>
        <v>indie rock</v>
      </c>
      <c r="S2102" s="22">
        <f t="shared" si="227"/>
        <v>41074.834965277776</v>
      </c>
      <c r="T2102" s="22">
        <f t="shared" si="228"/>
        <v>41090.165972222225</v>
      </c>
      <c r="U2102" s="23">
        <v>41074.834965277776</v>
      </c>
      <c r="V2102" s="14">
        <f t="shared" si="229"/>
        <v>600</v>
      </c>
      <c r="W2102" s="14">
        <f t="shared" si="230"/>
        <v>820</v>
      </c>
      <c r="X2102" s="7">
        <f>IF($L2102&gt;0,$W2102/$L2102,0)</f>
        <v>30.37037037037037</v>
      </c>
    </row>
    <row r="2103" spans="1:24" ht="43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3">
        <f>(E2103/D2103)*100</f>
        <v>113.25</v>
      </c>
      <c r="P2103" s="7">
        <f t="shared" si="225"/>
        <v>51.477272727272727</v>
      </c>
      <c r="Q2103" s="4" t="str">
        <f t="shared" si="226"/>
        <v>music</v>
      </c>
      <c r="R2103" s="4" t="str">
        <f t="shared" si="224"/>
        <v>indie rock</v>
      </c>
      <c r="S2103" s="22">
        <f t="shared" si="227"/>
        <v>40892.149467592593</v>
      </c>
      <c r="T2103" s="22">
        <f t="shared" si="228"/>
        <v>40952.149467592593</v>
      </c>
      <c r="U2103" s="23">
        <v>40892.149467592593</v>
      </c>
      <c r="V2103" s="14">
        <f t="shared" si="229"/>
        <v>2000</v>
      </c>
      <c r="W2103" s="14">
        <f t="shared" si="230"/>
        <v>2265</v>
      </c>
      <c r="X2103" s="7">
        <f>IF($L2103&gt;0,$W2103/$L2103,0)</f>
        <v>51.477272727272727</v>
      </c>
    </row>
    <row r="2104" spans="1:24" ht="43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3">
        <f>(E2104/D2104)*100</f>
        <v>136</v>
      </c>
      <c r="P2104" s="7">
        <f t="shared" si="225"/>
        <v>35.789473684210527</v>
      </c>
      <c r="Q2104" s="4" t="str">
        <f t="shared" si="226"/>
        <v>music</v>
      </c>
      <c r="R2104" s="4" t="str">
        <f t="shared" si="224"/>
        <v>indie rock</v>
      </c>
      <c r="S2104" s="22">
        <f t="shared" si="227"/>
        <v>40638.868611111109</v>
      </c>
      <c r="T2104" s="22">
        <f t="shared" si="228"/>
        <v>40668.868611111109</v>
      </c>
      <c r="U2104" s="23">
        <v>40638.868611111109</v>
      </c>
      <c r="V2104" s="14">
        <f t="shared" si="229"/>
        <v>1000</v>
      </c>
      <c r="W2104" s="14">
        <f t="shared" si="230"/>
        <v>1360</v>
      </c>
      <c r="X2104" s="7">
        <f>IF($L2104&gt;0,$W2104/$L2104,0)</f>
        <v>35.789473684210527</v>
      </c>
    </row>
    <row r="2105" spans="1:24" ht="28.8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3">
        <f>(E2105/D2105)*100</f>
        <v>146.12318374694613</v>
      </c>
      <c r="P2105" s="7">
        <f t="shared" si="225"/>
        <v>98.817391304347822</v>
      </c>
      <c r="Q2105" s="4" t="str">
        <f t="shared" si="226"/>
        <v>music</v>
      </c>
      <c r="R2105" s="4" t="str">
        <f t="shared" si="224"/>
        <v>indie rock</v>
      </c>
      <c r="S2105" s="22">
        <f t="shared" si="227"/>
        <v>41192.754942129628</v>
      </c>
      <c r="T2105" s="22">
        <f t="shared" si="228"/>
        <v>41222.7966087963</v>
      </c>
      <c r="U2105" s="23">
        <v>41192.754942129628</v>
      </c>
      <c r="V2105" s="14">
        <f t="shared" si="229"/>
        <v>7777</v>
      </c>
      <c r="W2105" s="14">
        <f t="shared" si="230"/>
        <v>11364</v>
      </c>
      <c r="X2105" s="7">
        <f>IF($L2105&gt;0,$W2105/$L2105,0)</f>
        <v>98.817391304347822</v>
      </c>
    </row>
    <row r="2106" spans="1:24" ht="43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3">
        <f>(E2106/D2106)*100</f>
        <v>129.5</v>
      </c>
      <c r="P2106" s="7">
        <f t="shared" si="225"/>
        <v>28</v>
      </c>
      <c r="Q2106" s="4" t="str">
        <f t="shared" si="226"/>
        <v>music</v>
      </c>
      <c r="R2106" s="4" t="str">
        <f t="shared" si="224"/>
        <v>indie rock</v>
      </c>
      <c r="S2106" s="22">
        <f t="shared" si="227"/>
        <v>41394.074467592596</v>
      </c>
      <c r="T2106" s="22">
        <f t="shared" si="228"/>
        <v>41425</v>
      </c>
      <c r="U2106" s="23">
        <v>41394.074467592596</v>
      </c>
      <c r="V2106" s="14">
        <f t="shared" si="229"/>
        <v>800</v>
      </c>
      <c r="W2106" s="14">
        <f t="shared" si="230"/>
        <v>1036</v>
      </c>
      <c r="X2106" s="7">
        <f>IF($L2106&gt;0,$W2106/$L2106,0)</f>
        <v>28</v>
      </c>
    </row>
    <row r="2107" spans="1:24" ht="28.8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3">
        <f>(E2107/D2107)*100</f>
        <v>254</v>
      </c>
      <c r="P2107" s="7">
        <f t="shared" si="225"/>
        <v>51.313131313131315</v>
      </c>
      <c r="Q2107" s="4" t="str">
        <f t="shared" si="226"/>
        <v>music</v>
      </c>
      <c r="R2107" s="4" t="str">
        <f t="shared" si="224"/>
        <v>indie rock</v>
      </c>
      <c r="S2107" s="22">
        <f t="shared" si="227"/>
        <v>41951.788807870369</v>
      </c>
      <c r="T2107" s="22">
        <f t="shared" si="228"/>
        <v>41964.166666666672</v>
      </c>
      <c r="U2107" s="23">
        <v>41951.788807870369</v>
      </c>
      <c r="V2107" s="14">
        <f t="shared" si="229"/>
        <v>2000</v>
      </c>
      <c r="W2107" s="14">
        <f t="shared" si="230"/>
        <v>5080</v>
      </c>
      <c r="X2107" s="7">
        <f>IF($L2107&gt;0,$W2107/$L2107,0)</f>
        <v>51.313131313131315</v>
      </c>
    </row>
    <row r="2108" spans="1:24" ht="43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3">
        <f>(E2108/D2108)*100</f>
        <v>107.04545454545456</v>
      </c>
      <c r="P2108" s="7">
        <f t="shared" si="225"/>
        <v>53.522727272727273</v>
      </c>
      <c r="Q2108" s="4" t="str">
        <f t="shared" si="226"/>
        <v>music</v>
      </c>
      <c r="R2108" s="4" t="str">
        <f t="shared" si="224"/>
        <v>indie rock</v>
      </c>
      <c r="S2108" s="22">
        <f t="shared" si="227"/>
        <v>41270.21497685185</v>
      </c>
      <c r="T2108" s="22">
        <f t="shared" si="228"/>
        <v>41300.21497685185</v>
      </c>
      <c r="U2108" s="23">
        <v>41270.21497685185</v>
      </c>
      <c r="V2108" s="14">
        <f t="shared" si="229"/>
        <v>2200</v>
      </c>
      <c r="W2108" s="14">
        <f t="shared" si="230"/>
        <v>2355</v>
      </c>
      <c r="X2108" s="7">
        <f>IF($L2108&gt;0,$W2108/$L2108,0)</f>
        <v>53.522727272727273</v>
      </c>
    </row>
    <row r="2109" spans="1:24" ht="43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3">
        <f>(E2109/D2109)*100</f>
        <v>107.73299999999999</v>
      </c>
      <c r="P2109" s="7">
        <f t="shared" si="225"/>
        <v>37.149310344827583</v>
      </c>
      <c r="Q2109" s="4" t="str">
        <f t="shared" si="226"/>
        <v>music</v>
      </c>
      <c r="R2109" s="4" t="str">
        <f t="shared" si="224"/>
        <v>indie rock</v>
      </c>
      <c r="S2109" s="22">
        <f t="shared" si="227"/>
        <v>41934.71056712963</v>
      </c>
      <c r="T2109" s="22">
        <f t="shared" si="228"/>
        <v>41955.752233796295</v>
      </c>
      <c r="U2109" s="23">
        <v>41934.71056712963</v>
      </c>
      <c r="V2109" s="14">
        <f t="shared" si="229"/>
        <v>2000</v>
      </c>
      <c r="W2109" s="14">
        <f t="shared" si="230"/>
        <v>2154.66</v>
      </c>
      <c r="X2109" s="7">
        <f>IF($L2109&gt;0,$W2109/$L2109,0)</f>
        <v>37.149310344827583</v>
      </c>
    </row>
    <row r="2110" spans="1:24" ht="43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3">
        <f>(E2110/D2110)*100</f>
        <v>107.31250000000001</v>
      </c>
      <c r="P2110" s="7">
        <f t="shared" si="225"/>
        <v>89.895287958115176</v>
      </c>
      <c r="Q2110" s="4" t="str">
        <f t="shared" si="226"/>
        <v>music</v>
      </c>
      <c r="R2110" s="4" t="str">
        <f t="shared" si="224"/>
        <v>indie rock</v>
      </c>
      <c r="S2110" s="22">
        <f t="shared" si="227"/>
        <v>41135.175694444442</v>
      </c>
      <c r="T2110" s="22">
        <f t="shared" si="228"/>
        <v>41162.163194444445</v>
      </c>
      <c r="U2110" s="23">
        <v>41135.175694444442</v>
      </c>
      <c r="V2110" s="14">
        <f t="shared" si="229"/>
        <v>16000</v>
      </c>
      <c r="W2110" s="14">
        <f t="shared" si="230"/>
        <v>17170</v>
      </c>
      <c r="X2110" s="7">
        <f>IF($L2110&gt;0,$W2110/$L2110,0)</f>
        <v>89.895287958115176</v>
      </c>
    </row>
    <row r="2111" spans="1:24" ht="28.8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3">
        <f>(E2111/D2111)*100</f>
        <v>106.52500000000001</v>
      </c>
      <c r="P2111" s="7">
        <f t="shared" si="225"/>
        <v>106.52500000000001</v>
      </c>
      <c r="Q2111" s="4" t="str">
        <f t="shared" si="226"/>
        <v>music</v>
      </c>
      <c r="R2111" s="4" t="str">
        <f t="shared" si="224"/>
        <v>indie rock</v>
      </c>
      <c r="S2111" s="22">
        <f t="shared" si="227"/>
        <v>42160.708530092597</v>
      </c>
      <c r="T2111" s="22">
        <f t="shared" si="228"/>
        <v>42190.708530092597</v>
      </c>
      <c r="U2111" s="23">
        <v>42160.708530092597</v>
      </c>
      <c r="V2111" s="14">
        <f t="shared" si="229"/>
        <v>4000</v>
      </c>
      <c r="W2111" s="14">
        <f t="shared" si="230"/>
        <v>4261</v>
      </c>
      <c r="X2111" s="7">
        <f>IF($L2111&gt;0,$W2111/$L2111,0)</f>
        <v>106.52500000000001</v>
      </c>
    </row>
    <row r="2112" spans="1:24" ht="28.8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3">
        <f>(E2112/D2112)*100</f>
        <v>100.35000000000001</v>
      </c>
      <c r="P2112" s="7">
        <f t="shared" si="225"/>
        <v>52.815789473684212</v>
      </c>
      <c r="Q2112" s="4" t="str">
        <f t="shared" si="226"/>
        <v>music</v>
      </c>
      <c r="R2112" s="4" t="str">
        <f t="shared" si="224"/>
        <v>indie rock</v>
      </c>
      <c r="S2112" s="22">
        <f t="shared" si="227"/>
        <v>41759.670937499999</v>
      </c>
      <c r="T2112" s="22">
        <f t="shared" si="228"/>
        <v>41787.207638888889</v>
      </c>
      <c r="U2112" s="23">
        <v>41759.670937499999</v>
      </c>
      <c r="V2112" s="14">
        <f t="shared" si="229"/>
        <v>2000</v>
      </c>
      <c r="W2112" s="14">
        <f t="shared" si="230"/>
        <v>2007</v>
      </c>
      <c r="X2112" s="7">
        <f>IF($L2112&gt;0,$W2112/$L2112,0)</f>
        <v>52.815789473684212</v>
      </c>
    </row>
    <row r="2113" spans="1:24" ht="43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3">
        <f>(E2113/D2113)*100</f>
        <v>106.5</v>
      </c>
      <c r="P2113" s="7">
        <f t="shared" si="225"/>
        <v>54.615384615384613</v>
      </c>
      <c r="Q2113" s="4" t="str">
        <f t="shared" si="226"/>
        <v>music</v>
      </c>
      <c r="R2113" s="4" t="str">
        <f t="shared" si="224"/>
        <v>indie rock</v>
      </c>
      <c r="S2113" s="22">
        <f t="shared" si="227"/>
        <v>40703.197048611109</v>
      </c>
      <c r="T2113" s="22">
        <f t="shared" si="228"/>
        <v>40770.041666666664</v>
      </c>
      <c r="U2113" s="23">
        <v>40703.197048611109</v>
      </c>
      <c r="V2113" s="14">
        <f t="shared" si="229"/>
        <v>2000</v>
      </c>
      <c r="W2113" s="14">
        <f t="shared" si="230"/>
        <v>2130</v>
      </c>
      <c r="X2113" s="7">
        <f>IF($L2113&gt;0,$W2113/$L2113,0)</f>
        <v>54.615384615384613</v>
      </c>
    </row>
    <row r="2114" spans="1:24" ht="43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3">
        <f>(E2114/D2114)*100</f>
        <v>100</v>
      </c>
      <c r="P2114" s="7">
        <f t="shared" si="225"/>
        <v>27.272727272727273</v>
      </c>
      <c r="Q2114" s="4" t="str">
        <f t="shared" si="226"/>
        <v>music</v>
      </c>
      <c r="R2114" s="4" t="str">
        <f t="shared" ref="R2114:R2177" si="231">MID($N2114,FIND("/",$N2114)+1,LEN($N2114))</f>
        <v>indie rock</v>
      </c>
      <c r="S2114" s="22">
        <f t="shared" si="227"/>
        <v>41365.928159722222</v>
      </c>
      <c r="T2114" s="22">
        <f t="shared" si="228"/>
        <v>41379.928159722222</v>
      </c>
      <c r="U2114" s="23">
        <v>41365.928159722222</v>
      </c>
      <c r="V2114" s="14">
        <f t="shared" si="229"/>
        <v>300</v>
      </c>
      <c r="W2114" s="14">
        <f t="shared" si="230"/>
        <v>300</v>
      </c>
      <c r="X2114" s="7">
        <f>IF($L2114&gt;0,$W2114/$L2114,0)</f>
        <v>27.272727272727273</v>
      </c>
    </row>
    <row r="2115" spans="1:24" ht="28.8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3">
        <f>(E2115/D2115)*100</f>
        <v>104.85714285714285</v>
      </c>
      <c r="P2115" s="7">
        <f t="shared" ref="P2115:P2178" si="232">IF($L2115&gt;0,$E2115/$L2115,0)</f>
        <v>68.598130841121488</v>
      </c>
      <c r="Q2115" s="4" t="str">
        <f t="shared" ref="Q2115:Q2178" si="233">LEFT($N2115,FIND("/",$N2115)-1)</f>
        <v>music</v>
      </c>
      <c r="R2115" s="4" t="str">
        <f t="shared" si="231"/>
        <v>indie rock</v>
      </c>
      <c r="S2115" s="22">
        <f t="shared" ref="S2115:U2178" si="234">($J2115/86400)+DATE(1970,1,1)</f>
        <v>41870.86546296296</v>
      </c>
      <c r="T2115" s="22">
        <f t="shared" ref="T2115:T2178" si="235">($I2115/86400)+DATE(1970,1,1)</f>
        <v>41905.86546296296</v>
      </c>
      <c r="U2115" s="23">
        <v>41870.86546296296</v>
      </c>
      <c r="V2115" s="14">
        <f t="shared" ref="V2115:V2178" si="236">IF($H2115="AUD",$D2115*0.704094,IF($H2115="CAD",$D2115*0.766449,IF($H2115="CHF",$D2115*1.016069,IF($H2115="DKK",$D2115*0.150818,IF($H2115="EUR",$D2115*1.126155,IF($H2115="GBP",$D2115*1.251877,IF($H2115="HKD",$D2115*0.127766,IF($H2115="MXN",$D2115*0.052688,IF($H2115="NOK",$D2115*0.117106,IF($H2115="NZD",$D2115*0.672078,IF($H2115="SEK",$D2115*0.106947,IF($H2115="SGD",$D2115*0.737466,IF($H2115="USD",$D2115*1)))))))))))))</f>
        <v>7000</v>
      </c>
      <c r="W2115" s="14">
        <f t="shared" ref="W2115:W2178" si="237">IF($H2115="AUD",$E2115*0.704094,IF($H2115="CAD",$E2115*0.766449,IF($H2115="CHF",$E2115*1.016069,IF($H2115="DKK",$E2115*0.150818,IF($H2115="EUR",$E2115*1.126155,IF($H2115="GBP",$E2115*1.251877,IF($H2115="HKD",$E2115*0.127766,IF($H2115="MXN",$E2115*0.052688,IF($H2115="NOK",$E2115*0.117106,IF($H2115="NZD",$E2115*0.672078,IF($H2115="SEK",$E2115*0.106947,IF($H2115="SGD",$E2115*0.737466,IF($H2115="USD",$E2115*1)))))))))))))</f>
        <v>7340</v>
      </c>
      <c r="X2115" s="7">
        <f>IF($L2115&gt;0,$W2115/$L2115,0)</f>
        <v>68.598130841121488</v>
      </c>
    </row>
    <row r="2116" spans="1:24" ht="43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3">
        <f>(E2116/D2116)*100</f>
        <v>104.69999999999999</v>
      </c>
      <c r="P2116" s="7">
        <f t="shared" si="232"/>
        <v>35.612244897959187</v>
      </c>
      <c r="Q2116" s="4" t="str">
        <f t="shared" si="233"/>
        <v>music</v>
      </c>
      <c r="R2116" s="4" t="str">
        <f t="shared" si="231"/>
        <v>indie rock</v>
      </c>
      <c r="S2116" s="22">
        <f t="shared" si="234"/>
        <v>40458.815625000003</v>
      </c>
      <c r="T2116" s="22">
        <f t="shared" si="235"/>
        <v>40521.207638888889</v>
      </c>
      <c r="U2116" s="23">
        <v>40458.815625000003</v>
      </c>
      <c r="V2116" s="14">
        <f t="shared" si="236"/>
        <v>5000</v>
      </c>
      <c r="W2116" s="14">
        <f t="shared" si="237"/>
        <v>5235</v>
      </c>
      <c r="X2116" s="7">
        <f>IF($L2116&gt;0,$W2116/$L2116,0)</f>
        <v>35.612244897959187</v>
      </c>
    </row>
    <row r="2117" spans="1:24" ht="43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3">
        <f>(E2117/D2117)*100</f>
        <v>225.66666666666669</v>
      </c>
      <c r="P2117" s="7">
        <f t="shared" si="232"/>
        <v>94.027777777777771</v>
      </c>
      <c r="Q2117" s="4" t="str">
        <f t="shared" si="233"/>
        <v>music</v>
      </c>
      <c r="R2117" s="4" t="str">
        <f t="shared" si="231"/>
        <v>indie rock</v>
      </c>
      <c r="S2117" s="22">
        <f t="shared" si="234"/>
        <v>40564.081030092595</v>
      </c>
      <c r="T2117" s="22">
        <f t="shared" si="235"/>
        <v>40594.081030092595</v>
      </c>
      <c r="U2117" s="23">
        <v>40564.081030092595</v>
      </c>
      <c r="V2117" s="14">
        <f t="shared" si="236"/>
        <v>1500</v>
      </c>
      <c r="W2117" s="14">
        <f t="shared" si="237"/>
        <v>3385</v>
      </c>
      <c r="X2117" s="7">
        <f>IF($L2117&gt;0,$W2117/$L2117,0)</f>
        <v>94.027777777777771</v>
      </c>
    </row>
    <row r="2118" spans="1:24" ht="43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3">
        <f>(E2118/D2118)*100</f>
        <v>100.90416666666667</v>
      </c>
      <c r="P2118" s="7">
        <f t="shared" si="232"/>
        <v>526.45652173913038</v>
      </c>
      <c r="Q2118" s="4" t="str">
        <f t="shared" si="233"/>
        <v>music</v>
      </c>
      <c r="R2118" s="4" t="str">
        <f t="shared" si="231"/>
        <v>indie rock</v>
      </c>
      <c r="S2118" s="22">
        <f t="shared" si="234"/>
        <v>41136.777812500004</v>
      </c>
      <c r="T2118" s="22">
        <f t="shared" si="235"/>
        <v>41184.777812500004</v>
      </c>
      <c r="U2118" s="23">
        <v>41136.777812500004</v>
      </c>
      <c r="V2118" s="14">
        <f t="shared" si="236"/>
        <v>48000</v>
      </c>
      <c r="W2118" s="14">
        <f t="shared" si="237"/>
        <v>48434</v>
      </c>
      <c r="X2118" s="7">
        <f>IF($L2118&gt;0,$W2118/$L2118,0)</f>
        <v>526.45652173913038</v>
      </c>
    </row>
    <row r="2119" spans="1:24" ht="43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3">
        <f>(E2119/D2119)*100</f>
        <v>147.75</v>
      </c>
      <c r="P2119" s="7">
        <f t="shared" si="232"/>
        <v>50.657142857142858</v>
      </c>
      <c r="Q2119" s="4" t="str">
        <f t="shared" si="233"/>
        <v>music</v>
      </c>
      <c r="R2119" s="4" t="str">
        <f t="shared" si="231"/>
        <v>indie rock</v>
      </c>
      <c r="S2119" s="22">
        <f t="shared" si="234"/>
        <v>42290.059594907405</v>
      </c>
      <c r="T2119" s="22">
        <f t="shared" si="235"/>
        <v>42304.207638888889</v>
      </c>
      <c r="U2119" s="23">
        <v>42290.059594907405</v>
      </c>
      <c r="V2119" s="14">
        <f t="shared" si="236"/>
        <v>1200</v>
      </c>
      <c r="W2119" s="14">
        <f t="shared" si="237"/>
        <v>1773</v>
      </c>
      <c r="X2119" s="7">
        <f>IF($L2119&gt;0,$W2119/$L2119,0)</f>
        <v>50.657142857142858</v>
      </c>
    </row>
    <row r="2120" spans="1:24" ht="28.8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3">
        <f>(E2120/D2120)*100</f>
        <v>134.61099999999999</v>
      </c>
      <c r="P2120" s="7">
        <f t="shared" si="232"/>
        <v>79.182941176470578</v>
      </c>
      <c r="Q2120" s="4" t="str">
        <f t="shared" si="233"/>
        <v>music</v>
      </c>
      <c r="R2120" s="4" t="str">
        <f t="shared" si="231"/>
        <v>indie rock</v>
      </c>
      <c r="S2120" s="22">
        <f t="shared" si="234"/>
        <v>40718.839537037034</v>
      </c>
      <c r="T2120" s="22">
        <f t="shared" si="235"/>
        <v>40748.839537037034</v>
      </c>
      <c r="U2120" s="23">
        <v>40718.839537037034</v>
      </c>
      <c r="V2120" s="14">
        <f t="shared" si="236"/>
        <v>1000</v>
      </c>
      <c r="W2120" s="14">
        <f t="shared" si="237"/>
        <v>1346.11</v>
      </c>
      <c r="X2120" s="7">
        <f>IF($L2120&gt;0,$W2120/$L2120,0)</f>
        <v>79.182941176470578</v>
      </c>
    </row>
    <row r="2121" spans="1:24" ht="43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3">
        <f>(E2121/D2121)*100</f>
        <v>100.75</v>
      </c>
      <c r="P2121" s="7">
        <f t="shared" si="232"/>
        <v>91.590909090909093</v>
      </c>
      <c r="Q2121" s="4" t="str">
        <f t="shared" si="233"/>
        <v>music</v>
      </c>
      <c r="R2121" s="4" t="str">
        <f t="shared" si="231"/>
        <v>indie rock</v>
      </c>
      <c r="S2121" s="22">
        <f t="shared" si="234"/>
        <v>41107.130150462966</v>
      </c>
      <c r="T2121" s="22">
        <f t="shared" si="235"/>
        <v>41137.130150462966</v>
      </c>
      <c r="U2121" s="23">
        <v>41107.130150462966</v>
      </c>
      <c r="V2121" s="14">
        <f t="shared" si="236"/>
        <v>2000</v>
      </c>
      <c r="W2121" s="14">
        <f t="shared" si="237"/>
        <v>2015</v>
      </c>
      <c r="X2121" s="7">
        <f>IF($L2121&gt;0,$W2121/$L2121,0)</f>
        <v>91.590909090909093</v>
      </c>
    </row>
    <row r="2122" spans="1:24" ht="43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3">
        <f>(E2122/D2122)*100</f>
        <v>100.880375</v>
      </c>
      <c r="P2122" s="7">
        <f t="shared" si="232"/>
        <v>116.96275362318841</v>
      </c>
      <c r="Q2122" s="4" t="str">
        <f t="shared" si="233"/>
        <v>music</v>
      </c>
      <c r="R2122" s="4" t="str">
        <f t="shared" si="231"/>
        <v>indie rock</v>
      </c>
      <c r="S2122" s="22">
        <f t="shared" si="234"/>
        <v>41591.964537037034</v>
      </c>
      <c r="T2122" s="22">
        <f t="shared" si="235"/>
        <v>41640.964537037034</v>
      </c>
      <c r="U2122" s="23">
        <v>41591.964537037034</v>
      </c>
      <c r="V2122" s="14">
        <f t="shared" si="236"/>
        <v>8000</v>
      </c>
      <c r="W2122" s="14">
        <f t="shared" si="237"/>
        <v>8070.43</v>
      </c>
      <c r="X2122" s="7">
        <f>IF($L2122&gt;0,$W2122/$L2122,0)</f>
        <v>116.96275362318841</v>
      </c>
    </row>
    <row r="2123" spans="1:24" ht="28.8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3">
        <f>(E2123/D2123)*100</f>
        <v>0.56800000000000006</v>
      </c>
      <c r="P2123" s="7">
        <f t="shared" si="232"/>
        <v>28.4</v>
      </c>
      <c r="Q2123" s="4" t="str">
        <f t="shared" si="233"/>
        <v>games</v>
      </c>
      <c r="R2123" s="4" t="str">
        <f t="shared" si="231"/>
        <v>video games</v>
      </c>
      <c r="S2123" s="22">
        <f t="shared" si="234"/>
        <v>42716.7424537037</v>
      </c>
      <c r="T2123" s="22">
        <f t="shared" si="235"/>
        <v>42746.7424537037</v>
      </c>
      <c r="U2123" s="23">
        <v>42716.7424537037</v>
      </c>
      <c r="V2123" s="14">
        <f t="shared" si="236"/>
        <v>50803.450000000004</v>
      </c>
      <c r="W2123" s="14">
        <f t="shared" si="237"/>
        <v>288.56359600000002</v>
      </c>
      <c r="X2123" s="7">
        <f>IF($L2123&gt;0,$W2123/$L2123,0)</f>
        <v>28.856359600000001</v>
      </c>
    </row>
    <row r="2124" spans="1:24" ht="28.8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3">
        <f>(E2124/D2124)*100</f>
        <v>0.38750000000000001</v>
      </c>
      <c r="P2124" s="7">
        <f t="shared" si="232"/>
        <v>103.33333333333333</v>
      </c>
      <c r="Q2124" s="4" t="str">
        <f t="shared" si="233"/>
        <v>games</v>
      </c>
      <c r="R2124" s="4" t="str">
        <f t="shared" si="231"/>
        <v>video games</v>
      </c>
      <c r="S2124" s="22">
        <f t="shared" si="234"/>
        <v>42712.300567129627</v>
      </c>
      <c r="T2124" s="22">
        <f t="shared" si="235"/>
        <v>42742.300567129627</v>
      </c>
      <c r="U2124" s="23">
        <v>42712.300567129627</v>
      </c>
      <c r="V2124" s="14">
        <f t="shared" si="236"/>
        <v>4215.04</v>
      </c>
      <c r="W2124" s="14">
        <f t="shared" si="237"/>
        <v>16.333279999999998</v>
      </c>
      <c r="X2124" s="7">
        <f>IF($L2124&gt;0,$W2124/$L2124,0)</f>
        <v>5.4444266666666659</v>
      </c>
    </row>
    <row r="2125" spans="1:24" ht="57.6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3">
        <f>(E2125/D2125)*100</f>
        <v>10</v>
      </c>
      <c r="P2125" s="7">
        <f t="shared" si="232"/>
        <v>10</v>
      </c>
      <c r="Q2125" s="4" t="str">
        <f t="shared" si="233"/>
        <v>games</v>
      </c>
      <c r="R2125" s="4" t="str">
        <f t="shared" si="231"/>
        <v>video games</v>
      </c>
      <c r="S2125" s="22">
        <f t="shared" si="234"/>
        <v>40198.424849537041</v>
      </c>
      <c r="T2125" s="22">
        <f t="shared" si="235"/>
        <v>40252.290972222225</v>
      </c>
      <c r="U2125" s="23">
        <v>40198.424849537041</v>
      </c>
      <c r="V2125" s="14">
        <f t="shared" si="236"/>
        <v>500</v>
      </c>
      <c r="W2125" s="14">
        <f t="shared" si="237"/>
        <v>50</v>
      </c>
      <c r="X2125" s="7">
        <f>IF($L2125&gt;0,$W2125/$L2125,0)</f>
        <v>10</v>
      </c>
    </row>
    <row r="2126" spans="1:24" ht="43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3">
        <f>(E2126/D2126)*100</f>
        <v>10.454545454545453</v>
      </c>
      <c r="P2126" s="7">
        <f t="shared" si="232"/>
        <v>23</v>
      </c>
      <c r="Q2126" s="4" t="str">
        <f t="shared" si="233"/>
        <v>games</v>
      </c>
      <c r="R2126" s="4" t="str">
        <f t="shared" si="231"/>
        <v>video games</v>
      </c>
      <c r="S2126" s="22">
        <f t="shared" si="234"/>
        <v>40464.028182870374</v>
      </c>
      <c r="T2126" s="22">
        <f t="shared" si="235"/>
        <v>40512.208333333336</v>
      </c>
      <c r="U2126" s="23">
        <v>40464.028182870374</v>
      </c>
      <c r="V2126" s="14">
        <f t="shared" si="236"/>
        <v>1100</v>
      </c>
      <c r="W2126" s="14">
        <f t="shared" si="237"/>
        <v>115</v>
      </c>
      <c r="X2126" s="7">
        <f>IF($L2126&gt;0,$W2126/$L2126,0)</f>
        <v>23</v>
      </c>
    </row>
    <row r="2127" spans="1:24" ht="43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3">
        <f>(E2127/D2127)*100</f>
        <v>1.4200000000000002</v>
      </c>
      <c r="P2127" s="7">
        <f t="shared" si="232"/>
        <v>31.555555555555557</v>
      </c>
      <c r="Q2127" s="4" t="str">
        <f t="shared" si="233"/>
        <v>games</v>
      </c>
      <c r="R2127" s="4" t="str">
        <f t="shared" si="231"/>
        <v>video games</v>
      </c>
      <c r="S2127" s="22">
        <f t="shared" si="234"/>
        <v>42191.023530092592</v>
      </c>
      <c r="T2127" s="22">
        <f t="shared" si="235"/>
        <v>42221.023530092592</v>
      </c>
      <c r="U2127" s="23">
        <v>42191.023530092592</v>
      </c>
      <c r="V2127" s="14">
        <f t="shared" si="236"/>
        <v>60000</v>
      </c>
      <c r="W2127" s="14">
        <f t="shared" si="237"/>
        <v>852</v>
      </c>
      <c r="X2127" s="7">
        <f>IF($L2127&gt;0,$W2127/$L2127,0)</f>
        <v>31.555555555555557</v>
      </c>
    </row>
    <row r="2128" spans="1:24" ht="43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3">
        <f>(E2128/D2128)*100</f>
        <v>0.05</v>
      </c>
      <c r="P2128" s="7">
        <f t="shared" si="232"/>
        <v>5</v>
      </c>
      <c r="Q2128" s="4" t="str">
        <f t="shared" si="233"/>
        <v>games</v>
      </c>
      <c r="R2128" s="4" t="str">
        <f t="shared" si="231"/>
        <v>video games</v>
      </c>
      <c r="S2128" s="22">
        <f t="shared" si="234"/>
        <v>41951.973229166666</v>
      </c>
      <c r="T2128" s="22">
        <f t="shared" si="235"/>
        <v>41981.973229166666</v>
      </c>
      <c r="U2128" s="23">
        <v>41951.973229166666</v>
      </c>
      <c r="V2128" s="14">
        <f t="shared" si="236"/>
        <v>20000</v>
      </c>
      <c r="W2128" s="14">
        <f t="shared" si="237"/>
        <v>10</v>
      </c>
      <c r="X2128" s="7">
        <f>IF($L2128&gt;0,$W2128/$L2128,0)</f>
        <v>5</v>
      </c>
    </row>
    <row r="2129" spans="1:24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3">
        <f>(E2129/D2129)*100</f>
        <v>28.842857142857142</v>
      </c>
      <c r="P2129" s="7">
        <f t="shared" si="232"/>
        <v>34.220338983050844</v>
      </c>
      <c r="Q2129" s="4" t="str">
        <f t="shared" si="233"/>
        <v>games</v>
      </c>
      <c r="R2129" s="4" t="str">
        <f t="shared" si="231"/>
        <v>video games</v>
      </c>
      <c r="S2129" s="22">
        <f t="shared" si="234"/>
        <v>42045.505358796298</v>
      </c>
      <c r="T2129" s="22">
        <f t="shared" si="235"/>
        <v>42075.463692129633</v>
      </c>
      <c r="U2129" s="23">
        <v>42045.505358796298</v>
      </c>
      <c r="V2129" s="14">
        <f t="shared" si="236"/>
        <v>35052.555999999997</v>
      </c>
      <c r="W2129" s="14">
        <f t="shared" si="237"/>
        <v>10110.158652</v>
      </c>
      <c r="X2129" s="7">
        <f>IF($L2129&gt;0,$W2129/$L2129,0)</f>
        <v>42.839655305084747</v>
      </c>
    </row>
    <row r="2130" spans="1:24" ht="43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3">
        <f>(E2130/D2130)*100</f>
        <v>0.16666666666666669</v>
      </c>
      <c r="P2130" s="7">
        <f t="shared" si="232"/>
        <v>25</v>
      </c>
      <c r="Q2130" s="4" t="str">
        <f t="shared" si="233"/>
        <v>games</v>
      </c>
      <c r="R2130" s="4" t="str">
        <f t="shared" si="231"/>
        <v>video games</v>
      </c>
      <c r="S2130" s="22">
        <f t="shared" si="234"/>
        <v>41843.772789351853</v>
      </c>
      <c r="T2130" s="22">
        <f t="shared" si="235"/>
        <v>41903.772789351853</v>
      </c>
      <c r="U2130" s="23">
        <v>41843.772789351853</v>
      </c>
      <c r="V2130" s="14">
        <f t="shared" si="236"/>
        <v>11496.735000000001</v>
      </c>
      <c r="W2130" s="14">
        <f t="shared" si="237"/>
        <v>19.161225000000002</v>
      </c>
      <c r="X2130" s="7">
        <f>IF($L2130&gt;0,$W2130/$L2130,0)</f>
        <v>19.161225000000002</v>
      </c>
    </row>
    <row r="2131" spans="1:24" ht="43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3">
        <f>(E2131/D2131)*100</f>
        <v>11.799999999999999</v>
      </c>
      <c r="P2131" s="7">
        <f t="shared" si="232"/>
        <v>19.666666666666668</v>
      </c>
      <c r="Q2131" s="4" t="str">
        <f t="shared" si="233"/>
        <v>games</v>
      </c>
      <c r="R2131" s="4" t="str">
        <f t="shared" si="231"/>
        <v>video games</v>
      </c>
      <c r="S2131" s="22">
        <f t="shared" si="234"/>
        <v>42409.024305555555</v>
      </c>
      <c r="T2131" s="22">
        <f t="shared" si="235"/>
        <v>42439.024305555555</v>
      </c>
      <c r="U2131" s="23">
        <v>42409.024305555555</v>
      </c>
      <c r="V2131" s="14">
        <f t="shared" si="236"/>
        <v>2000</v>
      </c>
      <c r="W2131" s="14">
        <f t="shared" si="237"/>
        <v>236</v>
      </c>
      <c r="X2131" s="7">
        <f>IF($L2131&gt;0,$W2131/$L2131,0)</f>
        <v>19.666666666666668</v>
      </c>
    </row>
    <row r="2132" spans="1:24" ht="28.8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3">
        <f>(E2132/D2132)*100</f>
        <v>0.20238095238095236</v>
      </c>
      <c r="P2132" s="7">
        <f t="shared" si="232"/>
        <v>21.25</v>
      </c>
      <c r="Q2132" s="4" t="str">
        <f t="shared" si="233"/>
        <v>games</v>
      </c>
      <c r="R2132" s="4" t="str">
        <f t="shared" si="231"/>
        <v>video games</v>
      </c>
      <c r="S2132" s="22">
        <f t="shared" si="234"/>
        <v>41832.086377314816</v>
      </c>
      <c r="T2132" s="22">
        <f t="shared" si="235"/>
        <v>41867.086377314816</v>
      </c>
      <c r="U2132" s="23">
        <v>41832.086377314816</v>
      </c>
      <c r="V2132" s="14">
        <f t="shared" si="236"/>
        <v>42000</v>
      </c>
      <c r="W2132" s="14">
        <f t="shared" si="237"/>
        <v>85</v>
      </c>
      <c r="X2132" s="7">
        <f>IF($L2132&gt;0,$W2132/$L2132,0)</f>
        <v>21.25</v>
      </c>
    </row>
    <row r="2133" spans="1:24" ht="43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3">
        <f>(E2133/D2133)*100</f>
        <v>5</v>
      </c>
      <c r="P2133" s="7">
        <f t="shared" si="232"/>
        <v>8.3333333333333339</v>
      </c>
      <c r="Q2133" s="4" t="str">
        <f t="shared" si="233"/>
        <v>games</v>
      </c>
      <c r="R2133" s="4" t="str">
        <f t="shared" si="231"/>
        <v>video games</v>
      </c>
      <c r="S2133" s="22">
        <f t="shared" si="234"/>
        <v>42167.207071759258</v>
      </c>
      <c r="T2133" s="22">
        <f t="shared" si="235"/>
        <v>42197.207071759258</v>
      </c>
      <c r="U2133" s="23">
        <v>42167.207071759258</v>
      </c>
      <c r="V2133" s="14">
        <f t="shared" si="236"/>
        <v>500</v>
      </c>
      <c r="W2133" s="14">
        <f t="shared" si="237"/>
        <v>25</v>
      </c>
      <c r="X2133" s="7">
        <f>IF($L2133&gt;0,$W2133/$L2133,0)</f>
        <v>8.3333333333333339</v>
      </c>
    </row>
    <row r="2134" spans="1:24" ht="43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3">
        <f>(E2134/D2134)*100</f>
        <v>2.1129899999999995</v>
      </c>
      <c r="P2134" s="7">
        <f t="shared" si="232"/>
        <v>21.34333333333333</v>
      </c>
      <c r="Q2134" s="4" t="str">
        <f t="shared" si="233"/>
        <v>games</v>
      </c>
      <c r="R2134" s="4" t="str">
        <f t="shared" si="231"/>
        <v>video games</v>
      </c>
      <c r="S2134" s="22">
        <f t="shared" si="234"/>
        <v>41643.487175925926</v>
      </c>
      <c r="T2134" s="22">
        <f t="shared" si="235"/>
        <v>41673.487175925926</v>
      </c>
      <c r="U2134" s="23">
        <v>41643.487175925926</v>
      </c>
      <c r="V2134" s="14">
        <f t="shared" si="236"/>
        <v>100000</v>
      </c>
      <c r="W2134" s="14">
        <f t="shared" si="237"/>
        <v>2112.9899999999998</v>
      </c>
      <c r="X2134" s="7">
        <f>IF($L2134&gt;0,$W2134/$L2134,0)</f>
        <v>21.34333333333333</v>
      </c>
    </row>
    <row r="2135" spans="1:24" ht="43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3">
        <f>(E2135/D2135)*100</f>
        <v>1.6</v>
      </c>
      <c r="P2135" s="7">
        <f t="shared" si="232"/>
        <v>5.333333333333333</v>
      </c>
      <c r="Q2135" s="4" t="str">
        <f t="shared" si="233"/>
        <v>games</v>
      </c>
      <c r="R2135" s="4" t="str">
        <f t="shared" si="231"/>
        <v>video games</v>
      </c>
      <c r="S2135" s="22">
        <f t="shared" si="234"/>
        <v>40619.097210648149</v>
      </c>
      <c r="T2135" s="22">
        <f t="shared" si="235"/>
        <v>40657.290972222225</v>
      </c>
      <c r="U2135" s="23">
        <v>40619.097210648149</v>
      </c>
      <c r="V2135" s="14">
        <f t="shared" si="236"/>
        <v>1000</v>
      </c>
      <c r="W2135" s="14">
        <f t="shared" si="237"/>
        <v>16</v>
      </c>
      <c r="X2135" s="7">
        <f>IF($L2135&gt;0,$W2135/$L2135,0)</f>
        <v>5.333333333333333</v>
      </c>
    </row>
    <row r="2136" spans="1:24" ht="43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3">
        <f>(E2136/D2136)*100</f>
        <v>1.7333333333333332</v>
      </c>
      <c r="P2136" s="7">
        <f t="shared" si="232"/>
        <v>34.666666666666664</v>
      </c>
      <c r="Q2136" s="4" t="str">
        <f t="shared" si="233"/>
        <v>games</v>
      </c>
      <c r="R2136" s="4" t="str">
        <f t="shared" si="231"/>
        <v>video games</v>
      </c>
      <c r="S2136" s="22">
        <f t="shared" si="234"/>
        <v>41361.886469907404</v>
      </c>
      <c r="T2136" s="22">
        <f t="shared" si="235"/>
        <v>41391.886469907404</v>
      </c>
      <c r="U2136" s="23">
        <v>41361.886469907404</v>
      </c>
      <c r="V2136" s="14">
        <f t="shared" si="236"/>
        <v>6000</v>
      </c>
      <c r="W2136" s="14">
        <f t="shared" si="237"/>
        <v>104</v>
      </c>
      <c r="X2136" s="7">
        <f>IF($L2136&gt;0,$W2136/$L2136,0)</f>
        <v>34.666666666666664</v>
      </c>
    </row>
    <row r="2137" spans="1:24" ht="43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3">
        <f>(E2137/D2137)*100</f>
        <v>9.56</v>
      </c>
      <c r="P2137" s="7">
        <f t="shared" si="232"/>
        <v>21.727272727272727</v>
      </c>
      <c r="Q2137" s="4" t="str">
        <f t="shared" si="233"/>
        <v>games</v>
      </c>
      <c r="R2137" s="4" t="str">
        <f t="shared" si="231"/>
        <v>video games</v>
      </c>
      <c r="S2137" s="22">
        <f t="shared" si="234"/>
        <v>41156.96334490741</v>
      </c>
      <c r="T2137" s="22">
        <f t="shared" si="235"/>
        <v>41186.96334490741</v>
      </c>
      <c r="U2137" s="23">
        <v>41156.96334490741</v>
      </c>
      <c r="V2137" s="14">
        <f t="shared" si="236"/>
        <v>5000</v>
      </c>
      <c r="W2137" s="14">
        <f t="shared" si="237"/>
        <v>478</v>
      </c>
      <c r="X2137" s="7">
        <f>IF($L2137&gt;0,$W2137/$L2137,0)</f>
        <v>21.727272727272727</v>
      </c>
    </row>
    <row r="2138" spans="1:24" ht="43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3">
        <f>(E2138/D2138)*100</f>
        <v>5.9612499999999999E-2</v>
      </c>
      <c r="P2138" s="7">
        <f t="shared" si="232"/>
        <v>11.922499999999999</v>
      </c>
      <c r="Q2138" s="4" t="str">
        <f t="shared" si="233"/>
        <v>games</v>
      </c>
      <c r="R2138" s="4" t="str">
        <f t="shared" si="231"/>
        <v>video games</v>
      </c>
      <c r="S2138" s="22">
        <f t="shared" si="234"/>
        <v>41536.509097222224</v>
      </c>
      <c r="T2138" s="22">
        <f t="shared" si="235"/>
        <v>41566.509097222224</v>
      </c>
      <c r="U2138" s="23">
        <v>41536.509097222224</v>
      </c>
      <c r="V2138" s="14">
        <f t="shared" si="236"/>
        <v>80000</v>
      </c>
      <c r="W2138" s="14">
        <f t="shared" si="237"/>
        <v>47.69</v>
      </c>
      <c r="X2138" s="7">
        <f>IF($L2138&gt;0,$W2138/$L2138,0)</f>
        <v>11.922499999999999</v>
      </c>
    </row>
    <row r="2139" spans="1:24" ht="43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3">
        <f>(E2139/D2139)*100</f>
        <v>28.405999999999999</v>
      </c>
      <c r="P2139" s="7">
        <f t="shared" si="232"/>
        <v>26.59737827715356</v>
      </c>
      <c r="Q2139" s="4" t="str">
        <f t="shared" si="233"/>
        <v>games</v>
      </c>
      <c r="R2139" s="4" t="str">
        <f t="shared" si="231"/>
        <v>video games</v>
      </c>
      <c r="S2139" s="22">
        <f t="shared" si="234"/>
        <v>41948.771168981482</v>
      </c>
      <c r="T2139" s="22">
        <f t="shared" si="235"/>
        <v>41978.771168981482</v>
      </c>
      <c r="U2139" s="23">
        <v>41948.771168981482</v>
      </c>
      <c r="V2139" s="14">
        <f t="shared" si="236"/>
        <v>38322.450000000004</v>
      </c>
      <c r="W2139" s="14">
        <f t="shared" si="237"/>
        <v>10885.875147000001</v>
      </c>
      <c r="X2139" s="7">
        <f>IF($L2139&gt;0,$W2139/$L2139,0)</f>
        <v>20.385533983146068</v>
      </c>
    </row>
    <row r="2140" spans="1:24" ht="28.8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3">
        <f>(E2140/D2140)*100</f>
        <v>12.8</v>
      </c>
      <c r="P2140" s="7">
        <f t="shared" si="232"/>
        <v>10.666666666666666</v>
      </c>
      <c r="Q2140" s="4" t="str">
        <f t="shared" si="233"/>
        <v>games</v>
      </c>
      <c r="R2140" s="4" t="str">
        <f t="shared" si="231"/>
        <v>video games</v>
      </c>
      <c r="S2140" s="22">
        <f t="shared" si="234"/>
        <v>41557.013182870374</v>
      </c>
      <c r="T2140" s="22">
        <f t="shared" si="235"/>
        <v>41587.054849537039</v>
      </c>
      <c r="U2140" s="23">
        <v>41557.013182870374</v>
      </c>
      <c r="V2140" s="14">
        <f t="shared" si="236"/>
        <v>1251.877</v>
      </c>
      <c r="W2140" s="14">
        <f t="shared" si="237"/>
        <v>160.24025599999999</v>
      </c>
      <c r="X2140" s="7">
        <f>IF($L2140&gt;0,$W2140/$L2140,0)</f>
        <v>13.353354666666666</v>
      </c>
    </row>
    <row r="2141" spans="1:24" ht="43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3">
        <f>(E2141/D2141)*100</f>
        <v>5.42</v>
      </c>
      <c r="P2141" s="7">
        <f t="shared" si="232"/>
        <v>29.035714285714285</v>
      </c>
      <c r="Q2141" s="4" t="str">
        <f t="shared" si="233"/>
        <v>games</v>
      </c>
      <c r="R2141" s="4" t="str">
        <f t="shared" si="231"/>
        <v>video games</v>
      </c>
      <c r="S2141" s="22">
        <f t="shared" si="234"/>
        <v>42647.750092592592</v>
      </c>
      <c r="T2141" s="22">
        <f t="shared" si="235"/>
        <v>42677.750092592592</v>
      </c>
      <c r="U2141" s="23">
        <v>42647.750092592592</v>
      </c>
      <c r="V2141" s="14">
        <f t="shared" si="236"/>
        <v>30000</v>
      </c>
      <c r="W2141" s="14">
        <f t="shared" si="237"/>
        <v>1626</v>
      </c>
      <c r="X2141" s="7">
        <f>IF($L2141&gt;0,$W2141/$L2141,0)</f>
        <v>29.035714285714285</v>
      </c>
    </row>
    <row r="2142" spans="1:24" ht="43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3">
        <f>(E2142/D2142)*100</f>
        <v>0.11199999999999999</v>
      </c>
      <c r="P2142" s="7">
        <f t="shared" si="232"/>
        <v>50.909090909090907</v>
      </c>
      <c r="Q2142" s="4" t="str">
        <f t="shared" si="233"/>
        <v>games</v>
      </c>
      <c r="R2142" s="4" t="str">
        <f t="shared" si="231"/>
        <v>video games</v>
      </c>
      <c r="S2142" s="22">
        <f t="shared" si="234"/>
        <v>41255.833611111113</v>
      </c>
      <c r="T2142" s="22">
        <f t="shared" si="235"/>
        <v>41285.833611111113</v>
      </c>
      <c r="U2142" s="23">
        <v>41255.833611111113</v>
      </c>
      <c r="V2142" s="14">
        <f t="shared" si="236"/>
        <v>500000</v>
      </c>
      <c r="W2142" s="14">
        <f t="shared" si="237"/>
        <v>560</v>
      </c>
      <c r="X2142" s="7">
        <f>IF($L2142&gt;0,$W2142/$L2142,0)</f>
        <v>50.909090909090907</v>
      </c>
    </row>
    <row r="2143" spans="1:24" ht="43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3">
        <f>(E2143/D2143)*100</f>
        <v>0</v>
      </c>
      <c r="P2143" s="7">
        <f t="shared" si="232"/>
        <v>0</v>
      </c>
      <c r="Q2143" s="4" t="str">
        <f t="shared" si="233"/>
        <v>games</v>
      </c>
      <c r="R2143" s="4" t="str">
        <f t="shared" si="231"/>
        <v>video games</v>
      </c>
      <c r="S2143" s="22">
        <f t="shared" si="234"/>
        <v>41927.235636574071</v>
      </c>
      <c r="T2143" s="22">
        <f t="shared" si="235"/>
        <v>41957.277303240742</v>
      </c>
      <c r="U2143" s="23">
        <v>41927.235636574071</v>
      </c>
      <c r="V2143" s="14">
        <f t="shared" si="236"/>
        <v>15000</v>
      </c>
      <c r="W2143" s="14">
        <f t="shared" si="237"/>
        <v>0</v>
      </c>
      <c r="X2143" s="7">
        <f>IF($L2143&gt;0,$W2143/$L2143,0)</f>
        <v>0</v>
      </c>
    </row>
    <row r="2144" spans="1:24" ht="43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3">
        <f>(E2144/D2144)*100</f>
        <v>5.7238095238095239</v>
      </c>
      <c r="P2144" s="7">
        <f t="shared" si="232"/>
        <v>50.083333333333336</v>
      </c>
      <c r="Q2144" s="4" t="str">
        <f t="shared" si="233"/>
        <v>games</v>
      </c>
      <c r="R2144" s="4" t="str">
        <f t="shared" si="231"/>
        <v>video games</v>
      </c>
      <c r="S2144" s="22">
        <f t="shared" si="234"/>
        <v>42340.701504629629</v>
      </c>
      <c r="T2144" s="22">
        <f t="shared" si="235"/>
        <v>42368.701504629629</v>
      </c>
      <c r="U2144" s="23">
        <v>42340.701504629629</v>
      </c>
      <c r="V2144" s="14">
        <f t="shared" si="236"/>
        <v>11824.627500000001</v>
      </c>
      <c r="W2144" s="14">
        <f t="shared" si="237"/>
        <v>676.81915500000002</v>
      </c>
      <c r="X2144" s="7">
        <f>IF($L2144&gt;0,$W2144/$L2144,0)</f>
        <v>56.401596250000004</v>
      </c>
    </row>
    <row r="2145" spans="1:24" ht="43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3">
        <f>(E2145/D2145)*100</f>
        <v>11.25</v>
      </c>
      <c r="P2145" s="7">
        <f t="shared" si="232"/>
        <v>45</v>
      </c>
      <c r="Q2145" s="4" t="str">
        <f t="shared" si="233"/>
        <v>games</v>
      </c>
      <c r="R2145" s="4" t="str">
        <f t="shared" si="231"/>
        <v>video games</v>
      </c>
      <c r="S2145" s="22">
        <f t="shared" si="234"/>
        <v>40332.886712962965</v>
      </c>
      <c r="T2145" s="22">
        <f t="shared" si="235"/>
        <v>40380.791666666664</v>
      </c>
      <c r="U2145" s="23">
        <v>40332.886712962965</v>
      </c>
      <c r="V2145" s="14">
        <f t="shared" si="236"/>
        <v>2000</v>
      </c>
      <c r="W2145" s="14">
        <f t="shared" si="237"/>
        <v>225</v>
      </c>
      <c r="X2145" s="7">
        <f>IF($L2145&gt;0,$W2145/$L2145,0)</f>
        <v>45</v>
      </c>
    </row>
    <row r="2146" spans="1:24" ht="28.8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3">
        <f>(E2146/D2146)*100</f>
        <v>1.7098591549295776</v>
      </c>
      <c r="P2146" s="7">
        <f t="shared" si="232"/>
        <v>25.291666666666668</v>
      </c>
      <c r="Q2146" s="4" t="str">
        <f t="shared" si="233"/>
        <v>games</v>
      </c>
      <c r="R2146" s="4" t="str">
        <f t="shared" si="231"/>
        <v>video games</v>
      </c>
      <c r="S2146" s="22">
        <f t="shared" si="234"/>
        <v>41499.546759259261</v>
      </c>
      <c r="T2146" s="22">
        <f t="shared" si="235"/>
        <v>41531.546759259261</v>
      </c>
      <c r="U2146" s="23">
        <v>41499.546759259261</v>
      </c>
      <c r="V2146" s="14">
        <f t="shared" si="236"/>
        <v>35500</v>
      </c>
      <c r="W2146" s="14">
        <f t="shared" si="237"/>
        <v>607</v>
      </c>
      <c r="X2146" s="7">
        <f>IF($L2146&gt;0,$W2146/$L2146,0)</f>
        <v>25.291666666666668</v>
      </c>
    </row>
    <row r="2147" spans="1:24" ht="43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3">
        <f>(E2147/D2147)*100</f>
        <v>30.433333333333334</v>
      </c>
      <c r="P2147" s="7">
        <f t="shared" si="232"/>
        <v>51.292134831460672</v>
      </c>
      <c r="Q2147" s="4" t="str">
        <f t="shared" si="233"/>
        <v>games</v>
      </c>
      <c r="R2147" s="4" t="str">
        <f t="shared" si="231"/>
        <v>video games</v>
      </c>
      <c r="S2147" s="22">
        <f t="shared" si="234"/>
        <v>41575.237430555557</v>
      </c>
      <c r="T2147" s="22">
        <f t="shared" si="235"/>
        <v>41605.279097222221</v>
      </c>
      <c r="U2147" s="23">
        <v>41575.237430555557</v>
      </c>
      <c r="V2147" s="14">
        <f t="shared" si="236"/>
        <v>15000</v>
      </c>
      <c r="W2147" s="14">
        <f t="shared" si="237"/>
        <v>4565</v>
      </c>
      <c r="X2147" s="7">
        <f>IF($L2147&gt;0,$W2147/$L2147,0)</f>
        <v>51.292134831460672</v>
      </c>
    </row>
    <row r="2148" spans="1:24" ht="43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3">
        <f>(E2148/D2148)*100</f>
        <v>0.02</v>
      </c>
      <c r="P2148" s="7">
        <f t="shared" si="232"/>
        <v>1</v>
      </c>
      <c r="Q2148" s="4" t="str">
        <f t="shared" si="233"/>
        <v>games</v>
      </c>
      <c r="R2148" s="4" t="str">
        <f t="shared" si="231"/>
        <v>video games</v>
      </c>
      <c r="S2148" s="22">
        <f t="shared" si="234"/>
        <v>42397.679513888885</v>
      </c>
      <c r="T2148" s="22">
        <f t="shared" si="235"/>
        <v>42411.679513888885</v>
      </c>
      <c r="U2148" s="23">
        <v>42397.679513888885</v>
      </c>
      <c r="V2148" s="14">
        <f t="shared" si="236"/>
        <v>5000</v>
      </c>
      <c r="W2148" s="14">
        <f t="shared" si="237"/>
        <v>1</v>
      </c>
      <c r="X2148" s="7">
        <f>IF($L2148&gt;0,$W2148/$L2148,0)</f>
        <v>1</v>
      </c>
    </row>
    <row r="2149" spans="1:24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3">
        <f>(E2149/D2149)*100</f>
        <v>0.69641025641025645</v>
      </c>
      <c r="P2149" s="7">
        <f t="shared" si="232"/>
        <v>49.381818181818183</v>
      </c>
      <c r="Q2149" s="4" t="str">
        <f t="shared" si="233"/>
        <v>games</v>
      </c>
      <c r="R2149" s="4" t="str">
        <f t="shared" si="231"/>
        <v>video games</v>
      </c>
      <c r="S2149" s="22">
        <f t="shared" si="234"/>
        <v>41927.295694444445</v>
      </c>
      <c r="T2149" s="22">
        <f t="shared" si="235"/>
        <v>41959.337361111116</v>
      </c>
      <c r="U2149" s="23">
        <v>41927.295694444445</v>
      </c>
      <c r="V2149" s="14">
        <f t="shared" si="236"/>
        <v>390000</v>
      </c>
      <c r="W2149" s="14">
        <f t="shared" si="237"/>
        <v>2716</v>
      </c>
      <c r="X2149" s="7">
        <f>IF($L2149&gt;0,$W2149/$L2149,0)</f>
        <v>49.381818181818183</v>
      </c>
    </row>
    <row r="2150" spans="1:24" ht="43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3">
        <f>(E2150/D2150)*100</f>
        <v>2</v>
      </c>
      <c r="P2150" s="7">
        <f t="shared" si="232"/>
        <v>1</v>
      </c>
      <c r="Q2150" s="4" t="str">
        <f t="shared" si="233"/>
        <v>games</v>
      </c>
      <c r="R2150" s="4" t="str">
        <f t="shared" si="231"/>
        <v>video games</v>
      </c>
      <c r="S2150" s="22">
        <f t="shared" si="234"/>
        <v>42066.733587962968</v>
      </c>
      <c r="T2150" s="22">
        <f t="shared" si="235"/>
        <v>42096.691921296297</v>
      </c>
      <c r="U2150" s="23">
        <v>42066.733587962968</v>
      </c>
      <c r="V2150" s="14">
        <f t="shared" si="236"/>
        <v>125.18769999999999</v>
      </c>
      <c r="W2150" s="14">
        <f t="shared" si="237"/>
        <v>2.5037539999999998</v>
      </c>
      <c r="X2150" s="7">
        <f>IF($L2150&gt;0,$W2150/$L2150,0)</f>
        <v>1.2518769999999999</v>
      </c>
    </row>
    <row r="2151" spans="1:24" ht="43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3">
        <f>(E2151/D2151)*100</f>
        <v>0</v>
      </c>
      <c r="P2151" s="7">
        <f t="shared" si="232"/>
        <v>0</v>
      </c>
      <c r="Q2151" s="4" t="str">
        <f t="shared" si="233"/>
        <v>games</v>
      </c>
      <c r="R2151" s="4" t="str">
        <f t="shared" si="231"/>
        <v>video games</v>
      </c>
      <c r="S2151" s="22">
        <f t="shared" si="234"/>
        <v>40355.024953703702</v>
      </c>
      <c r="T2151" s="22">
        <f t="shared" si="235"/>
        <v>40390</v>
      </c>
      <c r="U2151" s="23">
        <v>40355.024953703702</v>
      </c>
      <c r="V2151" s="14">
        <f t="shared" si="236"/>
        <v>2000</v>
      </c>
      <c r="W2151" s="14">
        <f t="shared" si="237"/>
        <v>0</v>
      </c>
      <c r="X2151" s="7">
        <f>IF($L2151&gt;0,$W2151/$L2151,0)</f>
        <v>0</v>
      </c>
    </row>
    <row r="2152" spans="1:24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3">
        <f>(E2152/D2152)*100</f>
        <v>0.80999999999999994</v>
      </c>
      <c r="P2152" s="7">
        <f t="shared" si="232"/>
        <v>101.25</v>
      </c>
      <c r="Q2152" s="4" t="str">
        <f t="shared" si="233"/>
        <v>games</v>
      </c>
      <c r="R2152" s="4" t="str">
        <f t="shared" si="231"/>
        <v>video games</v>
      </c>
      <c r="S2152" s="22">
        <f t="shared" si="234"/>
        <v>42534.284710648149</v>
      </c>
      <c r="T2152" s="22">
        <f t="shared" si="235"/>
        <v>42564.284710648149</v>
      </c>
      <c r="U2152" s="23">
        <v>42534.284710648149</v>
      </c>
      <c r="V2152" s="14">
        <f t="shared" si="236"/>
        <v>5855.3</v>
      </c>
      <c r="W2152" s="14">
        <f t="shared" si="237"/>
        <v>47.427930000000003</v>
      </c>
      <c r="X2152" s="7">
        <f>IF($L2152&gt;0,$W2152/$L2152,0)</f>
        <v>11.856982500000001</v>
      </c>
    </row>
    <row r="2153" spans="1:24" ht="43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3">
        <f>(E2153/D2153)*100</f>
        <v>0.26222222222222225</v>
      </c>
      <c r="P2153" s="7">
        <f t="shared" si="232"/>
        <v>19.666666666666668</v>
      </c>
      <c r="Q2153" s="4" t="str">
        <f t="shared" si="233"/>
        <v>games</v>
      </c>
      <c r="R2153" s="4" t="str">
        <f t="shared" si="231"/>
        <v>video games</v>
      </c>
      <c r="S2153" s="22">
        <f t="shared" si="234"/>
        <v>42520.847384259258</v>
      </c>
      <c r="T2153" s="22">
        <f t="shared" si="235"/>
        <v>42550.847384259258</v>
      </c>
      <c r="U2153" s="23">
        <v>42520.847384259258</v>
      </c>
      <c r="V2153" s="14">
        <f t="shared" si="236"/>
        <v>45000</v>
      </c>
      <c r="W2153" s="14">
        <f t="shared" si="237"/>
        <v>118</v>
      </c>
      <c r="X2153" s="7">
        <f>IF($L2153&gt;0,$W2153/$L2153,0)</f>
        <v>19.666666666666668</v>
      </c>
    </row>
    <row r="2154" spans="1:24" ht="43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3">
        <f>(E2154/D2154)*100</f>
        <v>0.16666666666666669</v>
      </c>
      <c r="P2154" s="7">
        <f t="shared" si="232"/>
        <v>12.5</v>
      </c>
      <c r="Q2154" s="4" t="str">
        <f t="shared" si="233"/>
        <v>games</v>
      </c>
      <c r="R2154" s="4" t="str">
        <f t="shared" si="231"/>
        <v>video games</v>
      </c>
      <c r="S2154" s="22">
        <f t="shared" si="234"/>
        <v>41683.832280092596</v>
      </c>
      <c r="T2154" s="22">
        <f t="shared" si="235"/>
        <v>41713.790613425925</v>
      </c>
      <c r="U2154" s="23">
        <v>41683.832280092596</v>
      </c>
      <c r="V2154" s="14">
        <f t="shared" si="236"/>
        <v>30000</v>
      </c>
      <c r="W2154" s="14">
        <f t="shared" si="237"/>
        <v>50</v>
      </c>
      <c r="X2154" s="7">
        <f>IF($L2154&gt;0,$W2154/$L2154,0)</f>
        <v>12.5</v>
      </c>
    </row>
    <row r="2155" spans="1:24" ht="43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3">
        <f>(E2155/D2155)*100</f>
        <v>9.124454880912446E-3</v>
      </c>
      <c r="P2155" s="7">
        <f t="shared" si="232"/>
        <v>8.5</v>
      </c>
      <c r="Q2155" s="4" t="str">
        <f t="shared" si="233"/>
        <v>games</v>
      </c>
      <c r="R2155" s="4" t="str">
        <f t="shared" si="231"/>
        <v>video games</v>
      </c>
      <c r="S2155" s="22">
        <f t="shared" si="234"/>
        <v>41974.911087962959</v>
      </c>
      <c r="T2155" s="22">
        <f t="shared" si="235"/>
        <v>42014.332638888889</v>
      </c>
      <c r="U2155" s="23">
        <v>41974.911087962959</v>
      </c>
      <c r="V2155" s="14">
        <f t="shared" si="236"/>
        <v>372625</v>
      </c>
      <c r="W2155" s="14">
        <f t="shared" si="237"/>
        <v>34</v>
      </c>
      <c r="X2155" s="7">
        <f>IF($L2155&gt;0,$W2155/$L2155,0)</f>
        <v>8.5</v>
      </c>
    </row>
    <row r="2156" spans="1:24" ht="28.8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3">
        <f>(E2156/D2156)*100</f>
        <v>0.8</v>
      </c>
      <c r="P2156" s="7">
        <f t="shared" si="232"/>
        <v>1</v>
      </c>
      <c r="Q2156" s="4" t="str">
        <f t="shared" si="233"/>
        <v>games</v>
      </c>
      <c r="R2156" s="4" t="str">
        <f t="shared" si="231"/>
        <v>video games</v>
      </c>
      <c r="S2156" s="22">
        <f t="shared" si="234"/>
        <v>41647.632256944446</v>
      </c>
      <c r="T2156" s="22">
        <f t="shared" si="235"/>
        <v>41667.632256944446</v>
      </c>
      <c r="U2156" s="23">
        <v>41647.632256944446</v>
      </c>
      <c r="V2156" s="14">
        <f t="shared" si="236"/>
        <v>250</v>
      </c>
      <c r="W2156" s="14">
        <f t="shared" si="237"/>
        <v>2</v>
      </c>
      <c r="X2156" s="7">
        <f>IF($L2156&gt;0,$W2156/$L2156,0)</f>
        <v>1</v>
      </c>
    </row>
    <row r="2157" spans="1:24" ht="43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3">
        <f>(E2157/D2157)*100</f>
        <v>2.2999999999999998</v>
      </c>
      <c r="P2157" s="7">
        <f t="shared" si="232"/>
        <v>23</v>
      </c>
      <c r="Q2157" s="4" t="str">
        <f t="shared" si="233"/>
        <v>games</v>
      </c>
      <c r="R2157" s="4" t="str">
        <f t="shared" si="231"/>
        <v>video games</v>
      </c>
      <c r="S2157" s="22">
        <f t="shared" si="234"/>
        <v>42430.747511574074</v>
      </c>
      <c r="T2157" s="22">
        <f t="shared" si="235"/>
        <v>42460.70584490741</v>
      </c>
      <c r="U2157" s="23">
        <v>42430.747511574074</v>
      </c>
      <c r="V2157" s="14">
        <f t="shared" si="236"/>
        <v>6259.3849999999993</v>
      </c>
      <c r="W2157" s="14">
        <f t="shared" si="237"/>
        <v>143.96585499999998</v>
      </c>
      <c r="X2157" s="7">
        <f>IF($L2157&gt;0,$W2157/$L2157,0)</f>
        <v>28.793170999999994</v>
      </c>
    </row>
    <row r="2158" spans="1:24" ht="28.8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3">
        <f>(E2158/D2158)*100</f>
        <v>2.6660714285714282</v>
      </c>
      <c r="P2158" s="7">
        <f t="shared" si="232"/>
        <v>17.987951807228917</v>
      </c>
      <c r="Q2158" s="4" t="str">
        <f t="shared" si="233"/>
        <v>games</v>
      </c>
      <c r="R2158" s="4" t="str">
        <f t="shared" si="231"/>
        <v>video games</v>
      </c>
      <c r="S2158" s="22">
        <f t="shared" si="234"/>
        <v>41488.85423611111</v>
      </c>
      <c r="T2158" s="22">
        <f t="shared" si="235"/>
        <v>41533.85423611111</v>
      </c>
      <c r="U2158" s="23">
        <v>41488.85423611111</v>
      </c>
      <c r="V2158" s="14">
        <f t="shared" si="236"/>
        <v>56000</v>
      </c>
      <c r="W2158" s="14">
        <f t="shared" si="237"/>
        <v>1493</v>
      </c>
      <c r="X2158" s="7">
        <f>IF($L2158&gt;0,$W2158/$L2158,0)</f>
        <v>17.987951807228917</v>
      </c>
    </row>
    <row r="2159" spans="1:24" ht="28.8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3">
        <f>(E2159/D2159)*100</f>
        <v>28.192</v>
      </c>
      <c r="P2159" s="7">
        <f t="shared" si="232"/>
        <v>370.94736842105266</v>
      </c>
      <c r="Q2159" s="4" t="str">
        <f t="shared" si="233"/>
        <v>games</v>
      </c>
      <c r="R2159" s="4" t="str">
        <f t="shared" si="231"/>
        <v>video games</v>
      </c>
      <c r="S2159" s="22">
        <f t="shared" si="234"/>
        <v>42694.98128472222</v>
      </c>
      <c r="T2159" s="22">
        <f t="shared" si="235"/>
        <v>42727.332638888889</v>
      </c>
      <c r="U2159" s="23">
        <v>42694.98128472222</v>
      </c>
      <c r="V2159" s="14">
        <f t="shared" si="236"/>
        <v>75000</v>
      </c>
      <c r="W2159" s="14">
        <f t="shared" si="237"/>
        <v>21144</v>
      </c>
      <c r="X2159" s="7">
        <f>IF($L2159&gt;0,$W2159/$L2159,0)</f>
        <v>370.94736842105266</v>
      </c>
    </row>
    <row r="2160" spans="1:24" ht="43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3">
        <f>(E2160/D2160)*100</f>
        <v>6.5900366666666672</v>
      </c>
      <c r="P2160" s="7">
        <f t="shared" si="232"/>
        <v>63.569485530546629</v>
      </c>
      <c r="Q2160" s="4" t="str">
        <f t="shared" si="233"/>
        <v>games</v>
      </c>
      <c r="R2160" s="4" t="str">
        <f t="shared" si="231"/>
        <v>video games</v>
      </c>
      <c r="S2160" s="22">
        <f t="shared" si="234"/>
        <v>41264.853865740741</v>
      </c>
      <c r="T2160" s="22">
        <f t="shared" si="235"/>
        <v>41309.853865740741</v>
      </c>
      <c r="U2160" s="23">
        <v>41264.853865740741</v>
      </c>
      <c r="V2160" s="14">
        <f t="shared" si="236"/>
        <v>300000</v>
      </c>
      <c r="W2160" s="14">
        <f t="shared" si="237"/>
        <v>19770.11</v>
      </c>
      <c r="X2160" s="7">
        <f>IF($L2160&gt;0,$W2160/$L2160,0)</f>
        <v>63.569485530546629</v>
      </c>
    </row>
    <row r="2161" spans="1:24" ht="57.6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3">
        <f>(E2161/D2161)*100</f>
        <v>0.72222222222222221</v>
      </c>
      <c r="P2161" s="7">
        <f t="shared" si="232"/>
        <v>13</v>
      </c>
      <c r="Q2161" s="4" t="str">
        <f t="shared" si="233"/>
        <v>games</v>
      </c>
      <c r="R2161" s="4" t="str">
        <f t="shared" si="231"/>
        <v>video games</v>
      </c>
      <c r="S2161" s="22">
        <f t="shared" si="234"/>
        <v>40710.731180555558</v>
      </c>
      <c r="T2161" s="22">
        <f t="shared" si="235"/>
        <v>40740.731180555558</v>
      </c>
      <c r="U2161" s="23">
        <v>40710.731180555558</v>
      </c>
      <c r="V2161" s="14">
        <f t="shared" si="236"/>
        <v>3600</v>
      </c>
      <c r="W2161" s="14">
        <f t="shared" si="237"/>
        <v>26</v>
      </c>
      <c r="X2161" s="7">
        <f>IF($L2161&gt;0,$W2161/$L2161,0)</f>
        <v>13</v>
      </c>
    </row>
    <row r="2162" spans="1:24" ht="43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3">
        <f>(E2162/D2162)*100</f>
        <v>0.85000000000000009</v>
      </c>
      <c r="P2162" s="7">
        <f t="shared" si="232"/>
        <v>5.3125</v>
      </c>
      <c r="Q2162" s="4" t="str">
        <f t="shared" si="233"/>
        <v>games</v>
      </c>
      <c r="R2162" s="4" t="str">
        <f t="shared" si="231"/>
        <v>video games</v>
      </c>
      <c r="S2162" s="22">
        <f t="shared" si="234"/>
        <v>41018.711863425924</v>
      </c>
      <c r="T2162" s="22">
        <f t="shared" si="235"/>
        <v>41048.711863425924</v>
      </c>
      <c r="U2162" s="23">
        <v>41018.711863425924</v>
      </c>
      <c r="V2162" s="14">
        <f t="shared" si="236"/>
        <v>10000</v>
      </c>
      <c r="W2162" s="14">
        <f t="shared" si="237"/>
        <v>85</v>
      </c>
      <c r="X2162" s="7">
        <f>IF($L2162&gt;0,$W2162/$L2162,0)</f>
        <v>5.3125</v>
      </c>
    </row>
    <row r="2163" spans="1:24" ht="28.8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3">
        <f>(E2163/D2163)*100</f>
        <v>115.75</v>
      </c>
      <c r="P2163" s="7">
        <f t="shared" si="232"/>
        <v>35.615384615384613</v>
      </c>
      <c r="Q2163" s="4" t="str">
        <f t="shared" si="233"/>
        <v>music</v>
      </c>
      <c r="R2163" s="4" t="str">
        <f t="shared" si="231"/>
        <v>rock</v>
      </c>
      <c r="S2163" s="22">
        <f t="shared" si="234"/>
        <v>42240.852534722224</v>
      </c>
      <c r="T2163" s="22">
        <f t="shared" si="235"/>
        <v>42270.852534722224</v>
      </c>
      <c r="U2163" s="23">
        <v>42240.852534722224</v>
      </c>
      <c r="V2163" s="14">
        <f t="shared" si="236"/>
        <v>400</v>
      </c>
      <c r="W2163" s="14">
        <f t="shared" si="237"/>
        <v>463</v>
      </c>
      <c r="X2163" s="7">
        <f>IF($L2163&gt;0,$W2163/$L2163,0)</f>
        <v>35.615384615384613</v>
      </c>
    </row>
    <row r="2164" spans="1:24" ht="43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3">
        <f>(E2164/D2164)*100</f>
        <v>112.26666666666667</v>
      </c>
      <c r="P2164" s="7">
        <f t="shared" si="232"/>
        <v>87.103448275862064</v>
      </c>
      <c r="Q2164" s="4" t="str">
        <f t="shared" si="233"/>
        <v>music</v>
      </c>
      <c r="R2164" s="4" t="str">
        <f t="shared" si="231"/>
        <v>rock</v>
      </c>
      <c r="S2164" s="22">
        <f t="shared" si="234"/>
        <v>41813.766099537039</v>
      </c>
      <c r="T2164" s="22">
        <f t="shared" si="235"/>
        <v>41844.766099537039</v>
      </c>
      <c r="U2164" s="23">
        <v>41813.766099537039</v>
      </c>
      <c r="V2164" s="14">
        <f t="shared" si="236"/>
        <v>4500</v>
      </c>
      <c r="W2164" s="14">
        <f t="shared" si="237"/>
        <v>5052</v>
      </c>
      <c r="X2164" s="7">
        <f>IF($L2164&gt;0,$W2164/$L2164,0)</f>
        <v>87.103448275862064</v>
      </c>
    </row>
    <row r="2165" spans="1:24" ht="43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3">
        <f>(E2165/D2165)*100</f>
        <v>132.20000000000002</v>
      </c>
      <c r="P2165" s="7">
        <f t="shared" si="232"/>
        <v>75.11363636363636</v>
      </c>
      <c r="Q2165" s="4" t="str">
        <f t="shared" si="233"/>
        <v>music</v>
      </c>
      <c r="R2165" s="4" t="str">
        <f t="shared" si="231"/>
        <v>rock</v>
      </c>
      <c r="S2165" s="22">
        <f t="shared" si="234"/>
        <v>42111.899537037039</v>
      </c>
      <c r="T2165" s="22">
        <f t="shared" si="235"/>
        <v>42163.159722222219</v>
      </c>
      <c r="U2165" s="23">
        <v>42111.899537037039</v>
      </c>
      <c r="V2165" s="14">
        <f t="shared" si="236"/>
        <v>2500</v>
      </c>
      <c r="W2165" s="14">
        <f t="shared" si="237"/>
        <v>3305</v>
      </c>
      <c r="X2165" s="7">
        <f>IF($L2165&gt;0,$W2165/$L2165,0)</f>
        <v>75.11363636363636</v>
      </c>
    </row>
    <row r="2166" spans="1:24" ht="28.8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3">
        <f>(E2166/D2166)*100</f>
        <v>102.63636363636364</v>
      </c>
      <c r="P2166" s="7">
        <f t="shared" si="232"/>
        <v>68.01204819277109</v>
      </c>
      <c r="Q2166" s="4" t="str">
        <f t="shared" si="233"/>
        <v>music</v>
      </c>
      <c r="R2166" s="4" t="str">
        <f t="shared" si="231"/>
        <v>rock</v>
      </c>
      <c r="S2166" s="22">
        <f t="shared" si="234"/>
        <v>42515.71775462963</v>
      </c>
      <c r="T2166" s="22">
        <f t="shared" si="235"/>
        <v>42546.165972222225</v>
      </c>
      <c r="U2166" s="23">
        <v>42515.71775462963</v>
      </c>
      <c r="V2166" s="14">
        <f t="shared" si="236"/>
        <v>5500</v>
      </c>
      <c r="W2166" s="14">
        <f t="shared" si="237"/>
        <v>5645</v>
      </c>
      <c r="X2166" s="7">
        <f>IF($L2166&gt;0,$W2166/$L2166,0)</f>
        <v>68.01204819277109</v>
      </c>
    </row>
    <row r="2167" spans="1:24" ht="43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3">
        <f>(E2167/D2167)*100</f>
        <v>138.64000000000001</v>
      </c>
      <c r="P2167" s="7">
        <f t="shared" si="232"/>
        <v>29.623931623931625</v>
      </c>
      <c r="Q2167" s="4" t="str">
        <f t="shared" si="233"/>
        <v>music</v>
      </c>
      <c r="R2167" s="4" t="str">
        <f t="shared" si="231"/>
        <v>rock</v>
      </c>
      <c r="S2167" s="22">
        <f t="shared" si="234"/>
        <v>42438.667071759264</v>
      </c>
      <c r="T2167" s="22">
        <f t="shared" si="235"/>
        <v>42468.625405092593</v>
      </c>
      <c r="U2167" s="23">
        <v>42438.667071759264</v>
      </c>
      <c r="V2167" s="14">
        <f t="shared" si="236"/>
        <v>2815.3874999999998</v>
      </c>
      <c r="W2167" s="14">
        <f t="shared" si="237"/>
        <v>3903.2532300000003</v>
      </c>
      <c r="X2167" s="7">
        <f>IF($L2167&gt;0,$W2167/$L2167,0)</f>
        <v>33.36113871794872</v>
      </c>
    </row>
    <row r="2168" spans="1:24" ht="43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3">
        <f>(E2168/D2168)*100</f>
        <v>146.6</v>
      </c>
      <c r="P2168" s="7">
        <f t="shared" si="232"/>
        <v>91.625</v>
      </c>
      <c r="Q2168" s="4" t="str">
        <f t="shared" si="233"/>
        <v>music</v>
      </c>
      <c r="R2168" s="4" t="str">
        <f t="shared" si="231"/>
        <v>rock</v>
      </c>
      <c r="S2168" s="22">
        <f t="shared" si="234"/>
        <v>41933.838171296295</v>
      </c>
      <c r="T2168" s="22">
        <f t="shared" si="235"/>
        <v>41978.879837962959</v>
      </c>
      <c r="U2168" s="23">
        <v>41933.838171296295</v>
      </c>
      <c r="V2168" s="14">
        <f t="shared" si="236"/>
        <v>2000</v>
      </c>
      <c r="W2168" s="14">
        <f t="shared" si="237"/>
        <v>2932</v>
      </c>
      <c r="X2168" s="7">
        <f>IF($L2168&gt;0,$W2168/$L2168,0)</f>
        <v>91.625</v>
      </c>
    </row>
    <row r="2169" spans="1:24" ht="28.8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3">
        <f>(E2169/D2169)*100</f>
        <v>120</v>
      </c>
      <c r="P2169" s="7">
        <f t="shared" si="232"/>
        <v>22.5</v>
      </c>
      <c r="Q2169" s="4" t="str">
        <f t="shared" si="233"/>
        <v>music</v>
      </c>
      <c r="R2169" s="4" t="str">
        <f t="shared" si="231"/>
        <v>rock</v>
      </c>
      <c r="S2169" s="22">
        <f t="shared" si="234"/>
        <v>41153.066400462965</v>
      </c>
      <c r="T2169" s="22">
        <f t="shared" si="235"/>
        <v>41167.066400462965</v>
      </c>
      <c r="U2169" s="23">
        <v>41153.066400462965</v>
      </c>
      <c r="V2169" s="14">
        <f t="shared" si="236"/>
        <v>150</v>
      </c>
      <c r="W2169" s="14">
        <f t="shared" si="237"/>
        <v>180</v>
      </c>
      <c r="X2169" s="7">
        <f>IF($L2169&gt;0,$W2169/$L2169,0)</f>
        <v>22.5</v>
      </c>
    </row>
    <row r="2170" spans="1:24" ht="28.8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3">
        <f>(E2170/D2170)*100</f>
        <v>121.5816111111111</v>
      </c>
      <c r="P2170" s="7">
        <f t="shared" si="232"/>
        <v>64.366735294117646</v>
      </c>
      <c r="Q2170" s="4" t="str">
        <f t="shared" si="233"/>
        <v>music</v>
      </c>
      <c r="R2170" s="4" t="str">
        <f t="shared" si="231"/>
        <v>rock</v>
      </c>
      <c r="S2170" s="22">
        <f t="shared" si="234"/>
        <v>42745.600243055553</v>
      </c>
      <c r="T2170" s="22">
        <f t="shared" si="235"/>
        <v>42776.208333333328</v>
      </c>
      <c r="U2170" s="23">
        <v>42745.600243055553</v>
      </c>
      <c r="V2170" s="14">
        <f t="shared" si="236"/>
        <v>18000</v>
      </c>
      <c r="W2170" s="14">
        <f t="shared" si="237"/>
        <v>21884.69</v>
      </c>
      <c r="X2170" s="7">
        <f>IF($L2170&gt;0,$W2170/$L2170,0)</f>
        <v>64.366735294117646</v>
      </c>
    </row>
    <row r="2171" spans="1:24" ht="43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3">
        <f>(E2171/D2171)*100</f>
        <v>100</v>
      </c>
      <c r="P2171" s="7">
        <f t="shared" si="232"/>
        <v>21.857142857142858</v>
      </c>
      <c r="Q2171" s="4" t="str">
        <f t="shared" si="233"/>
        <v>music</v>
      </c>
      <c r="R2171" s="4" t="str">
        <f t="shared" si="231"/>
        <v>rock</v>
      </c>
      <c r="S2171" s="22">
        <f t="shared" si="234"/>
        <v>42793.700821759259</v>
      </c>
      <c r="T2171" s="22">
        <f t="shared" si="235"/>
        <v>42796.700821759259</v>
      </c>
      <c r="U2171" s="23">
        <v>42793.700821759259</v>
      </c>
      <c r="V2171" s="14">
        <f t="shared" si="236"/>
        <v>153</v>
      </c>
      <c r="W2171" s="14">
        <f t="shared" si="237"/>
        <v>153</v>
      </c>
      <c r="X2171" s="7">
        <f>IF($L2171&gt;0,$W2171/$L2171,0)</f>
        <v>21.857142857142858</v>
      </c>
    </row>
    <row r="2172" spans="1:24" ht="43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3">
        <f>(E2172/D2172)*100</f>
        <v>180.85714285714286</v>
      </c>
      <c r="P2172" s="7">
        <f t="shared" si="232"/>
        <v>33.315789473684212</v>
      </c>
      <c r="Q2172" s="4" t="str">
        <f t="shared" si="233"/>
        <v>music</v>
      </c>
      <c r="R2172" s="4" t="str">
        <f t="shared" si="231"/>
        <v>rock</v>
      </c>
      <c r="S2172" s="22">
        <f t="shared" si="234"/>
        <v>42198.750254629631</v>
      </c>
      <c r="T2172" s="22">
        <f t="shared" si="235"/>
        <v>42238.750254629631</v>
      </c>
      <c r="U2172" s="23">
        <v>42198.750254629631</v>
      </c>
      <c r="V2172" s="14">
        <f t="shared" si="236"/>
        <v>350</v>
      </c>
      <c r="W2172" s="14">
        <f t="shared" si="237"/>
        <v>633</v>
      </c>
      <c r="X2172" s="7">
        <f>IF($L2172&gt;0,$W2172/$L2172,0)</f>
        <v>33.315789473684212</v>
      </c>
    </row>
    <row r="2173" spans="1:24" ht="43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3">
        <f>(E2173/D2173)*100</f>
        <v>106.075</v>
      </c>
      <c r="P2173" s="7">
        <f t="shared" si="232"/>
        <v>90.276595744680847</v>
      </c>
      <c r="Q2173" s="4" t="str">
        <f t="shared" si="233"/>
        <v>music</v>
      </c>
      <c r="R2173" s="4" t="str">
        <f t="shared" si="231"/>
        <v>rock</v>
      </c>
      <c r="S2173" s="22">
        <f t="shared" si="234"/>
        <v>42141.95711805555</v>
      </c>
      <c r="T2173" s="22">
        <f t="shared" si="235"/>
        <v>42177.208333333328</v>
      </c>
      <c r="U2173" s="23">
        <v>42141.95711805555</v>
      </c>
      <c r="V2173" s="14">
        <f t="shared" si="236"/>
        <v>4000</v>
      </c>
      <c r="W2173" s="14">
        <f t="shared" si="237"/>
        <v>4243</v>
      </c>
      <c r="X2173" s="7">
        <f>IF($L2173&gt;0,$W2173/$L2173,0)</f>
        <v>90.276595744680847</v>
      </c>
    </row>
    <row r="2174" spans="1:24" ht="43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3">
        <f>(E2174/D2174)*100</f>
        <v>100</v>
      </c>
      <c r="P2174" s="7">
        <f t="shared" si="232"/>
        <v>76.92307692307692</v>
      </c>
      <c r="Q2174" s="4" t="str">
        <f t="shared" si="233"/>
        <v>music</v>
      </c>
      <c r="R2174" s="4" t="str">
        <f t="shared" si="231"/>
        <v>rock</v>
      </c>
      <c r="S2174" s="22">
        <f t="shared" si="234"/>
        <v>42082.580092592594</v>
      </c>
      <c r="T2174" s="22">
        <f t="shared" si="235"/>
        <v>42112.580092592594</v>
      </c>
      <c r="U2174" s="23">
        <v>42082.580092592594</v>
      </c>
      <c r="V2174" s="14">
        <f t="shared" si="236"/>
        <v>1000</v>
      </c>
      <c r="W2174" s="14">
        <f t="shared" si="237"/>
        <v>1000</v>
      </c>
      <c r="X2174" s="7">
        <f>IF($L2174&gt;0,$W2174/$L2174,0)</f>
        <v>76.92307692307692</v>
      </c>
    </row>
    <row r="2175" spans="1:24" ht="43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3">
        <f>(E2175/D2175)*100</f>
        <v>126.92857142857143</v>
      </c>
      <c r="P2175" s="7">
        <f t="shared" si="232"/>
        <v>59.233333333333334</v>
      </c>
      <c r="Q2175" s="4" t="str">
        <f t="shared" si="233"/>
        <v>music</v>
      </c>
      <c r="R2175" s="4" t="str">
        <f t="shared" si="231"/>
        <v>rock</v>
      </c>
      <c r="S2175" s="22">
        <f t="shared" si="234"/>
        <v>41495.692627314813</v>
      </c>
      <c r="T2175" s="22">
        <f t="shared" si="235"/>
        <v>41527.165972222225</v>
      </c>
      <c r="U2175" s="23">
        <v>41495.692627314813</v>
      </c>
      <c r="V2175" s="14">
        <f t="shared" si="236"/>
        <v>4200</v>
      </c>
      <c r="W2175" s="14">
        <f t="shared" si="237"/>
        <v>5331</v>
      </c>
      <c r="X2175" s="7">
        <f>IF($L2175&gt;0,$W2175/$L2175,0)</f>
        <v>59.233333333333334</v>
      </c>
    </row>
    <row r="2176" spans="1:24" ht="43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3">
        <f>(E2176/D2176)*100</f>
        <v>102.97499999999999</v>
      </c>
      <c r="P2176" s="7">
        <f t="shared" si="232"/>
        <v>65.38095238095238</v>
      </c>
      <c r="Q2176" s="4" t="str">
        <f t="shared" si="233"/>
        <v>music</v>
      </c>
      <c r="R2176" s="4" t="str">
        <f t="shared" si="231"/>
        <v>rock</v>
      </c>
      <c r="S2176" s="22">
        <f t="shared" si="234"/>
        <v>42465.542905092589</v>
      </c>
      <c r="T2176" s="22">
        <f t="shared" si="235"/>
        <v>42495.542905092589</v>
      </c>
      <c r="U2176" s="23">
        <v>42465.542905092589</v>
      </c>
      <c r="V2176" s="14">
        <f t="shared" si="236"/>
        <v>5007.5079999999998</v>
      </c>
      <c r="W2176" s="14">
        <f t="shared" si="237"/>
        <v>5156.4813629999999</v>
      </c>
      <c r="X2176" s="7">
        <f>IF($L2176&gt;0,$W2176/$L2176,0)</f>
        <v>81.848910523809522</v>
      </c>
    </row>
    <row r="2177" spans="1:24" ht="43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3">
        <f>(E2177/D2177)*100</f>
        <v>250</v>
      </c>
      <c r="P2177" s="7">
        <f t="shared" si="232"/>
        <v>67.307692307692307</v>
      </c>
      <c r="Q2177" s="4" t="str">
        <f t="shared" si="233"/>
        <v>music</v>
      </c>
      <c r="R2177" s="4" t="str">
        <f t="shared" si="231"/>
        <v>rock</v>
      </c>
      <c r="S2177" s="22">
        <f t="shared" si="234"/>
        <v>42565.009097222224</v>
      </c>
      <c r="T2177" s="22">
        <f t="shared" si="235"/>
        <v>42572.009097222224</v>
      </c>
      <c r="U2177" s="23">
        <v>42565.009097222224</v>
      </c>
      <c r="V2177" s="14">
        <f t="shared" si="236"/>
        <v>700</v>
      </c>
      <c r="W2177" s="14">
        <f t="shared" si="237"/>
        <v>1750</v>
      </c>
      <c r="X2177" s="7">
        <f>IF($L2177&gt;0,$W2177/$L2177,0)</f>
        <v>67.307692307692307</v>
      </c>
    </row>
    <row r="2178" spans="1:24" ht="43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3">
        <f>(E2178/D2178)*100</f>
        <v>126.02</v>
      </c>
      <c r="P2178" s="7">
        <f t="shared" si="232"/>
        <v>88.74647887323944</v>
      </c>
      <c r="Q2178" s="4" t="str">
        <f t="shared" si="233"/>
        <v>music</v>
      </c>
      <c r="R2178" s="4" t="str">
        <f t="shared" ref="R2178:R2241" si="238">MID($N2178,FIND("/",$N2178)+1,LEN($N2178))</f>
        <v>rock</v>
      </c>
      <c r="S2178" s="22">
        <f t="shared" si="234"/>
        <v>42096.633206018523</v>
      </c>
      <c r="T2178" s="22">
        <f t="shared" si="235"/>
        <v>42126.633206018523</v>
      </c>
      <c r="U2178" s="23">
        <v>42096.633206018523</v>
      </c>
      <c r="V2178" s="14">
        <f t="shared" si="236"/>
        <v>5000</v>
      </c>
      <c r="W2178" s="14">
        <f t="shared" si="237"/>
        <v>6301</v>
      </c>
      <c r="X2178" s="7">
        <f>IF($L2178&gt;0,$W2178/$L2178,0)</f>
        <v>88.74647887323944</v>
      </c>
    </row>
    <row r="2179" spans="1:24" ht="57.6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3">
        <f>(E2179/D2179)*100</f>
        <v>100.12</v>
      </c>
      <c r="P2179" s="7">
        <f t="shared" ref="P2179:P2242" si="239">IF($L2179&gt;0,$E2179/$L2179,0)</f>
        <v>65.868421052631575</v>
      </c>
      <c r="Q2179" s="4" t="str">
        <f t="shared" ref="Q2179:Q2242" si="240">LEFT($N2179,FIND("/",$N2179)-1)</f>
        <v>music</v>
      </c>
      <c r="R2179" s="4" t="str">
        <f t="shared" si="238"/>
        <v>rock</v>
      </c>
      <c r="S2179" s="22">
        <f t="shared" ref="S2179:U2242" si="241">($J2179/86400)+DATE(1970,1,1)</f>
        <v>42502.250775462962</v>
      </c>
      <c r="T2179" s="22">
        <f t="shared" ref="T2179:T2242" si="242">($I2179/86400)+DATE(1970,1,1)</f>
        <v>42527.250775462962</v>
      </c>
      <c r="U2179" s="23">
        <v>42502.250775462962</v>
      </c>
      <c r="V2179" s="14">
        <f t="shared" ref="V2179:V2242" si="243">IF($H2179="AUD",$D2179*0.704094,IF($H2179="CAD",$D2179*0.766449,IF($H2179="CHF",$D2179*1.016069,IF($H2179="DKK",$D2179*0.150818,IF($H2179="EUR",$D2179*1.126155,IF($H2179="GBP",$D2179*1.251877,IF($H2179="HKD",$D2179*0.127766,IF($H2179="MXN",$D2179*0.052688,IF($H2179="NOK",$D2179*0.117106,IF($H2179="NZD",$D2179*0.672078,IF($H2179="SEK",$D2179*0.106947,IF($H2179="SGD",$D2179*0.737466,IF($H2179="USD",$D2179*1)))))))))))))</f>
        <v>2500</v>
      </c>
      <c r="W2179" s="14">
        <f t="shared" ref="W2179:W2242" si="244">IF($H2179="AUD",$E2179*0.704094,IF($H2179="CAD",$E2179*0.766449,IF($H2179="CHF",$E2179*1.016069,IF($H2179="DKK",$E2179*0.150818,IF($H2179="EUR",$E2179*1.126155,IF($H2179="GBP",$E2179*1.251877,IF($H2179="HKD",$E2179*0.127766,IF($H2179="MXN",$E2179*0.052688,IF($H2179="NOK",$E2179*0.117106,IF($H2179="NZD",$E2179*0.672078,IF($H2179="SEK",$E2179*0.106947,IF($H2179="SGD",$E2179*0.737466,IF($H2179="USD",$E2179*1)))))))))))))</f>
        <v>2503</v>
      </c>
      <c r="X2179" s="7">
        <f>IF($L2179&gt;0,$W2179/$L2179,0)</f>
        <v>65.868421052631575</v>
      </c>
    </row>
    <row r="2180" spans="1:24" ht="43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3">
        <f>(E2180/D2180)*100</f>
        <v>138.64000000000001</v>
      </c>
      <c r="P2180" s="7">
        <f t="shared" si="239"/>
        <v>40.349243306169967</v>
      </c>
      <c r="Q2180" s="4" t="str">
        <f t="shared" si="240"/>
        <v>music</v>
      </c>
      <c r="R2180" s="4" t="str">
        <f t="shared" si="238"/>
        <v>rock</v>
      </c>
      <c r="S2180" s="22">
        <f t="shared" si="241"/>
        <v>42723.63653935185</v>
      </c>
      <c r="T2180" s="22">
        <f t="shared" si="242"/>
        <v>42753.63653935185</v>
      </c>
      <c r="U2180" s="23">
        <v>42723.63653935185</v>
      </c>
      <c r="V2180" s="14">
        <f t="shared" si="243"/>
        <v>25000</v>
      </c>
      <c r="W2180" s="14">
        <f t="shared" si="244"/>
        <v>34660</v>
      </c>
      <c r="X2180" s="7">
        <f>IF($L2180&gt;0,$W2180/$L2180,0)</f>
        <v>40.349243306169967</v>
      </c>
    </row>
    <row r="2181" spans="1:24" ht="28.8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3">
        <f>(E2181/D2181)*100</f>
        <v>161.4</v>
      </c>
      <c r="P2181" s="7">
        <f t="shared" si="239"/>
        <v>76.857142857142861</v>
      </c>
      <c r="Q2181" s="4" t="str">
        <f t="shared" si="240"/>
        <v>music</v>
      </c>
      <c r="R2181" s="4" t="str">
        <f t="shared" si="238"/>
        <v>rock</v>
      </c>
      <c r="S2181" s="22">
        <f t="shared" si="241"/>
        <v>42075.171203703707</v>
      </c>
      <c r="T2181" s="22">
        <f t="shared" si="242"/>
        <v>42105.171203703707</v>
      </c>
      <c r="U2181" s="23">
        <v>42075.171203703707</v>
      </c>
      <c r="V2181" s="14">
        <f t="shared" si="243"/>
        <v>1000</v>
      </c>
      <c r="W2181" s="14">
        <f t="shared" si="244"/>
        <v>1614</v>
      </c>
      <c r="X2181" s="7">
        <f>IF($L2181&gt;0,$W2181/$L2181,0)</f>
        <v>76.857142857142861</v>
      </c>
    </row>
    <row r="2182" spans="1:24" ht="28.8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3">
        <f>(E2182/D2182)*100</f>
        <v>107.18419999999999</v>
      </c>
      <c r="P2182" s="7">
        <f t="shared" si="239"/>
        <v>68.707820512820518</v>
      </c>
      <c r="Q2182" s="4" t="str">
        <f t="shared" si="240"/>
        <v>music</v>
      </c>
      <c r="R2182" s="4" t="str">
        <f t="shared" si="238"/>
        <v>rock</v>
      </c>
      <c r="S2182" s="22">
        <f t="shared" si="241"/>
        <v>42279.669768518521</v>
      </c>
      <c r="T2182" s="22">
        <f t="shared" si="242"/>
        <v>42321.711435185185</v>
      </c>
      <c r="U2182" s="23">
        <v>42279.669768518521</v>
      </c>
      <c r="V2182" s="14">
        <f t="shared" si="243"/>
        <v>5000</v>
      </c>
      <c r="W2182" s="14">
        <f t="shared" si="244"/>
        <v>5359.21</v>
      </c>
      <c r="X2182" s="7">
        <f>IF($L2182&gt;0,$W2182/$L2182,0)</f>
        <v>68.707820512820518</v>
      </c>
    </row>
    <row r="2183" spans="1:24" ht="43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3">
        <f>(E2183/D2183)*100</f>
        <v>153.1</v>
      </c>
      <c r="P2183" s="7">
        <f t="shared" si="239"/>
        <v>57.773584905660378</v>
      </c>
      <c r="Q2183" s="4" t="str">
        <f t="shared" si="240"/>
        <v>games</v>
      </c>
      <c r="R2183" s="4" t="str">
        <f t="shared" si="238"/>
        <v>tabletop games</v>
      </c>
      <c r="S2183" s="22">
        <f t="shared" si="241"/>
        <v>42773.005243055552</v>
      </c>
      <c r="T2183" s="22">
        <f t="shared" si="242"/>
        <v>42787.005243055552</v>
      </c>
      <c r="U2183" s="23">
        <v>42773.005243055552</v>
      </c>
      <c r="V2183" s="14">
        <f t="shared" si="243"/>
        <v>2000</v>
      </c>
      <c r="W2183" s="14">
        <f t="shared" si="244"/>
        <v>3062</v>
      </c>
      <c r="X2183" s="7">
        <f>IF($L2183&gt;0,$W2183/$L2183,0)</f>
        <v>57.773584905660378</v>
      </c>
    </row>
    <row r="2184" spans="1:24" ht="28.8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3">
        <f>(E2184/D2184)*100</f>
        <v>524.16666666666663</v>
      </c>
      <c r="P2184" s="7">
        <f t="shared" si="239"/>
        <v>44.171348314606739</v>
      </c>
      <c r="Q2184" s="4" t="str">
        <f t="shared" si="240"/>
        <v>games</v>
      </c>
      <c r="R2184" s="4" t="str">
        <f t="shared" si="238"/>
        <v>tabletop games</v>
      </c>
      <c r="S2184" s="22">
        <f t="shared" si="241"/>
        <v>41879.900752314818</v>
      </c>
      <c r="T2184" s="22">
        <f t="shared" si="242"/>
        <v>41914.900752314818</v>
      </c>
      <c r="U2184" s="23">
        <v>41879.900752314818</v>
      </c>
      <c r="V2184" s="14">
        <f t="shared" si="243"/>
        <v>2299.3470000000002</v>
      </c>
      <c r="W2184" s="14">
        <f t="shared" si="244"/>
        <v>12052.410525000001</v>
      </c>
      <c r="X2184" s="7">
        <f>IF($L2184&gt;0,$W2184/$L2184,0)</f>
        <v>33.855085744382023</v>
      </c>
    </row>
    <row r="2185" spans="1:24" ht="43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3">
        <f>(E2185/D2185)*100</f>
        <v>489.27777777777777</v>
      </c>
      <c r="P2185" s="7">
        <f t="shared" si="239"/>
        <v>31.566308243727597</v>
      </c>
      <c r="Q2185" s="4" t="str">
        <f t="shared" si="240"/>
        <v>games</v>
      </c>
      <c r="R2185" s="4" t="str">
        <f t="shared" si="238"/>
        <v>tabletop games</v>
      </c>
      <c r="S2185" s="22">
        <f t="shared" si="241"/>
        <v>42745.365474537037</v>
      </c>
      <c r="T2185" s="22">
        <f t="shared" si="242"/>
        <v>42775.208333333328</v>
      </c>
      <c r="U2185" s="23">
        <v>42745.365474537037</v>
      </c>
      <c r="V2185" s="14">
        <f t="shared" si="243"/>
        <v>1800</v>
      </c>
      <c r="W2185" s="14">
        <f t="shared" si="244"/>
        <v>8807</v>
      </c>
      <c r="X2185" s="7">
        <f>IF($L2185&gt;0,$W2185/$L2185,0)</f>
        <v>31.566308243727597</v>
      </c>
    </row>
    <row r="2186" spans="1:24" ht="43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3">
        <f>(E2186/D2186)*100</f>
        <v>284.74</v>
      </c>
      <c r="P2186" s="7">
        <f t="shared" si="239"/>
        <v>107.04511278195488</v>
      </c>
      <c r="Q2186" s="4" t="str">
        <f t="shared" si="240"/>
        <v>games</v>
      </c>
      <c r="R2186" s="4" t="str">
        <f t="shared" si="238"/>
        <v>tabletop games</v>
      </c>
      <c r="S2186" s="22">
        <f t="shared" si="241"/>
        <v>42380.690289351856</v>
      </c>
      <c r="T2186" s="22">
        <f t="shared" si="242"/>
        <v>42394.666666666672</v>
      </c>
      <c r="U2186" s="23">
        <v>42380.690289351856</v>
      </c>
      <c r="V2186" s="14">
        <f t="shared" si="243"/>
        <v>10000</v>
      </c>
      <c r="W2186" s="14">
        <f t="shared" si="244"/>
        <v>28474</v>
      </c>
      <c r="X2186" s="7">
        <f>IF($L2186&gt;0,$W2186/$L2186,0)</f>
        <v>107.04511278195488</v>
      </c>
    </row>
    <row r="2187" spans="1:24" ht="43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3">
        <f>(E2187/D2187)*100</f>
        <v>1856.97</v>
      </c>
      <c r="P2187" s="7">
        <f t="shared" si="239"/>
        <v>149.03451043338683</v>
      </c>
      <c r="Q2187" s="4" t="str">
        <f t="shared" si="240"/>
        <v>games</v>
      </c>
      <c r="R2187" s="4" t="str">
        <f t="shared" si="238"/>
        <v>tabletop games</v>
      </c>
      <c r="S2187" s="22">
        <f t="shared" si="241"/>
        <v>41319.349988425922</v>
      </c>
      <c r="T2187" s="22">
        <f t="shared" si="242"/>
        <v>41359.349988425922</v>
      </c>
      <c r="U2187" s="23">
        <v>41319.349988425922</v>
      </c>
      <c r="V2187" s="14">
        <f t="shared" si="243"/>
        <v>6259.3849999999993</v>
      </c>
      <c r="W2187" s="14">
        <f t="shared" si="244"/>
        <v>116234.9016345</v>
      </c>
      <c r="X2187" s="7">
        <f>IF($L2187&gt;0,$W2187/$L2187,0)</f>
        <v>186.57287581781702</v>
      </c>
    </row>
    <row r="2188" spans="1:24" ht="28.8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3">
        <f>(E2188/D2188)*100</f>
        <v>109.67499999999998</v>
      </c>
      <c r="P2188" s="7">
        <f t="shared" si="239"/>
        <v>55.956632653061227</v>
      </c>
      <c r="Q2188" s="4" t="str">
        <f t="shared" si="240"/>
        <v>games</v>
      </c>
      <c r="R2188" s="4" t="str">
        <f t="shared" si="238"/>
        <v>tabletop games</v>
      </c>
      <c r="S2188" s="22">
        <f t="shared" si="241"/>
        <v>42583.615081018521</v>
      </c>
      <c r="T2188" s="22">
        <f t="shared" si="242"/>
        <v>42620.083333333328</v>
      </c>
      <c r="U2188" s="23">
        <v>42583.615081018521</v>
      </c>
      <c r="V2188" s="14">
        <f t="shared" si="243"/>
        <v>20000</v>
      </c>
      <c r="W2188" s="14">
        <f t="shared" si="244"/>
        <v>21935</v>
      </c>
      <c r="X2188" s="7">
        <f>IF($L2188&gt;0,$W2188/$L2188,0)</f>
        <v>55.956632653061227</v>
      </c>
    </row>
    <row r="2189" spans="1:24" ht="43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3">
        <f>(E2189/D2189)*100</f>
        <v>1014.6425</v>
      </c>
      <c r="P2189" s="7">
        <f t="shared" si="239"/>
        <v>56.970381807973048</v>
      </c>
      <c r="Q2189" s="4" t="str">
        <f t="shared" si="240"/>
        <v>games</v>
      </c>
      <c r="R2189" s="4" t="str">
        <f t="shared" si="238"/>
        <v>tabletop games</v>
      </c>
      <c r="S2189" s="22">
        <f t="shared" si="241"/>
        <v>42068.209097222221</v>
      </c>
      <c r="T2189" s="22">
        <f t="shared" si="242"/>
        <v>42097.165972222225</v>
      </c>
      <c r="U2189" s="23">
        <v>42068.209097222221</v>
      </c>
      <c r="V2189" s="14">
        <f t="shared" si="243"/>
        <v>20000</v>
      </c>
      <c r="W2189" s="14">
        <f t="shared" si="244"/>
        <v>202928.5</v>
      </c>
      <c r="X2189" s="7">
        <f>IF($L2189&gt;0,$W2189/$L2189,0)</f>
        <v>56.970381807973048</v>
      </c>
    </row>
    <row r="2190" spans="1:24" ht="43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3">
        <f>(E2190/D2190)*100</f>
        <v>412.17692027666544</v>
      </c>
      <c r="P2190" s="7">
        <f t="shared" si="239"/>
        <v>44.056420233463037</v>
      </c>
      <c r="Q2190" s="4" t="str">
        <f t="shared" si="240"/>
        <v>games</v>
      </c>
      <c r="R2190" s="4" t="str">
        <f t="shared" si="238"/>
        <v>tabletop games</v>
      </c>
      <c r="S2190" s="22">
        <f t="shared" si="241"/>
        <v>42633.586122685185</v>
      </c>
      <c r="T2190" s="22">
        <f t="shared" si="242"/>
        <v>42668.708333333328</v>
      </c>
      <c r="U2190" s="23">
        <v>42633.586122685185</v>
      </c>
      <c r="V2190" s="14">
        <f t="shared" si="243"/>
        <v>3868.2924360000002</v>
      </c>
      <c r="W2190" s="14">
        <f t="shared" si="244"/>
        <v>15944.208629999999</v>
      </c>
      <c r="X2190" s="7">
        <f>IF($L2190&gt;0,$W2190/$L2190,0)</f>
        <v>31.01986114785992</v>
      </c>
    </row>
    <row r="2191" spans="1:24" ht="43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3">
        <f>(E2191/D2191)*100</f>
        <v>503.25</v>
      </c>
      <c r="P2191" s="7">
        <f t="shared" si="239"/>
        <v>68.625</v>
      </c>
      <c r="Q2191" s="4" t="str">
        <f t="shared" si="240"/>
        <v>games</v>
      </c>
      <c r="R2191" s="4" t="str">
        <f t="shared" si="238"/>
        <v>tabletop games</v>
      </c>
      <c r="S2191" s="22">
        <f t="shared" si="241"/>
        <v>42467.788194444445</v>
      </c>
      <c r="T2191" s="22">
        <f t="shared" si="242"/>
        <v>42481.916666666672</v>
      </c>
      <c r="U2191" s="23">
        <v>42467.788194444445</v>
      </c>
      <c r="V2191" s="14">
        <f t="shared" si="243"/>
        <v>1502.2523999999999</v>
      </c>
      <c r="W2191" s="14">
        <f t="shared" si="244"/>
        <v>7560.0852029999996</v>
      </c>
      <c r="X2191" s="7">
        <f>IF($L2191&gt;0,$W2191/$L2191,0)</f>
        <v>85.910059124999989</v>
      </c>
    </row>
    <row r="2192" spans="1:24" ht="43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3">
        <f>(E2192/D2192)*100</f>
        <v>184.61052631578946</v>
      </c>
      <c r="P2192" s="7">
        <f t="shared" si="239"/>
        <v>65.318435754189949</v>
      </c>
      <c r="Q2192" s="4" t="str">
        <f t="shared" si="240"/>
        <v>games</v>
      </c>
      <c r="R2192" s="4" t="str">
        <f t="shared" si="238"/>
        <v>tabletop games</v>
      </c>
      <c r="S2192" s="22">
        <f t="shared" si="241"/>
        <v>42417.625046296293</v>
      </c>
      <c r="T2192" s="22">
        <f t="shared" si="242"/>
        <v>42452.290972222225</v>
      </c>
      <c r="U2192" s="23">
        <v>42417.625046296293</v>
      </c>
      <c r="V2192" s="14">
        <f t="shared" si="243"/>
        <v>19000</v>
      </c>
      <c r="W2192" s="14">
        <f t="shared" si="244"/>
        <v>35076</v>
      </c>
      <c r="X2192" s="7">
        <f>IF($L2192&gt;0,$W2192/$L2192,0)</f>
        <v>65.318435754189949</v>
      </c>
    </row>
    <row r="2193" spans="1:24" ht="43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3">
        <f>(E2193/D2193)*100</f>
        <v>119.73333333333333</v>
      </c>
      <c r="P2193" s="7">
        <f t="shared" si="239"/>
        <v>35.92</v>
      </c>
      <c r="Q2193" s="4" t="str">
        <f t="shared" si="240"/>
        <v>games</v>
      </c>
      <c r="R2193" s="4" t="str">
        <f t="shared" si="238"/>
        <v>tabletop games</v>
      </c>
      <c r="S2193" s="22">
        <f t="shared" si="241"/>
        <v>42768.833645833336</v>
      </c>
      <c r="T2193" s="22">
        <f t="shared" si="242"/>
        <v>42780.833645833336</v>
      </c>
      <c r="U2193" s="23">
        <v>42768.833645833336</v>
      </c>
      <c r="V2193" s="14">
        <f t="shared" si="243"/>
        <v>938.90774999999996</v>
      </c>
      <c r="W2193" s="14">
        <f t="shared" si="244"/>
        <v>1124.1855459999999</v>
      </c>
      <c r="X2193" s="7">
        <f>IF($L2193&gt;0,$W2193/$L2193,0)</f>
        <v>44.96742184</v>
      </c>
    </row>
    <row r="2194" spans="1:24" ht="43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3">
        <f>(E2194/D2194)*100</f>
        <v>1081.2401666666667</v>
      </c>
      <c r="P2194" s="7">
        <f t="shared" si="239"/>
        <v>40.070667078443485</v>
      </c>
      <c r="Q2194" s="4" t="str">
        <f t="shared" si="240"/>
        <v>games</v>
      </c>
      <c r="R2194" s="4" t="str">
        <f t="shared" si="238"/>
        <v>tabletop games</v>
      </c>
      <c r="S2194" s="22">
        <f t="shared" si="241"/>
        <v>42691.8512037037</v>
      </c>
      <c r="T2194" s="22">
        <f t="shared" si="242"/>
        <v>42719.958333333328</v>
      </c>
      <c r="U2194" s="23">
        <v>42691.8512037037</v>
      </c>
      <c r="V2194" s="14">
        <f t="shared" si="243"/>
        <v>15022.523999999999</v>
      </c>
      <c r="W2194" s="14">
        <f t="shared" si="244"/>
        <v>162429.56353513998</v>
      </c>
      <c r="X2194" s="7">
        <f>IF($L2194&gt;0,$W2194/$L2194,0)</f>
        <v>50.163546490160584</v>
      </c>
    </row>
    <row r="2195" spans="1:24" ht="43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3">
        <f>(E2195/D2195)*100</f>
        <v>452.37333333333333</v>
      </c>
      <c r="P2195" s="7">
        <f t="shared" si="239"/>
        <v>75.647714604236342</v>
      </c>
      <c r="Q2195" s="4" t="str">
        <f t="shared" si="240"/>
        <v>games</v>
      </c>
      <c r="R2195" s="4" t="str">
        <f t="shared" si="238"/>
        <v>tabletop games</v>
      </c>
      <c r="S2195" s="22">
        <f t="shared" si="241"/>
        <v>42664.405925925923</v>
      </c>
      <c r="T2195" s="22">
        <f t="shared" si="242"/>
        <v>42695.207638888889</v>
      </c>
      <c r="U2195" s="23">
        <v>42664.405925925923</v>
      </c>
      <c r="V2195" s="14">
        <f t="shared" si="243"/>
        <v>15000</v>
      </c>
      <c r="W2195" s="14">
        <f t="shared" si="244"/>
        <v>67856</v>
      </c>
      <c r="X2195" s="7">
        <f>IF($L2195&gt;0,$W2195/$L2195,0)</f>
        <v>75.647714604236342</v>
      </c>
    </row>
    <row r="2196" spans="1:24" ht="43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3">
        <f>(E2196/D2196)*100</f>
        <v>537.37</v>
      </c>
      <c r="P2196" s="7">
        <f t="shared" si="239"/>
        <v>61.203872437357631</v>
      </c>
      <c r="Q2196" s="4" t="str">
        <f t="shared" si="240"/>
        <v>games</v>
      </c>
      <c r="R2196" s="4" t="str">
        <f t="shared" si="238"/>
        <v>tabletop games</v>
      </c>
      <c r="S2196" s="22">
        <f t="shared" si="241"/>
        <v>42425.757986111115</v>
      </c>
      <c r="T2196" s="22">
        <f t="shared" si="242"/>
        <v>42455.716319444444</v>
      </c>
      <c r="U2196" s="23">
        <v>42425.757986111115</v>
      </c>
      <c r="V2196" s="14">
        <f t="shared" si="243"/>
        <v>10000</v>
      </c>
      <c r="W2196" s="14">
        <f t="shared" si="244"/>
        <v>53737</v>
      </c>
      <c r="X2196" s="7">
        <f>IF($L2196&gt;0,$W2196/$L2196,0)</f>
        <v>61.203872437357631</v>
      </c>
    </row>
    <row r="2197" spans="1:24" ht="28.8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3">
        <f>(E2197/D2197)*100</f>
        <v>120.32608695652173</v>
      </c>
      <c r="P2197" s="7">
        <f t="shared" si="239"/>
        <v>48.130434782608695</v>
      </c>
      <c r="Q2197" s="4" t="str">
        <f t="shared" si="240"/>
        <v>games</v>
      </c>
      <c r="R2197" s="4" t="str">
        <f t="shared" si="238"/>
        <v>tabletop games</v>
      </c>
      <c r="S2197" s="22">
        <f t="shared" si="241"/>
        <v>42197.771990740745</v>
      </c>
      <c r="T2197" s="22">
        <f t="shared" si="242"/>
        <v>42227.771990740745</v>
      </c>
      <c r="U2197" s="23">
        <v>42197.771990740745</v>
      </c>
      <c r="V2197" s="14">
        <f t="shared" si="243"/>
        <v>4600</v>
      </c>
      <c r="W2197" s="14">
        <f t="shared" si="244"/>
        <v>5535</v>
      </c>
      <c r="X2197" s="7">
        <f>IF($L2197&gt;0,$W2197/$L2197,0)</f>
        <v>48.130434782608695</v>
      </c>
    </row>
    <row r="2198" spans="1:24" ht="28.8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3">
        <f>(E2198/D2198)*100</f>
        <v>113.83571428571429</v>
      </c>
      <c r="P2198" s="7">
        <f t="shared" si="239"/>
        <v>68.106837606837601</v>
      </c>
      <c r="Q2198" s="4" t="str">
        <f t="shared" si="240"/>
        <v>games</v>
      </c>
      <c r="R2198" s="4" t="str">
        <f t="shared" si="238"/>
        <v>tabletop games</v>
      </c>
      <c r="S2198" s="22">
        <f t="shared" si="241"/>
        <v>42675.487291666665</v>
      </c>
      <c r="T2198" s="22">
        <f t="shared" si="242"/>
        <v>42706.291666666672</v>
      </c>
      <c r="U2198" s="23">
        <v>42675.487291666665</v>
      </c>
      <c r="V2198" s="14">
        <f t="shared" si="243"/>
        <v>14000</v>
      </c>
      <c r="W2198" s="14">
        <f t="shared" si="244"/>
        <v>15937</v>
      </c>
      <c r="X2198" s="7">
        <f>IF($L2198&gt;0,$W2198/$L2198,0)</f>
        <v>68.106837606837601</v>
      </c>
    </row>
    <row r="2199" spans="1:24" ht="43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3">
        <f>(E2199/D2199)*100</f>
        <v>951.03109999999992</v>
      </c>
      <c r="P2199" s="7">
        <f t="shared" si="239"/>
        <v>65.891300230946882</v>
      </c>
      <c r="Q2199" s="4" t="str">
        <f t="shared" si="240"/>
        <v>games</v>
      </c>
      <c r="R2199" s="4" t="str">
        <f t="shared" si="238"/>
        <v>tabletop games</v>
      </c>
      <c r="S2199" s="22">
        <f t="shared" si="241"/>
        <v>42033.584016203706</v>
      </c>
      <c r="T2199" s="22">
        <f t="shared" si="242"/>
        <v>42063.584016203706</v>
      </c>
      <c r="U2199" s="23">
        <v>42033.584016203706</v>
      </c>
      <c r="V2199" s="14">
        <f t="shared" si="243"/>
        <v>30000</v>
      </c>
      <c r="W2199" s="14">
        <f t="shared" si="244"/>
        <v>285309.33</v>
      </c>
      <c r="X2199" s="7">
        <f>IF($L2199&gt;0,$W2199/$L2199,0)</f>
        <v>65.891300230946882</v>
      </c>
    </row>
    <row r="2200" spans="1:24" ht="43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3">
        <f>(E2200/D2200)*100</f>
        <v>132.89249999999998</v>
      </c>
      <c r="P2200" s="7">
        <f t="shared" si="239"/>
        <v>81.654377880184327</v>
      </c>
      <c r="Q2200" s="4" t="str">
        <f t="shared" si="240"/>
        <v>games</v>
      </c>
      <c r="R2200" s="4" t="str">
        <f t="shared" si="238"/>
        <v>tabletop games</v>
      </c>
      <c r="S2200" s="22">
        <f t="shared" si="241"/>
        <v>42292.513888888891</v>
      </c>
      <c r="T2200" s="22">
        <f t="shared" si="242"/>
        <v>42322.555555555555</v>
      </c>
      <c r="U2200" s="23">
        <v>42292.513888888891</v>
      </c>
      <c r="V2200" s="14">
        <f t="shared" si="243"/>
        <v>40000</v>
      </c>
      <c r="W2200" s="14">
        <f t="shared" si="244"/>
        <v>53157</v>
      </c>
      <c r="X2200" s="7">
        <f>IF($L2200&gt;0,$W2200/$L2200,0)</f>
        <v>81.654377880184327</v>
      </c>
    </row>
    <row r="2201" spans="1:24" ht="28.8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3">
        <f>(E2201/D2201)*100</f>
        <v>146.97777777777779</v>
      </c>
      <c r="P2201" s="7">
        <f t="shared" si="239"/>
        <v>52.701195219123505</v>
      </c>
      <c r="Q2201" s="4" t="str">
        <f t="shared" si="240"/>
        <v>games</v>
      </c>
      <c r="R2201" s="4" t="str">
        <f t="shared" si="238"/>
        <v>tabletop games</v>
      </c>
      <c r="S2201" s="22">
        <f t="shared" si="241"/>
        <v>42262.416643518518</v>
      </c>
      <c r="T2201" s="22">
        <f t="shared" si="242"/>
        <v>42292.416643518518</v>
      </c>
      <c r="U2201" s="23">
        <v>42262.416643518518</v>
      </c>
      <c r="V2201" s="14">
        <f t="shared" si="243"/>
        <v>10135.395</v>
      </c>
      <c r="W2201" s="14">
        <f t="shared" si="244"/>
        <v>14896.778340000001</v>
      </c>
      <c r="X2201" s="7">
        <f>IF($L2201&gt;0,$W2201/$L2201,0)</f>
        <v>59.349714501992032</v>
      </c>
    </row>
    <row r="2202" spans="1:24" ht="43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3">
        <f>(E2202/D2202)*100</f>
        <v>542.15</v>
      </c>
      <c r="P2202" s="7">
        <f t="shared" si="239"/>
        <v>41.228136882129277</v>
      </c>
      <c r="Q2202" s="4" t="str">
        <f t="shared" si="240"/>
        <v>games</v>
      </c>
      <c r="R2202" s="4" t="str">
        <f t="shared" si="238"/>
        <v>tabletop games</v>
      </c>
      <c r="S2202" s="22">
        <f t="shared" si="241"/>
        <v>42163.625787037032</v>
      </c>
      <c r="T2202" s="22">
        <f t="shared" si="242"/>
        <v>42191.125</v>
      </c>
      <c r="U2202" s="23">
        <v>42163.625787037032</v>
      </c>
      <c r="V2202" s="14">
        <f t="shared" si="243"/>
        <v>2503.7539999999999</v>
      </c>
      <c r="W2202" s="14">
        <f t="shared" si="244"/>
        <v>13574.102310999999</v>
      </c>
      <c r="X2202" s="7">
        <f>IF($L2202&gt;0,$W2202/$L2202,0)</f>
        <v>51.612556315589352</v>
      </c>
    </row>
    <row r="2203" spans="1:24" ht="43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3">
        <f>(E2203/D2203)*100</f>
        <v>382.71818181818185</v>
      </c>
      <c r="P2203" s="7">
        <f t="shared" si="239"/>
        <v>15.035357142857142</v>
      </c>
      <c r="Q2203" s="4" t="str">
        <f t="shared" si="240"/>
        <v>music</v>
      </c>
      <c r="R2203" s="4" t="str">
        <f t="shared" si="238"/>
        <v>electronic music</v>
      </c>
      <c r="S2203" s="22">
        <f t="shared" si="241"/>
        <v>41276.846817129626</v>
      </c>
      <c r="T2203" s="22">
        <f t="shared" si="242"/>
        <v>41290.846817129626</v>
      </c>
      <c r="U2203" s="23">
        <v>41276.846817129626</v>
      </c>
      <c r="V2203" s="14">
        <f t="shared" si="243"/>
        <v>137.70647</v>
      </c>
      <c r="W2203" s="14">
        <f t="shared" si="244"/>
        <v>527.02769822999994</v>
      </c>
      <c r="X2203" s="7">
        <f>IF($L2203&gt;0,$W2203/$L2203,0)</f>
        <v>18.822417793928569</v>
      </c>
    </row>
    <row r="2204" spans="1:24" ht="28.8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3">
        <f>(E2204/D2204)*100</f>
        <v>704.18124999999998</v>
      </c>
      <c r="P2204" s="7">
        <f t="shared" si="239"/>
        <v>39.066920943134534</v>
      </c>
      <c r="Q2204" s="4" t="str">
        <f t="shared" si="240"/>
        <v>music</v>
      </c>
      <c r="R2204" s="4" t="str">
        <f t="shared" si="238"/>
        <v>electronic music</v>
      </c>
      <c r="S2204" s="22">
        <f t="shared" si="241"/>
        <v>41184.849166666667</v>
      </c>
      <c r="T2204" s="22">
        <f t="shared" si="242"/>
        <v>41214.849166666667</v>
      </c>
      <c r="U2204" s="23">
        <v>41184.849166666667</v>
      </c>
      <c r="V2204" s="14">
        <f t="shared" si="243"/>
        <v>4000</v>
      </c>
      <c r="W2204" s="14">
        <f t="shared" si="244"/>
        <v>28167.25</v>
      </c>
      <c r="X2204" s="7">
        <f>IF($L2204&gt;0,$W2204/$L2204,0)</f>
        <v>39.066920943134534</v>
      </c>
    </row>
    <row r="2205" spans="1:24" ht="43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3">
        <f>(E2205/D2205)*100</f>
        <v>109.55</v>
      </c>
      <c r="P2205" s="7">
        <f t="shared" si="239"/>
        <v>43.82</v>
      </c>
      <c r="Q2205" s="4" t="str">
        <f t="shared" si="240"/>
        <v>music</v>
      </c>
      <c r="R2205" s="4" t="str">
        <f t="shared" si="238"/>
        <v>electronic music</v>
      </c>
      <c r="S2205" s="22">
        <f t="shared" si="241"/>
        <v>42241.85974537037</v>
      </c>
      <c r="T2205" s="22">
        <f t="shared" si="242"/>
        <v>42271.85974537037</v>
      </c>
      <c r="U2205" s="23">
        <v>42241.85974537037</v>
      </c>
      <c r="V2205" s="14">
        <f t="shared" si="243"/>
        <v>1532.8980000000001</v>
      </c>
      <c r="W2205" s="14">
        <f t="shared" si="244"/>
        <v>1679.289759</v>
      </c>
      <c r="X2205" s="7">
        <f>IF($L2205&gt;0,$W2205/$L2205,0)</f>
        <v>33.585795179999998</v>
      </c>
    </row>
    <row r="2206" spans="1:24" ht="43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3">
        <f>(E2206/D2206)*100</f>
        <v>132.86666666666667</v>
      </c>
      <c r="P2206" s="7">
        <f t="shared" si="239"/>
        <v>27.301369863013697</v>
      </c>
      <c r="Q2206" s="4" t="str">
        <f t="shared" si="240"/>
        <v>music</v>
      </c>
      <c r="R2206" s="4" t="str">
        <f t="shared" si="238"/>
        <v>electronic music</v>
      </c>
      <c r="S2206" s="22">
        <f t="shared" si="241"/>
        <v>41312.311562499999</v>
      </c>
      <c r="T2206" s="22">
        <f t="shared" si="242"/>
        <v>41342.311562499999</v>
      </c>
      <c r="U2206" s="23">
        <v>41312.311562499999</v>
      </c>
      <c r="V2206" s="14">
        <f t="shared" si="243"/>
        <v>1500</v>
      </c>
      <c r="W2206" s="14">
        <f t="shared" si="244"/>
        <v>1993</v>
      </c>
      <c r="X2206" s="7">
        <f>IF($L2206&gt;0,$W2206/$L2206,0)</f>
        <v>27.301369863013697</v>
      </c>
    </row>
    <row r="2207" spans="1:24" ht="43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3">
        <f>(E2207/D2207)*100</f>
        <v>152</v>
      </c>
      <c r="P2207" s="7">
        <f t="shared" si="239"/>
        <v>42.222222222222221</v>
      </c>
      <c r="Q2207" s="4" t="str">
        <f t="shared" si="240"/>
        <v>music</v>
      </c>
      <c r="R2207" s="4" t="str">
        <f t="shared" si="238"/>
        <v>electronic music</v>
      </c>
      <c r="S2207" s="22">
        <f t="shared" si="241"/>
        <v>41031.821631944447</v>
      </c>
      <c r="T2207" s="22">
        <f t="shared" si="242"/>
        <v>41061.821631944447</v>
      </c>
      <c r="U2207" s="23">
        <v>41031.821631944447</v>
      </c>
      <c r="V2207" s="14">
        <f t="shared" si="243"/>
        <v>750</v>
      </c>
      <c r="W2207" s="14">
        <f t="shared" si="244"/>
        <v>1140</v>
      </c>
      <c r="X2207" s="7">
        <f>IF($L2207&gt;0,$W2207/$L2207,0)</f>
        <v>42.222222222222221</v>
      </c>
    </row>
    <row r="2208" spans="1:24" ht="43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3">
        <f>(E2208/D2208)*100</f>
        <v>102.72727272727273</v>
      </c>
      <c r="P2208" s="7">
        <f t="shared" si="239"/>
        <v>33.235294117647058</v>
      </c>
      <c r="Q2208" s="4" t="str">
        <f t="shared" si="240"/>
        <v>music</v>
      </c>
      <c r="R2208" s="4" t="str">
        <f t="shared" si="238"/>
        <v>electronic music</v>
      </c>
      <c r="S2208" s="22">
        <f t="shared" si="241"/>
        <v>40997.257222222222</v>
      </c>
      <c r="T2208" s="22">
        <f t="shared" si="242"/>
        <v>41015.257222222222</v>
      </c>
      <c r="U2208" s="23">
        <v>40997.257222222222</v>
      </c>
      <c r="V2208" s="14">
        <f t="shared" si="243"/>
        <v>1100</v>
      </c>
      <c r="W2208" s="14">
        <f t="shared" si="244"/>
        <v>1130</v>
      </c>
      <c r="X2208" s="7">
        <f>IF($L2208&gt;0,$W2208/$L2208,0)</f>
        <v>33.235294117647058</v>
      </c>
    </row>
    <row r="2209" spans="1:24" ht="43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3">
        <f>(E2209/D2209)*100</f>
        <v>100</v>
      </c>
      <c r="P2209" s="7">
        <f t="shared" si="239"/>
        <v>285.71428571428572</v>
      </c>
      <c r="Q2209" s="4" t="str">
        <f t="shared" si="240"/>
        <v>music</v>
      </c>
      <c r="R2209" s="4" t="str">
        <f t="shared" si="238"/>
        <v>electronic music</v>
      </c>
      <c r="S2209" s="22">
        <f t="shared" si="241"/>
        <v>41564.194131944445</v>
      </c>
      <c r="T2209" s="22">
        <f t="shared" si="242"/>
        <v>41594.235798611109</v>
      </c>
      <c r="U2209" s="23">
        <v>41564.194131944445</v>
      </c>
      <c r="V2209" s="14">
        <f t="shared" si="243"/>
        <v>2000</v>
      </c>
      <c r="W2209" s="14">
        <f t="shared" si="244"/>
        <v>2000</v>
      </c>
      <c r="X2209" s="7">
        <f>IF($L2209&gt;0,$W2209/$L2209,0)</f>
        <v>285.71428571428572</v>
      </c>
    </row>
    <row r="2210" spans="1:24" ht="43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3">
        <f>(E2210/D2210)*100</f>
        <v>101.6</v>
      </c>
      <c r="P2210" s="7">
        <f t="shared" si="239"/>
        <v>42.333333333333336</v>
      </c>
      <c r="Q2210" s="4" t="str">
        <f t="shared" si="240"/>
        <v>music</v>
      </c>
      <c r="R2210" s="4" t="str">
        <f t="shared" si="238"/>
        <v>electronic music</v>
      </c>
      <c r="S2210" s="22">
        <f t="shared" si="241"/>
        <v>40946.882245370369</v>
      </c>
      <c r="T2210" s="22">
        <f t="shared" si="242"/>
        <v>41006.166666666664</v>
      </c>
      <c r="U2210" s="23">
        <v>40946.882245370369</v>
      </c>
      <c r="V2210" s="14">
        <f t="shared" si="243"/>
        <v>1000</v>
      </c>
      <c r="W2210" s="14">
        <f t="shared" si="244"/>
        <v>1016</v>
      </c>
      <c r="X2210" s="7">
        <f>IF($L2210&gt;0,$W2210/$L2210,0)</f>
        <v>42.333333333333336</v>
      </c>
    </row>
    <row r="2211" spans="1:24" ht="28.8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3">
        <f>(E2211/D2211)*100</f>
        <v>150.80000000000001</v>
      </c>
      <c r="P2211" s="7">
        <f t="shared" si="239"/>
        <v>50.266666666666666</v>
      </c>
      <c r="Q2211" s="4" t="str">
        <f t="shared" si="240"/>
        <v>music</v>
      </c>
      <c r="R2211" s="4" t="str">
        <f t="shared" si="238"/>
        <v>electronic music</v>
      </c>
      <c r="S2211" s="22">
        <f t="shared" si="241"/>
        <v>41732.479675925926</v>
      </c>
      <c r="T2211" s="22">
        <f t="shared" si="242"/>
        <v>41743.958333333336</v>
      </c>
      <c r="U2211" s="23">
        <v>41732.479675925926</v>
      </c>
      <c r="V2211" s="14">
        <f t="shared" si="243"/>
        <v>625.93849999999998</v>
      </c>
      <c r="W2211" s="14">
        <f t="shared" si="244"/>
        <v>943.91525799999988</v>
      </c>
      <c r="X2211" s="7">
        <f>IF($L2211&gt;0,$W2211/$L2211,0)</f>
        <v>62.927683866666662</v>
      </c>
    </row>
    <row r="2212" spans="1:24" ht="43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3">
        <f>(E2212/D2212)*100</f>
        <v>111.425</v>
      </c>
      <c r="P2212" s="7">
        <f t="shared" si="239"/>
        <v>61.902777777777779</v>
      </c>
      <c r="Q2212" s="4" t="str">
        <f t="shared" si="240"/>
        <v>music</v>
      </c>
      <c r="R2212" s="4" t="str">
        <f t="shared" si="238"/>
        <v>electronic music</v>
      </c>
      <c r="S2212" s="22">
        <f t="shared" si="241"/>
        <v>40956.066087962965</v>
      </c>
      <c r="T2212" s="22">
        <f t="shared" si="242"/>
        <v>41013.733333333337</v>
      </c>
      <c r="U2212" s="23">
        <v>40956.066087962965</v>
      </c>
      <c r="V2212" s="14">
        <f t="shared" si="243"/>
        <v>4000</v>
      </c>
      <c r="W2212" s="14">
        <f t="shared" si="244"/>
        <v>4457</v>
      </c>
      <c r="X2212" s="7">
        <f>IF($L2212&gt;0,$W2212/$L2212,0)</f>
        <v>61.902777777777779</v>
      </c>
    </row>
    <row r="2213" spans="1:24" ht="43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3">
        <f>(E2213/D2213)*100</f>
        <v>195.6</v>
      </c>
      <c r="P2213" s="7">
        <f t="shared" si="239"/>
        <v>40.75</v>
      </c>
      <c r="Q2213" s="4" t="str">
        <f t="shared" si="240"/>
        <v>music</v>
      </c>
      <c r="R2213" s="4" t="str">
        <f t="shared" si="238"/>
        <v>electronic music</v>
      </c>
      <c r="S2213" s="22">
        <f t="shared" si="241"/>
        <v>41716.785011574073</v>
      </c>
      <c r="T2213" s="22">
        <f t="shared" si="242"/>
        <v>41739.290972222225</v>
      </c>
      <c r="U2213" s="23">
        <v>41716.785011574073</v>
      </c>
      <c r="V2213" s="14">
        <f t="shared" si="243"/>
        <v>2500</v>
      </c>
      <c r="W2213" s="14">
        <f t="shared" si="244"/>
        <v>4890</v>
      </c>
      <c r="X2213" s="7">
        <f>IF($L2213&gt;0,$W2213/$L2213,0)</f>
        <v>40.75</v>
      </c>
    </row>
    <row r="2214" spans="1:24" ht="43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3">
        <f>(E2214/D2214)*100</f>
        <v>114.38333333333333</v>
      </c>
      <c r="P2214" s="7">
        <f t="shared" si="239"/>
        <v>55.796747967479675</v>
      </c>
      <c r="Q2214" s="4" t="str">
        <f t="shared" si="240"/>
        <v>music</v>
      </c>
      <c r="R2214" s="4" t="str">
        <f t="shared" si="238"/>
        <v>electronic music</v>
      </c>
      <c r="S2214" s="22">
        <f t="shared" si="241"/>
        <v>41548.747418981482</v>
      </c>
      <c r="T2214" s="22">
        <f t="shared" si="242"/>
        <v>41582.041666666664</v>
      </c>
      <c r="U2214" s="23">
        <v>41548.747418981482</v>
      </c>
      <c r="V2214" s="14">
        <f t="shared" si="243"/>
        <v>6000</v>
      </c>
      <c r="W2214" s="14">
        <f t="shared" si="244"/>
        <v>6863</v>
      </c>
      <c r="X2214" s="7">
        <f>IF($L2214&gt;0,$W2214/$L2214,0)</f>
        <v>55.796747967479675</v>
      </c>
    </row>
    <row r="2215" spans="1:24" ht="43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3">
        <f>(E2215/D2215)*100</f>
        <v>200</v>
      </c>
      <c r="P2215" s="7">
        <f t="shared" si="239"/>
        <v>10</v>
      </c>
      <c r="Q2215" s="4" t="str">
        <f t="shared" si="240"/>
        <v>music</v>
      </c>
      <c r="R2215" s="4" t="str">
        <f t="shared" si="238"/>
        <v>electronic music</v>
      </c>
      <c r="S2215" s="22">
        <f t="shared" si="241"/>
        <v>42109.826145833329</v>
      </c>
      <c r="T2215" s="22">
        <f t="shared" si="242"/>
        <v>42139.826145833329</v>
      </c>
      <c r="U2215" s="23">
        <v>42109.826145833329</v>
      </c>
      <c r="V2215" s="14">
        <f t="shared" si="243"/>
        <v>5</v>
      </c>
      <c r="W2215" s="14">
        <f t="shared" si="244"/>
        <v>10</v>
      </c>
      <c r="X2215" s="7">
        <f>IF($L2215&gt;0,$W2215/$L2215,0)</f>
        <v>10</v>
      </c>
    </row>
    <row r="2216" spans="1:24" ht="43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3">
        <f>(E2216/D2216)*100</f>
        <v>292.50166666666667</v>
      </c>
      <c r="P2216" s="7">
        <f t="shared" si="239"/>
        <v>73.125416666666666</v>
      </c>
      <c r="Q2216" s="4" t="str">
        <f t="shared" si="240"/>
        <v>music</v>
      </c>
      <c r="R2216" s="4" t="str">
        <f t="shared" si="238"/>
        <v>electronic music</v>
      </c>
      <c r="S2216" s="22">
        <f t="shared" si="241"/>
        <v>41646.792222222226</v>
      </c>
      <c r="T2216" s="22">
        <f t="shared" si="242"/>
        <v>41676.792222222226</v>
      </c>
      <c r="U2216" s="23">
        <v>41646.792222222226</v>
      </c>
      <c r="V2216" s="14">
        <f t="shared" si="243"/>
        <v>600</v>
      </c>
      <c r="W2216" s="14">
        <f t="shared" si="244"/>
        <v>1755.01</v>
      </c>
      <c r="X2216" s="7">
        <f>IF($L2216&gt;0,$W2216/$L2216,0)</f>
        <v>73.125416666666666</v>
      </c>
    </row>
    <row r="2217" spans="1:24" ht="28.8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3">
        <f>(E2217/D2217)*100</f>
        <v>156.36363636363637</v>
      </c>
      <c r="P2217" s="7">
        <f t="shared" si="239"/>
        <v>26.060606060606062</v>
      </c>
      <c r="Q2217" s="4" t="str">
        <f t="shared" si="240"/>
        <v>music</v>
      </c>
      <c r="R2217" s="4" t="str">
        <f t="shared" si="238"/>
        <v>electronic music</v>
      </c>
      <c r="S2217" s="22">
        <f t="shared" si="241"/>
        <v>40958.717268518521</v>
      </c>
      <c r="T2217" s="22">
        <f t="shared" si="242"/>
        <v>40981.290972222225</v>
      </c>
      <c r="U2217" s="23">
        <v>40958.717268518521</v>
      </c>
      <c r="V2217" s="14">
        <f t="shared" si="243"/>
        <v>550</v>
      </c>
      <c r="W2217" s="14">
        <f t="shared" si="244"/>
        <v>860</v>
      </c>
      <c r="X2217" s="7">
        <f>IF($L2217&gt;0,$W2217/$L2217,0)</f>
        <v>26.060606060606062</v>
      </c>
    </row>
    <row r="2218" spans="1:24" ht="43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3">
        <f>(E2218/D2218)*100</f>
        <v>105.66666666666666</v>
      </c>
      <c r="P2218" s="7">
        <f t="shared" si="239"/>
        <v>22.642857142857142</v>
      </c>
      <c r="Q2218" s="4" t="str">
        <f t="shared" si="240"/>
        <v>music</v>
      </c>
      <c r="R2218" s="4" t="str">
        <f t="shared" si="238"/>
        <v>electronic music</v>
      </c>
      <c r="S2218" s="22">
        <f t="shared" si="241"/>
        <v>42194.75167824074</v>
      </c>
      <c r="T2218" s="22">
        <f t="shared" si="242"/>
        <v>42208.75167824074</v>
      </c>
      <c r="U2218" s="23">
        <v>42194.75167824074</v>
      </c>
      <c r="V2218" s="14">
        <f t="shared" si="243"/>
        <v>300</v>
      </c>
      <c r="W2218" s="14">
        <f t="shared" si="244"/>
        <v>317</v>
      </c>
      <c r="X2218" s="7">
        <f>IF($L2218&gt;0,$W2218/$L2218,0)</f>
        <v>22.642857142857142</v>
      </c>
    </row>
    <row r="2219" spans="1:24" ht="43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3">
        <f>(E2219/D2219)*100</f>
        <v>101.19047619047619</v>
      </c>
      <c r="P2219" s="7">
        <f t="shared" si="239"/>
        <v>47.222222222222221</v>
      </c>
      <c r="Q2219" s="4" t="str">
        <f t="shared" si="240"/>
        <v>music</v>
      </c>
      <c r="R2219" s="4" t="str">
        <f t="shared" si="238"/>
        <v>electronic music</v>
      </c>
      <c r="S2219" s="22">
        <f t="shared" si="241"/>
        <v>42299.776770833334</v>
      </c>
      <c r="T2219" s="22">
        <f t="shared" si="242"/>
        <v>42310.333333333328</v>
      </c>
      <c r="U2219" s="23">
        <v>42299.776770833334</v>
      </c>
      <c r="V2219" s="14">
        <f t="shared" si="243"/>
        <v>420</v>
      </c>
      <c r="W2219" s="14">
        <f t="shared" si="244"/>
        <v>425</v>
      </c>
      <c r="X2219" s="7">
        <f>IF($L2219&gt;0,$W2219/$L2219,0)</f>
        <v>47.222222222222221</v>
      </c>
    </row>
    <row r="2220" spans="1:24" ht="43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3">
        <f>(E2220/D2220)*100</f>
        <v>122.833</v>
      </c>
      <c r="P2220" s="7">
        <f t="shared" si="239"/>
        <v>32.324473684210524</v>
      </c>
      <c r="Q2220" s="4" t="str">
        <f t="shared" si="240"/>
        <v>music</v>
      </c>
      <c r="R2220" s="4" t="str">
        <f t="shared" si="238"/>
        <v>electronic music</v>
      </c>
      <c r="S2220" s="22">
        <f t="shared" si="241"/>
        <v>41127.812303240738</v>
      </c>
      <c r="T2220" s="22">
        <f t="shared" si="242"/>
        <v>41150</v>
      </c>
      <c r="U2220" s="23">
        <v>41127.812303240738</v>
      </c>
      <c r="V2220" s="14">
        <f t="shared" si="243"/>
        <v>2000</v>
      </c>
      <c r="W2220" s="14">
        <f t="shared" si="244"/>
        <v>2456.66</v>
      </c>
      <c r="X2220" s="7">
        <f>IF($L2220&gt;0,$W2220/$L2220,0)</f>
        <v>32.324473684210524</v>
      </c>
    </row>
    <row r="2221" spans="1:24" ht="43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3">
        <f>(E2221/D2221)*100</f>
        <v>101.49999999999999</v>
      </c>
      <c r="P2221" s="7">
        <f t="shared" si="239"/>
        <v>53.421052631578945</v>
      </c>
      <c r="Q2221" s="4" t="str">
        <f t="shared" si="240"/>
        <v>music</v>
      </c>
      <c r="R2221" s="4" t="str">
        <f t="shared" si="238"/>
        <v>electronic music</v>
      </c>
      <c r="S2221" s="22">
        <f t="shared" si="241"/>
        <v>42205.718888888892</v>
      </c>
      <c r="T2221" s="22">
        <f t="shared" si="242"/>
        <v>42235.718888888892</v>
      </c>
      <c r="U2221" s="23">
        <v>42205.718888888892</v>
      </c>
      <c r="V2221" s="14">
        <f t="shared" si="243"/>
        <v>1000</v>
      </c>
      <c r="W2221" s="14">
        <f t="shared" si="244"/>
        <v>1015</v>
      </c>
      <c r="X2221" s="7">
        <f>IF($L2221&gt;0,$W2221/$L2221,0)</f>
        <v>53.421052631578945</v>
      </c>
    </row>
    <row r="2222" spans="1:24" ht="43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3">
        <f>(E2222/D2222)*100</f>
        <v>101.14285714285714</v>
      </c>
      <c r="P2222" s="7">
        <f t="shared" si="239"/>
        <v>51.304347826086953</v>
      </c>
      <c r="Q2222" s="4" t="str">
        <f t="shared" si="240"/>
        <v>music</v>
      </c>
      <c r="R2222" s="4" t="str">
        <f t="shared" si="238"/>
        <v>electronic music</v>
      </c>
      <c r="S2222" s="22">
        <f t="shared" si="241"/>
        <v>41452.060601851852</v>
      </c>
      <c r="T2222" s="22">
        <f t="shared" si="242"/>
        <v>41482.060601851852</v>
      </c>
      <c r="U2222" s="23">
        <v>41452.060601851852</v>
      </c>
      <c r="V2222" s="14">
        <f t="shared" si="243"/>
        <v>3500</v>
      </c>
      <c r="W2222" s="14">
        <f t="shared" si="244"/>
        <v>3540</v>
      </c>
      <c r="X2222" s="7">
        <f>IF($L2222&gt;0,$W2222/$L2222,0)</f>
        <v>51.304347826086953</v>
      </c>
    </row>
    <row r="2223" spans="1:24" ht="43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3">
        <f>(E2223/D2223)*100</f>
        <v>108.11999999999999</v>
      </c>
      <c r="P2223" s="7">
        <f t="shared" si="239"/>
        <v>37.197247706422019</v>
      </c>
      <c r="Q2223" s="4" t="str">
        <f t="shared" si="240"/>
        <v>games</v>
      </c>
      <c r="R2223" s="4" t="str">
        <f t="shared" si="238"/>
        <v>tabletop games</v>
      </c>
      <c r="S2223" s="22">
        <f t="shared" si="241"/>
        <v>42452.666770833333</v>
      </c>
      <c r="T2223" s="22">
        <f t="shared" si="242"/>
        <v>42483</v>
      </c>
      <c r="U2223" s="23">
        <v>42452.666770833333</v>
      </c>
      <c r="V2223" s="14">
        <f t="shared" si="243"/>
        <v>7500</v>
      </c>
      <c r="W2223" s="14">
        <f t="shared" si="244"/>
        <v>8109</v>
      </c>
      <c r="X2223" s="7">
        <f>IF($L2223&gt;0,$W2223/$L2223,0)</f>
        <v>37.197247706422019</v>
      </c>
    </row>
    <row r="2224" spans="1:24" ht="43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3">
        <f>(E2224/D2224)*100</f>
        <v>162.6</v>
      </c>
      <c r="P2224" s="7">
        <f t="shared" si="239"/>
        <v>27.1</v>
      </c>
      <c r="Q2224" s="4" t="str">
        <f t="shared" si="240"/>
        <v>games</v>
      </c>
      <c r="R2224" s="4" t="str">
        <f t="shared" si="238"/>
        <v>tabletop games</v>
      </c>
      <c r="S2224" s="22">
        <f t="shared" si="241"/>
        <v>40906.787581018521</v>
      </c>
      <c r="T2224" s="22">
        <f t="shared" si="242"/>
        <v>40936.787581018521</v>
      </c>
      <c r="U2224" s="23">
        <v>40906.787581018521</v>
      </c>
      <c r="V2224" s="14">
        <f t="shared" si="243"/>
        <v>500</v>
      </c>
      <c r="W2224" s="14">
        <f t="shared" si="244"/>
        <v>813</v>
      </c>
      <c r="X2224" s="7">
        <f>IF($L2224&gt;0,$W2224/$L2224,0)</f>
        <v>27.1</v>
      </c>
    </row>
    <row r="2225" spans="1:24" ht="43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3">
        <f>(E2225/D2225)*100</f>
        <v>105.80000000000001</v>
      </c>
      <c r="P2225" s="7">
        <f t="shared" si="239"/>
        <v>206.31</v>
      </c>
      <c r="Q2225" s="4" t="str">
        <f t="shared" si="240"/>
        <v>games</v>
      </c>
      <c r="R2225" s="4" t="str">
        <f t="shared" si="238"/>
        <v>tabletop games</v>
      </c>
      <c r="S2225" s="22">
        <f t="shared" si="241"/>
        <v>42152.640833333338</v>
      </c>
      <c r="T2225" s="22">
        <f t="shared" si="242"/>
        <v>42182.640833333338</v>
      </c>
      <c r="U2225" s="23">
        <v>42152.640833333338</v>
      </c>
      <c r="V2225" s="14">
        <f t="shared" si="243"/>
        <v>14945.755500000001</v>
      </c>
      <c r="W2225" s="14">
        <f t="shared" si="244"/>
        <v>15812.609319000001</v>
      </c>
      <c r="X2225" s="7">
        <f>IF($L2225&gt;0,$W2225/$L2225,0)</f>
        <v>158.12609319000001</v>
      </c>
    </row>
    <row r="2226" spans="1:24" ht="43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3">
        <f>(E2226/D2226)*100</f>
        <v>243.15000000000003</v>
      </c>
      <c r="P2226" s="7">
        <f t="shared" si="239"/>
        <v>82.145270270270274</v>
      </c>
      <c r="Q2226" s="4" t="str">
        <f t="shared" si="240"/>
        <v>games</v>
      </c>
      <c r="R2226" s="4" t="str">
        <f t="shared" si="238"/>
        <v>tabletop games</v>
      </c>
      <c r="S2226" s="22">
        <f t="shared" si="241"/>
        <v>42644.667534722219</v>
      </c>
      <c r="T2226" s="22">
        <f t="shared" si="242"/>
        <v>42672.791666666672</v>
      </c>
      <c r="U2226" s="23">
        <v>42644.667534722219</v>
      </c>
      <c r="V2226" s="14">
        <f t="shared" si="243"/>
        <v>10000</v>
      </c>
      <c r="W2226" s="14">
        <f t="shared" si="244"/>
        <v>24315</v>
      </c>
      <c r="X2226" s="7">
        <f>IF($L2226&gt;0,$W2226/$L2226,0)</f>
        <v>82.145270270270274</v>
      </c>
    </row>
    <row r="2227" spans="1:24" ht="43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3">
        <f>(E2227/D2227)*100</f>
        <v>944.83338095238094</v>
      </c>
      <c r="P2227" s="7">
        <f t="shared" si="239"/>
        <v>164.79651993355483</v>
      </c>
      <c r="Q2227" s="4" t="str">
        <f t="shared" si="240"/>
        <v>games</v>
      </c>
      <c r="R2227" s="4" t="str">
        <f t="shared" si="238"/>
        <v>tabletop games</v>
      </c>
      <c r="S2227" s="22">
        <f t="shared" si="241"/>
        <v>41873.79184027778</v>
      </c>
      <c r="T2227" s="22">
        <f t="shared" si="242"/>
        <v>41903.79184027778</v>
      </c>
      <c r="U2227" s="23">
        <v>41873.79184027778</v>
      </c>
      <c r="V2227" s="14">
        <f t="shared" si="243"/>
        <v>26289.416999999998</v>
      </c>
      <c r="W2227" s="14">
        <f t="shared" si="244"/>
        <v>248391.18747377</v>
      </c>
      <c r="X2227" s="7">
        <f>IF($L2227&gt;0,$W2227/$L2227,0)</f>
        <v>206.30497298485881</v>
      </c>
    </row>
    <row r="2228" spans="1:24" ht="43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3">
        <f>(E2228/D2228)*100</f>
        <v>108.46283333333334</v>
      </c>
      <c r="P2228" s="7">
        <f t="shared" si="239"/>
        <v>60.820280373831778</v>
      </c>
      <c r="Q2228" s="4" t="str">
        <f t="shared" si="240"/>
        <v>games</v>
      </c>
      <c r="R2228" s="4" t="str">
        <f t="shared" si="238"/>
        <v>tabletop games</v>
      </c>
      <c r="S2228" s="22">
        <f t="shared" si="241"/>
        <v>42381.79886574074</v>
      </c>
      <c r="T2228" s="22">
        <f t="shared" si="242"/>
        <v>42412.207638888889</v>
      </c>
      <c r="U2228" s="23">
        <v>42381.79886574074</v>
      </c>
      <c r="V2228" s="14">
        <f t="shared" si="243"/>
        <v>18000</v>
      </c>
      <c r="W2228" s="14">
        <f t="shared" si="244"/>
        <v>19523.310000000001</v>
      </c>
      <c r="X2228" s="7">
        <f>IF($L2228&gt;0,$W2228/$L2228,0)</f>
        <v>60.820280373831778</v>
      </c>
    </row>
    <row r="2229" spans="1:24" ht="43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3">
        <f>(E2229/D2229)*100</f>
        <v>157.37692307692308</v>
      </c>
      <c r="P2229" s="7">
        <f t="shared" si="239"/>
        <v>67.970099667774093</v>
      </c>
      <c r="Q2229" s="4" t="str">
        <f t="shared" si="240"/>
        <v>games</v>
      </c>
      <c r="R2229" s="4" t="str">
        <f t="shared" si="238"/>
        <v>tabletop games</v>
      </c>
      <c r="S2229" s="22">
        <f t="shared" si="241"/>
        <v>41561.807349537034</v>
      </c>
      <c r="T2229" s="22">
        <f t="shared" si="242"/>
        <v>41591.849016203705</v>
      </c>
      <c r="U2229" s="23">
        <v>41561.807349537034</v>
      </c>
      <c r="V2229" s="14">
        <f t="shared" si="243"/>
        <v>16274.400999999998</v>
      </c>
      <c r="W2229" s="14">
        <f t="shared" si="244"/>
        <v>25612.151542999996</v>
      </c>
      <c r="X2229" s="7">
        <f>IF($L2229&gt;0,$W2229/$L2229,0)</f>
        <v>85.090204461794002</v>
      </c>
    </row>
    <row r="2230" spans="1:24" ht="43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3">
        <f>(E2230/D2230)*100</f>
        <v>1174.49</v>
      </c>
      <c r="P2230" s="7">
        <f t="shared" si="239"/>
        <v>81.561805555555551</v>
      </c>
      <c r="Q2230" s="4" t="str">
        <f t="shared" si="240"/>
        <v>games</v>
      </c>
      <c r="R2230" s="4" t="str">
        <f t="shared" si="238"/>
        <v>tabletop games</v>
      </c>
      <c r="S2230" s="22">
        <f t="shared" si="241"/>
        <v>42202.278194444443</v>
      </c>
      <c r="T2230" s="22">
        <f t="shared" si="242"/>
        <v>42232.278194444443</v>
      </c>
      <c r="U2230" s="23">
        <v>42202.278194444443</v>
      </c>
      <c r="V2230" s="14">
        <f t="shared" si="243"/>
        <v>1126.155</v>
      </c>
      <c r="W2230" s="14">
        <f t="shared" si="244"/>
        <v>13226.577859499999</v>
      </c>
      <c r="X2230" s="7">
        <f>IF($L2230&gt;0,$W2230/$L2230,0)</f>
        <v>91.851235135416658</v>
      </c>
    </row>
    <row r="2231" spans="1:24" ht="43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3">
        <f>(E2231/D2231)*100</f>
        <v>171.04755366949576</v>
      </c>
      <c r="P2231" s="7">
        <f t="shared" si="239"/>
        <v>25.42547309833024</v>
      </c>
      <c r="Q2231" s="4" t="str">
        <f t="shared" si="240"/>
        <v>games</v>
      </c>
      <c r="R2231" s="4" t="str">
        <f t="shared" si="238"/>
        <v>tabletop games</v>
      </c>
      <c r="S2231" s="22">
        <f t="shared" si="241"/>
        <v>41484.664247685185</v>
      </c>
      <c r="T2231" s="22">
        <f t="shared" si="242"/>
        <v>41520.166666666664</v>
      </c>
      <c r="U2231" s="23">
        <v>41484.664247685185</v>
      </c>
      <c r="V2231" s="14">
        <f t="shared" si="243"/>
        <v>8012</v>
      </c>
      <c r="W2231" s="14">
        <f t="shared" si="244"/>
        <v>13704.33</v>
      </c>
      <c r="X2231" s="7">
        <f>IF($L2231&gt;0,$W2231/$L2231,0)</f>
        <v>25.42547309833024</v>
      </c>
    </row>
    <row r="2232" spans="1:24" ht="43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3">
        <f>(E2232/D2232)*100</f>
        <v>125.95294117647057</v>
      </c>
      <c r="P2232" s="7">
        <f t="shared" si="239"/>
        <v>21.497991967871485</v>
      </c>
      <c r="Q2232" s="4" t="str">
        <f t="shared" si="240"/>
        <v>games</v>
      </c>
      <c r="R2232" s="4" t="str">
        <f t="shared" si="238"/>
        <v>tabletop games</v>
      </c>
      <c r="S2232" s="22">
        <f t="shared" si="241"/>
        <v>41724.881099537037</v>
      </c>
      <c r="T2232" s="22">
        <f t="shared" si="242"/>
        <v>41754.881099537037</v>
      </c>
      <c r="U2232" s="23">
        <v>41724.881099537037</v>
      </c>
      <c r="V2232" s="14">
        <f t="shared" si="243"/>
        <v>8500</v>
      </c>
      <c r="W2232" s="14">
        <f t="shared" si="244"/>
        <v>10706</v>
      </c>
      <c r="X2232" s="7">
        <f>IF($L2232&gt;0,$W2232/$L2232,0)</f>
        <v>21.497991967871485</v>
      </c>
    </row>
    <row r="2233" spans="1:24" ht="43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3">
        <f>(E2233/D2233)*100</f>
        <v>1212.1296000000002</v>
      </c>
      <c r="P2233" s="7">
        <f t="shared" si="239"/>
        <v>27.226630727762803</v>
      </c>
      <c r="Q2233" s="4" t="str">
        <f t="shared" si="240"/>
        <v>games</v>
      </c>
      <c r="R2233" s="4" t="str">
        <f t="shared" si="238"/>
        <v>tabletop games</v>
      </c>
      <c r="S2233" s="22">
        <f t="shared" si="241"/>
        <v>41423.910891203705</v>
      </c>
      <c r="T2233" s="22">
        <f t="shared" si="242"/>
        <v>41450.208333333336</v>
      </c>
      <c r="U2233" s="23">
        <v>41423.910891203705</v>
      </c>
      <c r="V2233" s="14">
        <f t="shared" si="243"/>
        <v>2500</v>
      </c>
      <c r="W2233" s="14">
        <f t="shared" si="244"/>
        <v>30303.24</v>
      </c>
      <c r="X2233" s="7">
        <f>IF($L2233&gt;0,$W2233/$L2233,0)</f>
        <v>27.226630727762803</v>
      </c>
    </row>
    <row r="2234" spans="1:24" ht="43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3">
        <f>(E2234/D2234)*100</f>
        <v>495.8</v>
      </c>
      <c r="P2234" s="7">
        <f t="shared" si="239"/>
        <v>25.091093117408906</v>
      </c>
      <c r="Q2234" s="4" t="str">
        <f t="shared" si="240"/>
        <v>games</v>
      </c>
      <c r="R2234" s="4" t="str">
        <f t="shared" si="238"/>
        <v>tabletop games</v>
      </c>
      <c r="S2234" s="22">
        <f t="shared" si="241"/>
        <v>41806.794074074074</v>
      </c>
      <c r="T2234" s="22">
        <f t="shared" si="242"/>
        <v>41839.125</v>
      </c>
      <c r="U2234" s="23">
        <v>41806.794074074074</v>
      </c>
      <c r="V2234" s="14">
        <f t="shared" si="243"/>
        <v>5000</v>
      </c>
      <c r="W2234" s="14">
        <f t="shared" si="244"/>
        <v>24790</v>
      </c>
      <c r="X2234" s="7">
        <f>IF($L2234&gt;0,$W2234/$L2234,0)</f>
        <v>25.091093117408906</v>
      </c>
    </row>
    <row r="2235" spans="1:24" ht="43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3">
        <f>(E2235/D2235)*100</f>
        <v>332.03999999999996</v>
      </c>
      <c r="P2235" s="7">
        <f t="shared" si="239"/>
        <v>21.230179028132991</v>
      </c>
      <c r="Q2235" s="4" t="str">
        <f t="shared" si="240"/>
        <v>games</v>
      </c>
      <c r="R2235" s="4" t="str">
        <f t="shared" si="238"/>
        <v>tabletop games</v>
      </c>
      <c r="S2235" s="22">
        <f t="shared" si="241"/>
        <v>42331.378923611112</v>
      </c>
      <c r="T2235" s="22">
        <f t="shared" si="242"/>
        <v>42352</v>
      </c>
      <c r="U2235" s="23">
        <v>42331.378923611112</v>
      </c>
      <c r="V2235" s="14">
        <f t="shared" si="243"/>
        <v>3129.6924999999997</v>
      </c>
      <c r="W2235" s="14">
        <f t="shared" si="244"/>
        <v>10391.830977</v>
      </c>
      <c r="X2235" s="7">
        <f>IF($L2235&gt;0,$W2235/$L2235,0)</f>
        <v>26.577572831202044</v>
      </c>
    </row>
    <row r="2236" spans="1:24" ht="43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3">
        <f>(E2236/D2236)*100</f>
        <v>1165</v>
      </c>
      <c r="P2236" s="7">
        <f t="shared" si="239"/>
        <v>41.607142857142854</v>
      </c>
      <c r="Q2236" s="4" t="str">
        <f t="shared" si="240"/>
        <v>games</v>
      </c>
      <c r="R2236" s="4" t="str">
        <f t="shared" si="238"/>
        <v>tabletop games</v>
      </c>
      <c r="S2236" s="22">
        <f t="shared" si="241"/>
        <v>42710.824618055558</v>
      </c>
      <c r="T2236" s="22">
        <f t="shared" si="242"/>
        <v>42740.824618055558</v>
      </c>
      <c r="U2236" s="23">
        <v>42710.824618055558</v>
      </c>
      <c r="V2236" s="14">
        <f t="shared" si="243"/>
        <v>100</v>
      </c>
      <c r="W2236" s="14">
        <f t="shared" si="244"/>
        <v>1165</v>
      </c>
      <c r="X2236" s="7">
        <f>IF($L2236&gt;0,$W2236/$L2236,0)</f>
        <v>41.607142857142854</v>
      </c>
    </row>
    <row r="2237" spans="1:24" ht="28.8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3">
        <f>(E2237/D2237)*100</f>
        <v>153.3153846153846</v>
      </c>
      <c r="P2237" s="7">
        <f t="shared" si="239"/>
        <v>135.58503401360545</v>
      </c>
      <c r="Q2237" s="4" t="str">
        <f t="shared" si="240"/>
        <v>games</v>
      </c>
      <c r="R2237" s="4" t="str">
        <f t="shared" si="238"/>
        <v>tabletop games</v>
      </c>
      <c r="S2237" s="22">
        <f t="shared" si="241"/>
        <v>42062.022118055553</v>
      </c>
      <c r="T2237" s="22">
        <f t="shared" si="242"/>
        <v>42091.980451388888</v>
      </c>
      <c r="U2237" s="23">
        <v>42062.022118055553</v>
      </c>
      <c r="V2237" s="14">
        <f t="shared" si="243"/>
        <v>9963.8370000000014</v>
      </c>
      <c r="W2237" s="14">
        <f t="shared" si="244"/>
        <v>15276.095019</v>
      </c>
      <c r="X2237" s="7">
        <f>IF($L2237&gt;0,$W2237/$L2237,0)</f>
        <v>103.91901373469388</v>
      </c>
    </row>
    <row r="2238" spans="1:24" ht="43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3">
        <f>(E2238/D2238)*100</f>
        <v>537.10714285714289</v>
      </c>
      <c r="P2238" s="7">
        <f t="shared" si="239"/>
        <v>22.116176470588236</v>
      </c>
      <c r="Q2238" s="4" t="str">
        <f t="shared" si="240"/>
        <v>games</v>
      </c>
      <c r="R2238" s="4" t="str">
        <f t="shared" si="238"/>
        <v>tabletop games</v>
      </c>
      <c r="S2238" s="22">
        <f t="shared" si="241"/>
        <v>42371.617164351846</v>
      </c>
      <c r="T2238" s="22">
        <f t="shared" si="242"/>
        <v>42401.617164351846</v>
      </c>
      <c r="U2238" s="23">
        <v>42371.617164351846</v>
      </c>
      <c r="V2238" s="14">
        <f t="shared" si="243"/>
        <v>2800</v>
      </c>
      <c r="W2238" s="14">
        <f t="shared" si="244"/>
        <v>15039</v>
      </c>
      <c r="X2238" s="7">
        <f>IF($L2238&gt;0,$W2238/$L2238,0)</f>
        <v>22.116176470588236</v>
      </c>
    </row>
    <row r="2239" spans="1:24" ht="43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3">
        <f>(E2239/D2239)*100</f>
        <v>352.92777777777775</v>
      </c>
      <c r="P2239" s="7">
        <f t="shared" si="239"/>
        <v>64.625635808748726</v>
      </c>
      <c r="Q2239" s="4" t="str">
        <f t="shared" si="240"/>
        <v>games</v>
      </c>
      <c r="R2239" s="4" t="str">
        <f t="shared" si="238"/>
        <v>tabletop games</v>
      </c>
      <c r="S2239" s="22">
        <f t="shared" si="241"/>
        <v>41915.003275462965</v>
      </c>
      <c r="T2239" s="22">
        <f t="shared" si="242"/>
        <v>41955.332638888889</v>
      </c>
      <c r="U2239" s="23">
        <v>41915.003275462965</v>
      </c>
      <c r="V2239" s="14">
        <f t="shared" si="243"/>
        <v>18000</v>
      </c>
      <c r="W2239" s="14">
        <f t="shared" si="244"/>
        <v>63527</v>
      </c>
      <c r="X2239" s="7">
        <f>IF($L2239&gt;0,$W2239/$L2239,0)</f>
        <v>64.625635808748726</v>
      </c>
    </row>
    <row r="2240" spans="1:24" ht="28.8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3">
        <f>(E2240/D2240)*100</f>
        <v>137.4</v>
      </c>
      <c r="P2240" s="7">
        <f t="shared" si="239"/>
        <v>69.569620253164558</v>
      </c>
      <c r="Q2240" s="4" t="str">
        <f t="shared" si="240"/>
        <v>games</v>
      </c>
      <c r="R2240" s="4" t="str">
        <f t="shared" si="238"/>
        <v>tabletop games</v>
      </c>
      <c r="S2240" s="22">
        <f t="shared" si="241"/>
        <v>42774.621712962966</v>
      </c>
      <c r="T2240" s="22">
        <f t="shared" si="242"/>
        <v>42804.621712962966</v>
      </c>
      <c r="U2240" s="23">
        <v>42774.621712962966</v>
      </c>
      <c r="V2240" s="14">
        <f t="shared" si="243"/>
        <v>4504.62</v>
      </c>
      <c r="W2240" s="14">
        <f t="shared" si="244"/>
        <v>6189.3478800000003</v>
      </c>
      <c r="X2240" s="7">
        <f>IF($L2240&gt;0,$W2240/$L2240,0)</f>
        <v>78.346175696202536</v>
      </c>
    </row>
    <row r="2241" spans="1:24" ht="28.8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3">
        <f>(E2241/D2241)*100</f>
        <v>128.02668</v>
      </c>
      <c r="P2241" s="7">
        <f t="shared" si="239"/>
        <v>75.133028169014082</v>
      </c>
      <c r="Q2241" s="4" t="str">
        <f t="shared" si="240"/>
        <v>games</v>
      </c>
      <c r="R2241" s="4" t="str">
        <f t="shared" si="238"/>
        <v>tabletop games</v>
      </c>
      <c r="S2241" s="22">
        <f t="shared" si="241"/>
        <v>41572.958495370374</v>
      </c>
      <c r="T2241" s="22">
        <f t="shared" si="242"/>
        <v>41609.168055555558</v>
      </c>
      <c r="U2241" s="23">
        <v>41572.958495370374</v>
      </c>
      <c r="V2241" s="14">
        <f t="shared" si="243"/>
        <v>25000</v>
      </c>
      <c r="W2241" s="14">
        <f t="shared" si="244"/>
        <v>32006.67</v>
      </c>
      <c r="X2241" s="7">
        <f>IF($L2241&gt;0,$W2241/$L2241,0)</f>
        <v>75.133028169014082</v>
      </c>
    </row>
    <row r="2242" spans="1:24" ht="43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3">
        <f>(E2242/D2242)*100</f>
        <v>270.68</v>
      </c>
      <c r="P2242" s="7">
        <f t="shared" si="239"/>
        <v>140.97916666666666</v>
      </c>
      <c r="Q2242" s="4" t="str">
        <f t="shared" si="240"/>
        <v>games</v>
      </c>
      <c r="R2242" s="4" t="str">
        <f t="shared" ref="R2242:R2305" si="245">MID($N2242,FIND("/",$N2242)+1,LEN($N2242))</f>
        <v>tabletop games</v>
      </c>
      <c r="S2242" s="22">
        <f t="shared" si="241"/>
        <v>42452.825740740736</v>
      </c>
      <c r="T2242" s="22">
        <f t="shared" si="242"/>
        <v>42482.825740740736</v>
      </c>
      <c r="U2242" s="23">
        <v>42452.825740740736</v>
      </c>
      <c r="V2242" s="14">
        <f t="shared" si="243"/>
        <v>5000</v>
      </c>
      <c r="W2242" s="14">
        <f t="shared" si="244"/>
        <v>13534</v>
      </c>
      <c r="X2242" s="7">
        <f>IF($L2242&gt;0,$W2242/$L2242,0)</f>
        <v>140.97916666666666</v>
      </c>
    </row>
    <row r="2243" spans="1:24" ht="43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3">
        <f>(E2243/D2243)*100</f>
        <v>806.4</v>
      </c>
      <c r="P2243" s="7">
        <f t="shared" ref="P2243:P2306" si="246">IF($L2243&gt;0,$E2243/$L2243,0)</f>
        <v>49.472392638036808</v>
      </c>
      <c r="Q2243" s="4" t="str">
        <f t="shared" ref="Q2243:Q2306" si="247">LEFT($N2243,FIND("/",$N2243)-1)</f>
        <v>games</v>
      </c>
      <c r="R2243" s="4" t="str">
        <f t="shared" si="245"/>
        <v>tabletop games</v>
      </c>
      <c r="S2243" s="22">
        <f t="shared" ref="S2243:U2306" si="248">($J2243/86400)+DATE(1970,1,1)</f>
        <v>42766.827546296292</v>
      </c>
      <c r="T2243" s="22">
        <f t="shared" ref="T2243:T2306" si="249">($I2243/86400)+DATE(1970,1,1)</f>
        <v>42796.827546296292</v>
      </c>
      <c r="U2243" s="23">
        <v>42766.827546296292</v>
      </c>
      <c r="V2243" s="14">
        <f t="shared" ref="V2243:V2306" si="250">IF($H2243="AUD",$D2243*0.704094,IF($H2243="CAD",$D2243*0.766449,IF($H2243="CHF",$D2243*1.016069,IF($H2243="DKK",$D2243*0.150818,IF($H2243="EUR",$D2243*1.126155,IF($H2243="GBP",$D2243*1.251877,IF($H2243="HKD",$D2243*0.127766,IF($H2243="MXN",$D2243*0.052688,IF($H2243="NOK",$D2243*0.117106,IF($H2243="NZD",$D2243*0.672078,IF($H2243="SEK",$D2243*0.106947,IF($H2243="SGD",$D2243*0.737466,IF($H2243="USD",$D2243*1)))))))))))))</f>
        <v>1251.877</v>
      </c>
      <c r="W2243" s="14">
        <f t="shared" ref="W2243:W2306" si="251">IF($H2243="AUD",$E2243*0.704094,IF($H2243="CAD",$E2243*0.766449,IF($H2243="CHF",$E2243*1.016069,IF($H2243="DKK",$E2243*0.150818,IF($H2243="EUR",$E2243*1.126155,IF($H2243="GBP",$E2243*1.251877,IF($H2243="HKD",$E2243*0.127766,IF($H2243="MXN",$E2243*0.052688,IF($H2243="NOK",$E2243*0.117106,IF($H2243="NZD",$E2243*0.672078,IF($H2243="SEK",$E2243*0.106947,IF($H2243="SGD",$E2243*0.737466,IF($H2243="USD",$E2243*1)))))))))))))</f>
        <v>10095.136128</v>
      </c>
      <c r="X2243" s="7">
        <f>IF($L2243&gt;0,$W2243/$L2243,0)</f>
        <v>61.933350478527608</v>
      </c>
    </row>
    <row r="2244" spans="1:24" ht="28.8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3">
        <f>(E2244/D2244)*100</f>
        <v>1360.0976000000001</v>
      </c>
      <c r="P2244" s="7">
        <f t="shared" si="246"/>
        <v>53.865251485148519</v>
      </c>
      <c r="Q2244" s="4" t="str">
        <f t="shared" si="247"/>
        <v>games</v>
      </c>
      <c r="R2244" s="4" t="str">
        <f t="shared" si="245"/>
        <v>tabletop games</v>
      </c>
      <c r="S2244" s="22">
        <f t="shared" si="248"/>
        <v>41569.575613425928</v>
      </c>
      <c r="T2244" s="22">
        <f t="shared" si="249"/>
        <v>41605.126388888893</v>
      </c>
      <c r="U2244" s="23">
        <v>41569.575613425928</v>
      </c>
      <c r="V2244" s="14">
        <f t="shared" si="250"/>
        <v>10000</v>
      </c>
      <c r="W2244" s="14">
        <f t="shared" si="251"/>
        <v>136009.76</v>
      </c>
      <c r="X2244" s="7">
        <f>IF($L2244&gt;0,$W2244/$L2244,0)</f>
        <v>53.865251485148519</v>
      </c>
    </row>
    <row r="2245" spans="1:24" ht="43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3">
        <f>(E2245/D2245)*100</f>
        <v>930250</v>
      </c>
      <c r="P2245" s="7">
        <f t="shared" si="246"/>
        <v>4.5712530712530715</v>
      </c>
      <c r="Q2245" s="4" t="str">
        <f t="shared" si="247"/>
        <v>games</v>
      </c>
      <c r="R2245" s="4" t="str">
        <f t="shared" si="245"/>
        <v>tabletop games</v>
      </c>
      <c r="S2245" s="22">
        <f t="shared" si="248"/>
        <v>42800.751041666663</v>
      </c>
      <c r="T2245" s="22">
        <f t="shared" si="249"/>
        <v>42807.125</v>
      </c>
      <c r="U2245" s="23">
        <v>42800.751041666663</v>
      </c>
      <c r="V2245" s="14">
        <f t="shared" si="250"/>
        <v>1</v>
      </c>
      <c r="W2245" s="14">
        <f t="shared" si="251"/>
        <v>9302.5</v>
      </c>
      <c r="X2245" s="7">
        <f>IF($L2245&gt;0,$W2245/$L2245,0)</f>
        <v>4.5712530712530715</v>
      </c>
    </row>
    <row r="2246" spans="1:24" ht="43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3">
        <f>(E2246/D2246)*100</f>
        <v>377.02</v>
      </c>
      <c r="P2246" s="7">
        <f t="shared" si="246"/>
        <v>65.00344827586207</v>
      </c>
      <c r="Q2246" s="4" t="str">
        <f t="shared" si="247"/>
        <v>games</v>
      </c>
      <c r="R2246" s="4" t="str">
        <f t="shared" si="245"/>
        <v>tabletop games</v>
      </c>
      <c r="S2246" s="22">
        <f t="shared" si="248"/>
        <v>42647.818819444445</v>
      </c>
      <c r="T2246" s="22">
        <f t="shared" si="249"/>
        <v>42659.854166666672</v>
      </c>
      <c r="U2246" s="23">
        <v>42647.818819444445</v>
      </c>
      <c r="V2246" s="14">
        <f t="shared" si="250"/>
        <v>5000</v>
      </c>
      <c r="W2246" s="14">
        <f t="shared" si="251"/>
        <v>18851</v>
      </c>
      <c r="X2246" s="7">
        <f>IF($L2246&gt;0,$W2246/$L2246,0)</f>
        <v>65.00344827586207</v>
      </c>
    </row>
    <row r="2247" spans="1:24" ht="43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3">
        <f>(E2247/D2247)*100</f>
        <v>2647.0250000000001</v>
      </c>
      <c r="P2247" s="7">
        <f t="shared" si="246"/>
        <v>53.475252525252522</v>
      </c>
      <c r="Q2247" s="4" t="str">
        <f t="shared" si="247"/>
        <v>games</v>
      </c>
      <c r="R2247" s="4" t="str">
        <f t="shared" si="245"/>
        <v>tabletop games</v>
      </c>
      <c r="S2247" s="22">
        <f t="shared" si="248"/>
        <v>41660.70853009259</v>
      </c>
      <c r="T2247" s="22">
        <f t="shared" si="249"/>
        <v>41691.75</v>
      </c>
      <c r="U2247" s="23">
        <v>41660.70853009259</v>
      </c>
      <c r="V2247" s="14">
        <f t="shared" si="250"/>
        <v>4000</v>
      </c>
      <c r="W2247" s="14">
        <f t="shared" si="251"/>
        <v>105881</v>
      </c>
      <c r="X2247" s="7">
        <f>IF($L2247&gt;0,$W2247/$L2247,0)</f>
        <v>53.475252525252522</v>
      </c>
    </row>
    <row r="2248" spans="1:24" ht="43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3">
        <f>(E2248/D2248)*100</f>
        <v>100.12</v>
      </c>
      <c r="P2248" s="7">
        <f t="shared" si="246"/>
        <v>43.912280701754383</v>
      </c>
      <c r="Q2248" s="4" t="str">
        <f t="shared" si="247"/>
        <v>games</v>
      </c>
      <c r="R2248" s="4" t="str">
        <f t="shared" si="245"/>
        <v>tabletop games</v>
      </c>
      <c r="S2248" s="22">
        <f t="shared" si="248"/>
        <v>42221.79178240741</v>
      </c>
      <c r="T2248" s="22">
        <f t="shared" si="249"/>
        <v>42251.79178240741</v>
      </c>
      <c r="U2248" s="23">
        <v>42221.79178240741</v>
      </c>
      <c r="V2248" s="14">
        <f t="shared" si="250"/>
        <v>3129.6924999999997</v>
      </c>
      <c r="W2248" s="14">
        <f t="shared" si="251"/>
        <v>3133.4481309999996</v>
      </c>
      <c r="X2248" s="7">
        <f>IF($L2248&gt;0,$W2248/$L2248,0)</f>
        <v>54.972774228070172</v>
      </c>
    </row>
    <row r="2249" spans="1:24" ht="28.8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3">
        <f>(E2249/D2249)*100</f>
        <v>104.45405405405405</v>
      </c>
      <c r="P2249" s="7">
        <f t="shared" si="246"/>
        <v>50.852631578947367</v>
      </c>
      <c r="Q2249" s="4" t="str">
        <f t="shared" si="247"/>
        <v>games</v>
      </c>
      <c r="R2249" s="4" t="str">
        <f t="shared" si="245"/>
        <v>tabletop games</v>
      </c>
      <c r="S2249" s="22">
        <f t="shared" si="248"/>
        <v>42200.666261574079</v>
      </c>
      <c r="T2249" s="22">
        <f t="shared" si="249"/>
        <v>42214.666261574079</v>
      </c>
      <c r="U2249" s="23">
        <v>42200.666261574079</v>
      </c>
      <c r="V2249" s="14">
        <f t="shared" si="250"/>
        <v>18500</v>
      </c>
      <c r="W2249" s="14">
        <f t="shared" si="251"/>
        <v>19324</v>
      </c>
      <c r="X2249" s="7">
        <f>IF($L2249&gt;0,$W2249/$L2249,0)</f>
        <v>50.852631578947367</v>
      </c>
    </row>
    <row r="2250" spans="1:24" ht="43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3">
        <f>(E2250/D2250)*100</f>
        <v>107.21428571428571</v>
      </c>
      <c r="P2250" s="7">
        <f t="shared" si="246"/>
        <v>58.6328125</v>
      </c>
      <c r="Q2250" s="4" t="str">
        <f t="shared" si="247"/>
        <v>games</v>
      </c>
      <c r="R2250" s="4" t="str">
        <f t="shared" si="245"/>
        <v>tabletop games</v>
      </c>
      <c r="S2250" s="22">
        <f t="shared" si="248"/>
        <v>42688.875902777778</v>
      </c>
      <c r="T2250" s="22">
        <f t="shared" si="249"/>
        <v>42718.875902777778</v>
      </c>
      <c r="U2250" s="23">
        <v>42688.875902777778</v>
      </c>
      <c r="V2250" s="14">
        <f t="shared" si="250"/>
        <v>8763.1389999999992</v>
      </c>
      <c r="W2250" s="14">
        <f t="shared" si="251"/>
        <v>9395.3368849999988</v>
      </c>
      <c r="X2250" s="7">
        <f>IF($L2250&gt;0,$W2250/$L2250,0)</f>
        <v>73.401069414062491</v>
      </c>
    </row>
    <row r="2251" spans="1:24" ht="43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3">
        <f>(E2251/D2251)*100</f>
        <v>168.77142857142857</v>
      </c>
      <c r="P2251" s="7">
        <f t="shared" si="246"/>
        <v>32.81666666666667</v>
      </c>
      <c r="Q2251" s="4" t="str">
        <f t="shared" si="247"/>
        <v>games</v>
      </c>
      <c r="R2251" s="4" t="str">
        <f t="shared" si="245"/>
        <v>tabletop games</v>
      </c>
      <c r="S2251" s="22">
        <f t="shared" si="248"/>
        <v>41336.703298611115</v>
      </c>
      <c r="T2251" s="22">
        <f t="shared" si="249"/>
        <v>41366.661631944444</v>
      </c>
      <c r="U2251" s="23">
        <v>41336.703298611115</v>
      </c>
      <c r="V2251" s="14">
        <f t="shared" si="250"/>
        <v>3500</v>
      </c>
      <c r="W2251" s="14">
        <f t="shared" si="251"/>
        <v>5907</v>
      </c>
      <c r="X2251" s="7">
        <f>IF($L2251&gt;0,$W2251/$L2251,0)</f>
        <v>32.81666666666667</v>
      </c>
    </row>
    <row r="2252" spans="1:24" ht="43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3">
        <f>(E2252/D2252)*100</f>
        <v>975.11200000000008</v>
      </c>
      <c r="P2252" s="7">
        <f t="shared" si="246"/>
        <v>426.93169877408059</v>
      </c>
      <c r="Q2252" s="4" t="str">
        <f t="shared" si="247"/>
        <v>games</v>
      </c>
      <c r="R2252" s="4" t="str">
        <f t="shared" si="245"/>
        <v>tabletop games</v>
      </c>
      <c r="S2252" s="22">
        <f t="shared" si="248"/>
        <v>42677.005474537036</v>
      </c>
      <c r="T2252" s="22">
        <f t="shared" si="249"/>
        <v>42707.0471412037</v>
      </c>
      <c r="U2252" s="23">
        <v>42677.005474537036</v>
      </c>
      <c r="V2252" s="14">
        <f t="shared" si="250"/>
        <v>25000</v>
      </c>
      <c r="W2252" s="14">
        <f t="shared" si="251"/>
        <v>243778</v>
      </c>
      <c r="X2252" s="7">
        <f>IF($L2252&gt;0,$W2252/$L2252,0)</f>
        <v>426.93169877408059</v>
      </c>
    </row>
    <row r="2253" spans="1:24" ht="43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3">
        <f>(E2253/D2253)*100</f>
        <v>134.44929411764704</v>
      </c>
      <c r="P2253" s="7">
        <f t="shared" si="246"/>
        <v>23.808729166666669</v>
      </c>
      <c r="Q2253" s="4" t="str">
        <f t="shared" si="247"/>
        <v>games</v>
      </c>
      <c r="R2253" s="4" t="str">
        <f t="shared" si="245"/>
        <v>tabletop games</v>
      </c>
      <c r="S2253" s="22">
        <f t="shared" si="248"/>
        <v>41846.34579861111</v>
      </c>
      <c r="T2253" s="22">
        <f t="shared" si="249"/>
        <v>41867.34579861111</v>
      </c>
      <c r="U2253" s="23">
        <v>41846.34579861111</v>
      </c>
      <c r="V2253" s="14">
        <f t="shared" si="250"/>
        <v>8500</v>
      </c>
      <c r="W2253" s="14">
        <f t="shared" si="251"/>
        <v>11428.19</v>
      </c>
      <c r="X2253" s="7">
        <f>IF($L2253&gt;0,$W2253/$L2253,0)</f>
        <v>23.808729166666669</v>
      </c>
    </row>
    <row r="2254" spans="1:24" ht="43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3">
        <f>(E2254/D2254)*100</f>
        <v>272.27777777777777</v>
      </c>
      <c r="P2254" s="7">
        <f t="shared" si="246"/>
        <v>98.413654618473899</v>
      </c>
      <c r="Q2254" s="4" t="str">
        <f t="shared" si="247"/>
        <v>games</v>
      </c>
      <c r="R2254" s="4" t="str">
        <f t="shared" si="245"/>
        <v>tabletop games</v>
      </c>
      <c r="S2254" s="22">
        <f t="shared" si="248"/>
        <v>42573.327986111108</v>
      </c>
      <c r="T2254" s="22">
        <f t="shared" si="249"/>
        <v>42588.327986111108</v>
      </c>
      <c r="U2254" s="23">
        <v>42573.327986111108</v>
      </c>
      <c r="V2254" s="14">
        <f t="shared" si="250"/>
        <v>10135.395</v>
      </c>
      <c r="W2254" s="14">
        <f t="shared" si="251"/>
        <v>27596.428275000002</v>
      </c>
      <c r="X2254" s="7">
        <f>IF($L2254&gt;0,$W2254/$L2254,0)</f>
        <v>110.82902921686748</v>
      </c>
    </row>
    <row r="2255" spans="1:24" ht="43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3">
        <f>(E2255/D2255)*100</f>
        <v>112.6875</v>
      </c>
      <c r="P2255" s="7">
        <f t="shared" si="246"/>
        <v>107.32142857142857</v>
      </c>
      <c r="Q2255" s="4" t="str">
        <f t="shared" si="247"/>
        <v>games</v>
      </c>
      <c r="R2255" s="4" t="str">
        <f t="shared" si="245"/>
        <v>tabletop games</v>
      </c>
      <c r="S2255" s="22">
        <f t="shared" si="248"/>
        <v>42296.631331018521</v>
      </c>
      <c r="T2255" s="22">
        <f t="shared" si="249"/>
        <v>42326.672997685186</v>
      </c>
      <c r="U2255" s="23">
        <v>42296.631331018521</v>
      </c>
      <c r="V2255" s="14">
        <f t="shared" si="250"/>
        <v>8000</v>
      </c>
      <c r="W2255" s="14">
        <f t="shared" si="251"/>
        <v>9015</v>
      </c>
      <c r="X2255" s="7">
        <f>IF($L2255&gt;0,$W2255/$L2255,0)</f>
        <v>107.32142857142857</v>
      </c>
    </row>
    <row r="2256" spans="1:24" ht="28.8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3">
        <f>(E2256/D2256)*100</f>
        <v>459.8</v>
      </c>
      <c r="P2256" s="7">
        <f t="shared" si="246"/>
        <v>11.67005076142132</v>
      </c>
      <c r="Q2256" s="4" t="str">
        <f t="shared" si="247"/>
        <v>games</v>
      </c>
      <c r="R2256" s="4" t="str">
        <f t="shared" si="245"/>
        <v>tabletop games</v>
      </c>
      <c r="S2256" s="22">
        <f t="shared" si="248"/>
        <v>42752.647777777776</v>
      </c>
      <c r="T2256" s="22">
        <f t="shared" si="249"/>
        <v>42759.647777777776</v>
      </c>
      <c r="U2256" s="23">
        <v>42752.647777777776</v>
      </c>
      <c r="V2256" s="14">
        <f t="shared" si="250"/>
        <v>500</v>
      </c>
      <c r="W2256" s="14">
        <f t="shared" si="251"/>
        <v>2299</v>
      </c>
      <c r="X2256" s="7">
        <f>IF($L2256&gt;0,$W2256/$L2256,0)</f>
        <v>11.67005076142132</v>
      </c>
    </row>
    <row r="2257" spans="1:24" ht="28.8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3">
        <f>(E2257/D2257)*100</f>
        <v>286.65822784810126</v>
      </c>
      <c r="P2257" s="7">
        <f t="shared" si="246"/>
        <v>41.782287822878232</v>
      </c>
      <c r="Q2257" s="4" t="str">
        <f t="shared" si="247"/>
        <v>games</v>
      </c>
      <c r="R2257" s="4" t="str">
        <f t="shared" si="245"/>
        <v>tabletop games</v>
      </c>
      <c r="S2257" s="22">
        <f t="shared" si="248"/>
        <v>42467.951979166668</v>
      </c>
      <c r="T2257" s="22">
        <f t="shared" si="249"/>
        <v>42497.951979166668</v>
      </c>
      <c r="U2257" s="23">
        <v>42467.951979166668</v>
      </c>
      <c r="V2257" s="14">
        <f t="shared" si="250"/>
        <v>3950</v>
      </c>
      <c r="W2257" s="14">
        <f t="shared" si="251"/>
        <v>11323</v>
      </c>
      <c r="X2257" s="7">
        <f>IF($L2257&gt;0,$W2257/$L2257,0)</f>
        <v>41.782287822878232</v>
      </c>
    </row>
    <row r="2258" spans="1:24" ht="43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3">
        <f>(E2258/D2258)*100</f>
        <v>222.70833333333334</v>
      </c>
      <c r="P2258" s="7">
        <f t="shared" si="246"/>
        <v>21.38</v>
      </c>
      <c r="Q2258" s="4" t="str">
        <f t="shared" si="247"/>
        <v>games</v>
      </c>
      <c r="R2258" s="4" t="str">
        <f t="shared" si="245"/>
        <v>tabletop games</v>
      </c>
      <c r="S2258" s="22">
        <f t="shared" si="248"/>
        <v>42682.451921296291</v>
      </c>
      <c r="T2258" s="22">
        <f t="shared" si="249"/>
        <v>42696.451921296291</v>
      </c>
      <c r="U2258" s="23">
        <v>42682.451921296291</v>
      </c>
      <c r="V2258" s="14">
        <f t="shared" si="250"/>
        <v>600.90095999999994</v>
      </c>
      <c r="W2258" s="14">
        <f t="shared" si="251"/>
        <v>1338.2565129999998</v>
      </c>
      <c r="X2258" s="7">
        <f>IF($L2258&gt;0,$W2258/$L2258,0)</f>
        <v>26.765130259999996</v>
      </c>
    </row>
    <row r="2259" spans="1:24" ht="43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3">
        <f>(E2259/D2259)*100</f>
        <v>636.14</v>
      </c>
      <c r="P2259" s="7">
        <f t="shared" si="246"/>
        <v>94.103550295857985</v>
      </c>
      <c r="Q2259" s="4" t="str">
        <f t="shared" si="247"/>
        <v>games</v>
      </c>
      <c r="R2259" s="4" t="str">
        <f t="shared" si="245"/>
        <v>tabletop games</v>
      </c>
      <c r="S2259" s="22">
        <f t="shared" si="248"/>
        <v>42505.936678240745</v>
      </c>
      <c r="T2259" s="22">
        <f t="shared" si="249"/>
        <v>42540.958333333328</v>
      </c>
      <c r="U2259" s="23">
        <v>42505.936678240745</v>
      </c>
      <c r="V2259" s="14">
        <f t="shared" si="250"/>
        <v>3129.6924999999997</v>
      </c>
      <c r="W2259" s="14">
        <f t="shared" si="251"/>
        <v>19909.225869499998</v>
      </c>
      <c r="X2259" s="7">
        <f>IF($L2259&gt;0,$W2259/$L2259,0)</f>
        <v>117.80607023372779</v>
      </c>
    </row>
    <row r="2260" spans="1:24" ht="28.8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3">
        <f>(E2260/D2260)*100</f>
        <v>146.5</v>
      </c>
      <c r="P2260" s="7">
        <f t="shared" si="246"/>
        <v>15.721951219512196</v>
      </c>
      <c r="Q2260" s="4" t="str">
        <f t="shared" si="247"/>
        <v>games</v>
      </c>
      <c r="R2260" s="4" t="str">
        <f t="shared" si="245"/>
        <v>tabletop games</v>
      </c>
      <c r="S2260" s="22">
        <f t="shared" si="248"/>
        <v>42136.75100694444</v>
      </c>
      <c r="T2260" s="22">
        <f t="shared" si="249"/>
        <v>42166.75100694444</v>
      </c>
      <c r="U2260" s="23">
        <v>42136.75100694444</v>
      </c>
      <c r="V2260" s="14">
        <f t="shared" si="250"/>
        <v>2200</v>
      </c>
      <c r="W2260" s="14">
        <f t="shared" si="251"/>
        <v>3223</v>
      </c>
      <c r="X2260" s="7">
        <f>IF($L2260&gt;0,$W2260/$L2260,0)</f>
        <v>15.721951219512196</v>
      </c>
    </row>
    <row r="2261" spans="1:24" ht="43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3">
        <f>(E2261/D2261)*100</f>
        <v>1867.1</v>
      </c>
      <c r="P2261" s="7">
        <f t="shared" si="246"/>
        <v>90.635922330097088</v>
      </c>
      <c r="Q2261" s="4" t="str">
        <f t="shared" si="247"/>
        <v>games</v>
      </c>
      <c r="R2261" s="4" t="str">
        <f t="shared" si="245"/>
        <v>tabletop games</v>
      </c>
      <c r="S2261" s="22">
        <f t="shared" si="248"/>
        <v>42702.804814814815</v>
      </c>
      <c r="T2261" s="22">
        <f t="shared" si="249"/>
        <v>42712.804814814815</v>
      </c>
      <c r="U2261" s="23">
        <v>42702.804814814815</v>
      </c>
      <c r="V2261" s="14">
        <f t="shared" si="250"/>
        <v>1251.877</v>
      </c>
      <c r="W2261" s="14">
        <f t="shared" si="251"/>
        <v>23373.795467</v>
      </c>
      <c r="X2261" s="7">
        <f>IF($L2261&gt;0,$W2261/$L2261,0)</f>
        <v>113.46502653883495</v>
      </c>
    </row>
    <row r="2262" spans="1:24" ht="43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3">
        <f>(E2262/D2262)*100</f>
        <v>326.92</v>
      </c>
      <c r="P2262" s="7">
        <f t="shared" si="246"/>
        <v>97.297619047619051</v>
      </c>
      <c r="Q2262" s="4" t="str">
        <f t="shared" si="247"/>
        <v>games</v>
      </c>
      <c r="R2262" s="4" t="str">
        <f t="shared" si="245"/>
        <v>tabletop games</v>
      </c>
      <c r="S2262" s="22">
        <f t="shared" si="248"/>
        <v>41695.016782407409</v>
      </c>
      <c r="T2262" s="22">
        <f t="shared" si="249"/>
        <v>41724.975115740745</v>
      </c>
      <c r="U2262" s="23">
        <v>41695.016782407409</v>
      </c>
      <c r="V2262" s="14">
        <f t="shared" si="250"/>
        <v>2500</v>
      </c>
      <c r="W2262" s="14">
        <f t="shared" si="251"/>
        <v>8173</v>
      </c>
      <c r="X2262" s="7">
        <f>IF($L2262&gt;0,$W2262/$L2262,0)</f>
        <v>97.297619047619051</v>
      </c>
    </row>
    <row r="2263" spans="1:24" ht="43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3">
        <f>(E2263/D2263)*100</f>
        <v>779.5</v>
      </c>
      <c r="P2263" s="7">
        <f t="shared" si="246"/>
        <v>37.11904761904762</v>
      </c>
      <c r="Q2263" s="4" t="str">
        <f t="shared" si="247"/>
        <v>games</v>
      </c>
      <c r="R2263" s="4" t="str">
        <f t="shared" si="245"/>
        <v>tabletop games</v>
      </c>
      <c r="S2263" s="22">
        <f t="shared" si="248"/>
        <v>42759.724768518514</v>
      </c>
      <c r="T2263" s="22">
        <f t="shared" si="249"/>
        <v>42780.724768518514</v>
      </c>
      <c r="U2263" s="23">
        <v>42759.724768518514</v>
      </c>
      <c r="V2263" s="14">
        <f t="shared" si="250"/>
        <v>704.09400000000005</v>
      </c>
      <c r="W2263" s="14">
        <f t="shared" si="251"/>
        <v>5488.41273</v>
      </c>
      <c r="X2263" s="7">
        <f>IF($L2263&gt;0,$W2263/$L2263,0)</f>
        <v>26.135298714285714</v>
      </c>
    </row>
    <row r="2264" spans="1:24" ht="28.8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3">
        <f>(E2264/D2264)*100</f>
        <v>154.15151515151516</v>
      </c>
      <c r="P2264" s="7">
        <f t="shared" si="246"/>
        <v>28.104972375690608</v>
      </c>
      <c r="Q2264" s="4" t="str">
        <f t="shared" si="247"/>
        <v>games</v>
      </c>
      <c r="R2264" s="4" t="str">
        <f t="shared" si="245"/>
        <v>tabletop games</v>
      </c>
      <c r="S2264" s="22">
        <f t="shared" si="248"/>
        <v>41926.585162037038</v>
      </c>
      <c r="T2264" s="22">
        <f t="shared" si="249"/>
        <v>41961</v>
      </c>
      <c r="U2264" s="23">
        <v>41926.585162037038</v>
      </c>
      <c r="V2264" s="14">
        <f t="shared" si="250"/>
        <v>3300</v>
      </c>
      <c r="W2264" s="14">
        <f t="shared" si="251"/>
        <v>5087</v>
      </c>
      <c r="X2264" s="7">
        <f>IF($L2264&gt;0,$W2264/$L2264,0)</f>
        <v>28.104972375690608</v>
      </c>
    </row>
    <row r="2265" spans="1:24" ht="43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3">
        <f>(E2265/D2265)*100</f>
        <v>115.54666666666667</v>
      </c>
      <c r="P2265" s="7">
        <f t="shared" si="246"/>
        <v>144.43333333333334</v>
      </c>
      <c r="Q2265" s="4" t="str">
        <f t="shared" si="247"/>
        <v>games</v>
      </c>
      <c r="R2265" s="4" t="str">
        <f t="shared" si="245"/>
        <v>tabletop games</v>
      </c>
      <c r="S2265" s="22">
        <f t="shared" si="248"/>
        <v>42014.832326388889</v>
      </c>
      <c r="T2265" s="22">
        <f t="shared" si="249"/>
        <v>42035.832326388889</v>
      </c>
      <c r="U2265" s="23">
        <v>42014.832326388889</v>
      </c>
      <c r="V2265" s="14">
        <f t="shared" si="250"/>
        <v>802.10249999999996</v>
      </c>
      <c r="W2265" s="14">
        <f t="shared" si="251"/>
        <v>926.80270199999995</v>
      </c>
      <c r="X2265" s="7">
        <f>IF($L2265&gt;0,$W2265/$L2265,0)</f>
        <v>15.4467117</v>
      </c>
    </row>
    <row r="2266" spans="1:24" ht="43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3">
        <f>(E2266/D2266)*100</f>
        <v>180.03333333333333</v>
      </c>
      <c r="P2266" s="7">
        <f t="shared" si="246"/>
        <v>24.274157303370785</v>
      </c>
      <c r="Q2266" s="4" t="str">
        <f t="shared" si="247"/>
        <v>games</v>
      </c>
      <c r="R2266" s="4" t="str">
        <f t="shared" si="245"/>
        <v>tabletop games</v>
      </c>
      <c r="S2266" s="22">
        <f t="shared" si="248"/>
        <v>42496.582337962958</v>
      </c>
      <c r="T2266" s="22">
        <f t="shared" si="249"/>
        <v>42513.125</v>
      </c>
      <c r="U2266" s="23">
        <v>42496.582337962958</v>
      </c>
      <c r="V2266" s="14">
        <f t="shared" si="250"/>
        <v>6000</v>
      </c>
      <c r="W2266" s="14">
        <f t="shared" si="251"/>
        <v>10802</v>
      </c>
      <c r="X2266" s="7">
        <f>IF($L2266&gt;0,$W2266/$L2266,0)</f>
        <v>24.274157303370785</v>
      </c>
    </row>
    <row r="2267" spans="1:24" ht="43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3">
        <f>(E2267/D2267)*100</f>
        <v>298.5</v>
      </c>
      <c r="P2267" s="7">
        <f t="shared" si="246"/>
        <v>35.117647058823529</v>
      </c>
      <c r="Q2267" s="4" t="str">
        <f t="shared" si="247"/>
        <v>games</v>
      </c>
      <c r="R2267" s="4" t="str">
        <f t="shared" si="245"/>
        <v>tabletop games</v>
      </c>
      <c r="S2267" s="22">
        <f t="shared" si="248"/>
        <v>42689.853090277778</v>
      </c>
      <c r="T2267" s="22">
        <f t="shared" si="249"/>
        <v>42696.853090277778</v>
      </c>
      <c r="U2267" s="23">
        <v>42689.853090277778</v>
      </c>
      <c r="V2267" s="14">
        <f t="shared" si="250"/>
        <v>250.37539999999998</v>
      </c>
      <c r="W2267" s="14">
        <f t="shared" si="251"/>
        <v>747.37056899999993</v>
      </c>
      <c r="X2267" s="7">
        <f>IF($L2267&gt;0,$W2267/$L2267,0)</f>
        <v>43.962974647058822</v>
      </c>
    </row>
    <row r="2268" spans="1:24" ht="43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3">
        <f>(E2268/D2268)*100</f>
        <v>320.26666666666665</v>
      </c>
      <c r="P2268" s="7">
        <f t="shared" si="246"/>
        <v>24.762886597938145</v>
      </c>
      <c r="Q2268" s="4" t="str">
        <f t="shared" si="247"/>
        <v>games</v>
      </c>
      <c r="R2268" s="4" t="str">
        <f t="shared" si="245"/>
        <v>tabletop games</v>
      </c>
      <c r="S2268" s="22">
        <f t="shared" si="248"/>
        <v>42469.874907407408</v>
      </c>
      <c r="T2268" s="22">
        <f t="shared" si="249"/>
        <v>42487.083333333328</v>
      </c>
      <c r="U2268" s="23">
        <v>42469.874907407408</v>
      </c>
      <c r="V2268" s="14">
        <f t="shared" si="250"/>
        <v>1500</v>
      </c>
      <c r="W2268" s="14">
        <f t="shared" si="251"/>
        <v>4804</v>
      </c>
      <c r="X2268" s="7">
        <f>IF($L2268&gt;0,$W2268/$L2268,0)</f>
        <v>24.762886597938145</v>
      </c>
    </row>
    <row r="2269" spans="1:24" ht="43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3">
        <f>(E2269/D2269)*100</f>
        <v>380.52499999999998</v>
      </c>
      <c r="P2269" s="7">
        <f t="shared" si="246"/>
        <v>188.37871287128712</v>
      </c>
      <c r="Q2269" s="4" t="str">
        <f t="shared" si="247"/>
        <v>games</v>
      </c>
      <c r="R2269" s="4" t="str">
        <f t="shared" si="245"/>
        <v>tabletop games</v>
      </c>
      <c r="S2269" s="22">
        <f t="shared" si="248"/>
        <v>41968.829826388886</v>
      </c>
      <c r="T2269" s="22">
        <f t="shared" si="249"/>
        <v>41994.041666666672</v>
      </c>
      <c r="U2269" s="23">
        <v>41968.829826388886</v>
      </c>
      <c r="V2269" s="14">
        <f t="shared" si="250"/>
        <v>20000</v>
      </c>
      <c r="W2269" s="14">
        <f t="shared" si="251"/>
        <v>76105</v>
      </c>
      <c r="X2269" s="7">
        <f>IF($L2269&gt;0,$W2269/$L2269,0)</f>
        <v>188.37871287128712</v>
      </c>
    </row>
    <row r="2270" spans="1:24" ht="43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3">
        <f>(E2270/D2270)*100</f>
        <v>102.60000000000001</v>
      </c>
      <c r="P2270" s="7">
        <f t="shared" si="246"/>
        <v>148.08247422680412</v>
      </c>
      <c r="Q2270" s="4" t="str">
        <f t="shared" si="247"/>
        <v>games</v>
      </c>
      <c r="R2270" s="4" t="str">
        <f t="shared" si="245"/>
        <v>tabletop games</v>
      </c>
      <c r="S2270" s="22">
        <f t="shared" si="248"/>
        <v>42776.082349537042</v>
      </c>
      <c r="T2270" s="22">
        <f t="shared" si="249"/>
        <v>42806.082349537042</v>
      </c>
      <c r="U2270" s="23">
        <v>42776.082349537042</v>
      </c>
      <c r="V2270" s="14">
        <f t="shared" si="250"/>
        <v>28000</v>
      </c>
      <c r="W2270" s="14">
        <f t="shared" si="251"/>
        <v>28728</v>
      </c>
      <c r="X2270" s="7">
        <f>IF($L2270&gt;0,$W2270/$L2270,0)</f>
        <v>148.08247422680412</v>
      </c>
    </row>
    <row r="2271" spans="1:24" ht="43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3">
        <f>(E2271/D2271)*100</f>
        <v>1801.64</v>
      </c>
      <c r="P2271" s="7">
        <f t="shared" si="246"/>
        <v>49.934589800443462</v>
      </c>
      <c r="Q2271" s="4" t="str">
        <f t="shared" si="247"/>
        <v>games</v>
      </c>
      <c r="R2271" s="4" t="str">
        <f t="shared" si="245"/>
        <v>tabletop games</v>
      </c>
      <c r="S2271" s="22">
        <f t="shared" si="248"/>
        <v>42776.704432870371</v>
      </c>
      <c r="T2271" s="22">
        <f t="shared" si="249"/>
        <v>42801.208333333328</v>
      </c>
      <c r="U2271" s="23">
        <v>42776.704432870371</v>
      </c>
      <c r="V2271" s="14">
        <f t="shared" si="250"/>
        <v>2500</v>
      </c>
      <c r="W2271" s="14">
        <f t="shared" si="251"/>
        <v>45041</v>
      </c>
      <c r="X2271" s="7">
        <f>IF($L2271&gt;0,$W2271/$L2271,0)</f>
        <v>49.934589800443462</v>
      </c>
    </row>
    <row r="2272" spans="1:24" ht="43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3">
        <f>(E2272/D2272)*100</f>
        <v>720.24800000000005</v>
      </c>
      <c r="P2272" s="7">
        <f t="shared" si="246"/>
        <v>107.82155688622754</v>
      </c>
      <c r="Q2272" s="4" t="str">
        <f t="shared" si="247"/>
        <v>games</v>
      </c>
      <c r="R2272" s="4" t="str">
        <f t="shared" si="245"/>
        <v>tabletop games</v>
      </c>
      <c r="S2272" s="22">
        <f t="shared" si="248"/>
        <v>42725.869363425925</v>
      </c>
      <c r="T2272" s="22">
        <f t="shared" si="249"/>
        <v>42745.915972222225</v>
      </c>
      <c r="U2272" s="23">
        <v>42725.869363425925</v>
      </c>
      <c r="V2272" s="14">
        <f t="shared" si="250"/>
        <v>25000</v>
      </c>
      <c r="W2272" s="14">
        <f t="shared" si="251"/>
        <v>180062</v>
      </c>
      <c r="X2272" s="7">
        <f>IF($L2272&gt;0,$W2272/$L2272,0)</f>
        <v>107.82155688622754</v>
      </c>
    </row>
    <row r="2273" spans="1:24" ht="43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3">
        <f>(E2273/D2273)*100</f>
        <v>283.09000000000003</v>
      </c>
      <c r="P2273" s="7">
        <f t="shared" si="246"/>
        <v>42.63403614457831</v>
      </c>
      <c r="Q2273" s="4" t="str">
        <f t="shared" si="247"/>
        <v>games</v>
      </c>
      <c r="R2273" s="4" t="str">
        <f t="shared" si="245"/>
        <v>tabletop games</v>
      </c>
      <c r="S2273" s="22">
        <f t="shared" si="248"/>
        <v>42684.000046296293</v>
      </c>
      <c r="T2273" s="22">
        <f t="shared" si="249"/>
        <v>42714.000046296293</v>
      </c>
      <c r="U2273" s="23">
        <v>42684.000046296293</v>
      </c>
      <c r="V2273" s="14">
        <f t="shared" si="250"/>
        <v>20000</v>
      </c>
      <c r="W2273" s="14">
        <f t="shared" si="251"/>
        <v>56618</v>
      </c>
      <c r="X2273" s="7">
        <f>IF($L2273&gt;0,$W2273/$L2273,0)</f>
        <v>42.63403614457831</v>
      </c>
    </row>
    <row r="2274" spans="1:24" ht="43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3">
        <f>(E2274/D2274)*100</f>
        <v>1356.6000000000001</v>
      </c>
      <c r="P2274" s="7">
        <f t="shared" si="246"/>
        <v>14.370762711864407</v>
      </c>
      <c r="Q2274" s="4" t="str">
        <f t="shared" si="247"/>
        <v>games</v>
      </c>
      <c r="R2274" s="4" t="str">
        <f t="shared" si="245"/>
        <v>tabletop games</v>
      </c>
      <c r="S2274" s="22">
        <f t="shared" si="248"/>
        <v>42315.699490740742</v>
      </c>
      <c r="T2274" s="22">
        <f t="shared" si="249"/>
        <v>42345.699490740742</v>
      </c>
      <c r="U2274" s="23">
        <v>42315.699490740742</v>
      </c>
      <c r="V2274" s="14">
        <f t="shared" si="250"/>
        <v>1000</v>
      </c>
      <c r="W2274" s="14">
        <f t="shared" si="251"/>
        <v>13566</v>
      </c>
      <c r="X2274" s="7">
        <f>IF($L2274&gt;0,$W2274/$L2274,0)</f>
        <v>14.370762711864407</v>
      </c>
    </row>
    <row r="2275" spans="1:24" ht="43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3">
        <f>(E2275/D2275)*100</f>
        <v>220.35999999999999</v>
      </c>
      <c r="P2275" s="7">
        <f t="shared" si="246"/>
        <v>37.476190476190474</v>
      </c>
      <c r="Q2275" s="4" t="str">
        <f t="shared" si="247"/>
        <v>games</v>
      </c>
      <c r="R2275" s="4" t="str">
        <f t="shared" si="245"/>
        <v>tabletop games</v>
      </c>
      <c r="S2275" s="22">
        <f t="shared" si="248"/>
        <v>42781.549097222218</v>
      </c>
      <c r="T2275" s="22">
        <f t="shared" si="249"/>
        <v>42806.507430555561</v>
      </c>
      <c r="U2275" s="23">
        <v>42781.549097222218</v>
      </c>
      <c r="V2275" s="14">
        <f t="shared" si="250"/>
        <v>1916.1225000000002</v>
      </c>
      <c r="W2275" s="14">
        <f t="shared" si="251"/>
        <v>4222.3675410000005</v>
      </c>
      <c r="X2275" s="7">
        <f>IF($L2275&gt;0,$W2275/$L2275,0)</f>
        <v>28.723588714285718</v>
      </c>
    </row>
    <row r="2276" spans="1:24" ht="43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3">
        <f>(E2276/D2276)*100</f>
        <v>119.6</v>
      </c>
      <c r="P2276" s="7">
        <f t="shared" si="246"/>
        <v>30.202020202020201</v>
      </c>
      <c r="Q2276" s="4" t="str">
        <f t="shared" si="247"/>
        <v>games</v>
      </c>
      <c r="R2276" s="4" t="str">
        <f t="shared" si="245"/>
        <v>tabletop games</v>
      </c>
      <c r="S2276" s="22">
        <f t="shared" si="248"/>
        <v>41663.500659722224</v>
      </c>
      <c r="T2276" s="22">
        <f t="shared" si="249"/>
        <v>41693.500659722224</v>
      </c>
      <c r="U2276" s="23">
        <v>41663.500659722224</v>
      </c>
      <c r="V2276" s="14">
        <f t="shared" si="250"/>
        <v>2500</v>
      </c>
      <c r="W2276" s="14">
        <f t="shared" si="251"/>
        <v>2990</v>
      </c>
      <c r="X2276" s="7">
        <f>IF($L2276&gt;0,$W2276/$L2276,0)</f>
        <v>30.202020202020201</v>
      </c>
    </row>
    <row r="2277" spans="1:24" ht="43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3">
        <f>(E2277/D2277)*100</f>
        <v>407.76923076923077</v>
      </c>
      <c r="P2277" s="7">
        <f t="shared" si="246"/>
        <v>33.550632911392405</v>
      </c>
      <c r="Q2277" s="4" t="str">
        <f t="shared" si="247"/>
        <v>games</v>
      </c>
      <c r="R2277" s="4" t="str">
        <f t="shared" si="245"/>
        <v>tabletop games</v>
      </c>
      <c r="S2277" s="22">
        <f t="shared" si="248"/>
        <v>41965.616655092592</v>
      </c>
      <c r="T2277" s="22">
        <f t="shared" si="249"/>
        <v>41995.616655092592</v>
      </c>
      <c r="U2277" s="23">
        <v>41965.616655092592</v>
      </c>
      <c r="V2277" s="14">
        <f t="shared" si="250"/>
        <v>813.7200499999999</v>
      </c>
      <c r="W2277" s="14">
        <f t="shared" si="251"/>
        <v>3318.0999884999997</v>
      </c>
      <c r="X2277" s="7">
        <f>IF($L2277&gt;0,$W2277/$L2277,0)</f>
        <v>42.001265677215187</v>
      </c>
    </row>
    <row r="2278" spans="1:24" ht="43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3">
        <f>(E2278/D2278)*100</f>
        <v>105.81826105905425</v>
      </c>
      <c r="P2278" s="7">
        <f t="shared" si="246"/>
        <v>64.74666666666667</v>
      </c>
      <c r="Q2278" s="4" t="str">
        <f t="shared" si="247"/>
        <v>games</v>
      </c>
      <c r="R2278" s="4" t="str">
        <f t="shared" si="245"/>
        <v>tabletop games</v>
      </c>
      <c r="S2278" s="22">
        <f t="shared" si="248"/>
        <v>41614.651493055557</v>
      </c>
      <c r="T2278" s="22">
        <f t="shared" si="249"/>
        <v>41644.651493055557</v>
      </c>
      <c r="U2278" s="23">
        <v>41614.651493055557</v>
      </c>
      <c r="V2278" s="14">
        <f t="shared" si="250"/>
        <v>4589</v>
      </c>
      <c r="W2278" s="14">
        <f t="shared" si="251"/>
        <v>4856</v>
      </c>
      <c r="X2278" s="7">
        <f>IF($L2278&gt;0,$W2278/$L2278,0)</f>
        <v>64.74666666666667</v>
      </c>
    </row>
    <row r="2279" spans="1:24" ht="43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3">
        <f>(E2279/D2279)*100</f>
        <v>141.08235294117648</v>
      </c>
      <c r="P2279" s="7">
        <f t="shared" si="246"/>
        <v>57.932367149758456</v>
      </c>
      <c r="Q2279" s="4" t="str">
        <f t="shared" si="247"/>
        <v>games</v>
      </c>
      <c r="R2279" s="4" t="str">
        <f t="shared" si="245"/>
        <v>tabletop games</v>
      </c>
      <c r="S2279" s="22">
        <f t="shared" si="248"/>
        <v>40936.678506944445</v>
      </c>
      <c r="T2279" s="22">
        <f t="shared" si="249"/>
        <v>40966.678506944445</v>
      </c>
      <c r="U2279" s="23">
        <v>40936.678506944445</v>
      </c>
      <c r="V2279" s="14">
        <f t="shared" si="250"/>
        <v>8500</v>
      </c>
      <c r="W2279" s="14">
        <f t="shared" si="251"/>
        <v>11992</v>
      </c>
      <c r="X2279" s="7">
        <f>IF($L2279&gt;0,$W2279/$L2279,0)</f>
        <v>57.932367149758456</v>
      </c>
    </row>
    <row r="2280" spans="1:24" ht="28.8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3">
        <f>(E2280/D2280)*100</f>
        <v>270.7</v>
      </c>
      <c r="P2280" s="7">
        <f t="shared" si="246"/>
        <v>53.078431372549019</v>
      </c>
      <c r="Q2280" s="4" t="str">
        <f t="shared" si="247"/>
        <v>games</v>
      </c>
      <c r="R2280" s="4" t="str">
        <f t="shared" si="245"/>
        <v>tabletop games</v>
      </c>
      <c r="S2280" s="22">
        <f t="shared" si="248"/>
        <v>42338.709108796298</v>
      </c>
      <c r="T2280" s="22">
        <f t="shared" si="249"/>
        <v>42372.957638888889</v>
      </c>
      <c r="U2280" s="23">
        <v>42338.709108796298</v>
      </c>
      <c r="V2280" s="14">
        <f t="shared" si="250"/>
        <v>2252.31</v>
      </c>
      <c r="W2280" s="14">
        <f t="shared" si="251"/>
        <v>6097.00317</v>
      </c>
      <c r="X2280" s="7">
        <f>IF($L2280&gt;0,$W2280/$L2280,0)</f>
        <v>59.774540882352937</v>
      </c>
    </row>
    <row r="2281" spans="1:24" ht="43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3">
        <f>(E2281/D2281)*100</f>
        <v>153.80000000000001</v>
      </c>
      <c r="P2281" s="7">
        <f t="shared" si="246"/>
        <v>48.0625</v>
      </c>
      <c r="Q2281" s="4" t="str">
        <f t="shared" si="247"/>
        <v>games</v>
      </c>
      <c r="R2281" s="4" t="str">
        <f t="shared" si="245"/>
        <v>tabletop games</v>
      </c>
      <c r="S2281" s="22">
        <f t="shared" si="248"/>
        <v>42020.806701388894</v>
      </c>
      <c r="T2281" s="22">
        <f t="shared" si="249"/>
        <v>42039.166666666672</v>
      </c>
      <c r="U2281" s="23">
        <v>42020.806701388894</v>
      </c>
      <c r="V2281" s="14">
        <f t="shared" si="250"/>
        <v>1000</v>
      </c>
      <c r="W2281" s="14">
        <f t="shared" si="251"/>
        <v>1538</v>
      </c>
      <c r="X2281" s="7">
        <f>IF($L2281&gt;0,$W2281/$L2281,0)</f>
        <v>48.0625</v>
      </c>
    </row>
    <row r="2282" spans="1:24" ht="43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3">
        <f>(E2282/D2282)*100</f>
        <v>403.57653061224488</v>
      </c>
      <c r="P2282" s="7">
        <f t="shared" si="246"/>
        <v>82.396874999999994</v>
      </c>
      <c r="Q2282" s="4" t="str">
        <f t="shared" si="247"/>
        <v>games</v>
      </c>
      <c r="R2282" s="4" t="str">
        <f t="shared" si="245"/>
        <v>tabletop games</v>
      </c>
      <c r="S2282" s="22">
        <f t="shared" si="248"/>
        <v>42234.624895833331</v>
      </c>
      <c r="T2282" s="22">
        <f t="shared" si="249"/>
        <v>42264.624895833331</v>
      </c>
      <c r="U2282" s="23">
        <v>42234.624895833331</v>
      </c>
      <c r="V2282" s="14">
        <f t="shared" si="250"/>
        <v>9800</v>
      </c>
      <c r="W2282" s="14">
        <f t="shared" si="251"/>
        <v>39550.5</v>
      </c>
      <c r="X2282" s="7">
        <f>IF($L2282&gt;0,$W2282/$L2282,0)</f>
        <v>82.396874999999994</v>
      </c>
    </row>
    <row r="2283" spans="1:24" ht="43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3">
        <f>(E2283/D2283)*100</f>
        <v>185</v>
      </c>
      <c r="P2283" s="7">
        <f t="shared" si="246"/>
        <v>50.454545454545453</v>
      </c>
      <c r="Q2283" s="4" t="str">
        <f t="shared" si="247"/>
        <v>music</v>
      </c>
      <c r="R2283" s="4" t="str">
        <f t="shared" si="245"/>
        <v>rock</v>
      </c>
      <c r="S2283" s="22">
        <f t="shared" si="248"/>
        <v>40687.285844907405</v>
      </c>
      <c r="T2283" s="22">
        <f t="shared" si="249"/>
        <v>40749.284722222219</v>
      </c>
      <c r="U2283" s="23">
        <v>40687.285844907405</v>
      </c>
      <c r="V2283" s="14">
        <f t="shared" si="250"/>
        <v>300</v>
      </c>
      <c r="W2283" s="14">
        <f t="shared" si="251"/>
        <v>555</v>
      </c>
      <c r="X2283" s="7">
        <f>IF($L2283&gt;0,$W2283/$L2283,0)</f>
        <v>50.454545454545453</v>
      </c>
    </row>
    <row r="2284" spans="1:24" ht="28.8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3">
        <f>(E2284/D2284)*100</f>
        <v>185.33333333333331</v>
      </c>
      <c r="P2284" s="7">
        <f t="shared" si="246"/>
        <v>115.83333333333333</v>
      </c>
      <c r="Q2284" s="4" t="str">
        <f t="shared" si="247"/>
        <v>music</v>
      </c>
      <c r="R2284" s="4" t="str">
        <f t="shared" si="245"/>
        <v>rock</v>
      </c>
      <c r="S2284" s="22">
        <f t="shared" si="248"/>
        <v>42323.17460648148</v>
      </c>
      <c r="T2284" s="22">
        <f t="shared" si="249"/>
        <v>42383.17460648148</v>
      </c>
      <c r="U2284" s="23">
        <v>42323.17460648148</v>
      </c>
      <c r="V2284" s="14">
        <f t="shared" si="250"/>
        <v>750</v>
      </c>
      <c r="W2284" s="14">
        <f t="shared" si="251"/>
        <v>1390</v>
      </c>
      <c r="X2284" s="7">
        <f>IF($L2284&gt;0,$W2284/$L2284,0)</f>
        <v>115.83333333333333</v>
      </c>
    </row>
    <row r="2285" spans="1:24" ht="43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3">
        <f>(E2285/D2285)*100</f>
        <v>100.85533333333332</v>
      </c>
      <c r="P2285" s="7">
        <f t="shared" si="246"/>
        <v>63.03458333333333</v>
      </c>
      <c r="Q2285" s="4" t="str">
        <f t="shared" si="247"/>
        <v>music</v>
      </c>
      <c r="R2285" s="4" t="str">
        <f t="shared" si="245"/>
        <v>rock</v>
      </c>
      <c r="S2285" s="22">
        <f t="shared" si="248"/>
        <v>40978.125046296293</v>
      </c>
      <c r="T2285" s="22">
        <f t="shared" si="249"/>
        <v>41038.083379629628</v>
      </c>
      <c r="U2285" s="23">
        <v>40978.125046296293</v>
      </c>
      <c r="V2285" s="14">
        <f t="shared" si="250"/>
        <v>3000</v>
      </c>
      <c r="W2285" s="14">
        <f t="shared" si="251"/>
        <v>3025.66</v>
      </c>
      <c r="X2285" s="7">
        <f>IF($L2285&gt;0,$W2285/$L2285,0)</f>
        <v>63.03458333333333</v>
      </c>
    </row>
    <row r="2286" spans="1:24" ht="28.8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3">
        <f>(E2286/D2286)*100</f>
        <v>106.22116666666668</v>
      </c>
      <c r="P2286" s="7">
        <f t="shared" si="246"/>
        <v>108.02152542372882</v>
      </c>
      <c r="Q2286" s="4" t="str">
        <f t="shared" si="247"/>
        <v>music</v>
      </c>
      <c r="R2286" s="4" t="str">
        <f t="shared" si="245"/>
        <v>rock</v>
      </c>
      <c r="S2286" s="22">
        <f t="shared" si="248"/>
        <v>40585.796817129631</v>
      </c>
      <c r="T2286" s="22">
        <f t="shared" si="249"/>
        <v>40614.166666666664</v>
      </c>
      <c r="U2286" s="23">
        <v>40585.796817129631</v>
      </c>
      <c r="V2286" s="14">
        <f t="shared" si="250"/>
        <v>6000</v>
      </c>
      <c r="W2286" s="14">
        <f t="shared" si="251"/>
        <v>6373.27</v>
      </c>
      <c r="X2286" s="7">
        <f>IF($L2286&gt;0,$W2286/$L2286,0)</f>
        <v>108.02152542372882</v>
      </c>
    </row>
    <row r="2287" spans="1:24" ht="43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3">
        <f>(E2287/D2287)*100</f>
        <v>121.36666666666667</v>
      </c>
      <c r="P2287" s="7">
        <f t="shared" si="246"/>
        <v>46.088607594936711</v>
      </c>
      <c r="Q2287" s="4" t="str">
        <f t="shared" si="247"/>
        <v>music</v>
      </c>
      <c r="R2287" s="4" t="str">
        <f t="shared" si="245"/>
        <v>rock</v>
      </c>
      <c r="S2287" s="22">
        <f t="shared" si="248"/>
        <v>41059.185682870375</v>
      </c>
      <c r="T2287" s="22">
        <f t="shared" si="249"/>
        <v>41089.185682870375</v>
      </c>
      <c r="U2287" s="23">
        <v>41059.185682870375</v>
      </c>
      <c r="V2287" s="14">
        <f t="shared" si="250"/>
        <v>3000</v>
      </c>
      <c r="W2287" s="14">
        <f t="shared" si="251"/>
        <v>3641</v>
      </c>
      <c r="X2287" s="7">
        <f>IF($L2287&gt;0,$W2287/$L2287,0)</f>
        <v>46.088607594936711</v>
      </c>
    </row>
    <row r="2288" spans="1:24" ht="43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3">
        <f>(E2288/D2288)*100</f>
        <v>100.06666666666666</v>
      </c>
      <c r="P2288" s="7">
        <f t="shared" si="246"/>
        <v>107.21428571428571</v>
      </c>
      <c r="Q2288" s="4" t="str">
        <f t="shared" si="247"/>
        <v>music</v>
      </c>
      <c r="R2288" s="4" t="str">
        <f t="shared" si="245"/>
        <v>rock</v>
      </c>
      <c r="S2288" s="22">
        <f t="shared" si="248"/>
        <v>41494.963587962964</v>
      </c>
      <c r="T2288" s="22">
        <f t="shared" si="249"/>
        <v>41523.165972222225</v>
      </c>
      <c r="U2288" s="23">
        <v>41494.963587962964</v>
      </c>
      <c r="V2288" s="14">
        <f t="shared" si="250"/>
        <v>1500</v>
      </c>
      <c r="W2288" s="14">
        <f t="shared" si="251"/>
        <v>1501</v>
      </c>
      <c r="X2288" s="7">
        <f>IF($L2288&gt;0,$W2288/$L2288,0)</f>
        <v>107.21428571428571</v>
      </c>
    </row>
    <row r="2289" spans="1:24" ht="43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3">
        <f>(E2289/D2289)*100</f>
        <v>119.97755555555555</v>
      </c>
      <c r="P2289" s="7">
        <f t="shared" si="246"/>
        <v>50.9338679245283</v>
      </c>
      <c r="Q2289" s="4" t="str">
        <f t="shared" si="247"/>
        <v>music</v>
      </c>
      <c r="R2289" s="4" t="str">
        <f t="shared" si="245"/>
        <v>rock</v>
      </c>
      <c r="S2289" s="22">
        <f t="shared" si="248"/>
        <v>41792.667361111111</v>
      </c>
      <c r="T2289" s="22">
        <f t="shared" si="249"/>
        <v>41813.667361111111</v>
      </c>
      <c r="U2289" s="23">
        <v>41792.667361111111</v>
      </c>
      <c r="V2289" s="14">
        <f t="shared" si="250"/>
        <v>4500</v>
      </c>
      <c r="W2289" s="14">
        <f t="shared" si="251"/>
        <v>5398.99</v>
      </c>
      <c r="X2289" s="7">
        <f>IF($L2289&gt;0,$W2289/$L2289,0)</f>
        <v>50.9338679245283</v>
      </c>
    </row>
    <row r="2290" spans="1:24" ht="43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3">
        <f>(E2290/D2290)*100</f>
        <v>100.1</v>
      </c>
      <c r="P2290" s="7">
        <f t="shared" si="246"/>
        <v>40.04</v>
      </c>
      <c r="Q2290" s="4" t="str">
        <f t="shared" si="247"/>
        <v>music</v>
      </c>
      <c r="R2290" s="4" t="str">
        <f t="shared" si="245"/>
        <v>rock</v>
      </c>
      <c r="S2290" s="22">
        <f t="shared" si="248"/>
        <v>41067.827418981484</v>
      </c>
      <c r="T2290" s="22">
        <f t="shared" si="249"/>
        <v>41086.75</v>
      </c>
      <c r="U2290" s="23">
        <v>41067.827418981484</v>
      </c>
      <c r="V2290" s="14">
        <f t="shared" si="250"/>
        <v>1000</v>
      </c>
      <c r="W2290" s="14">
        <f t="shared" si="251"/>
        <v>1001</v>
      </c>
      <c r="X2290" s="7">
        <f>IF($L2290&gt;0,$W2290/$L2290,0)</f>
        <v>40.04</v>
      </c>
    </row>
    <row r="2291" spans="1:24" ht="43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3">
        <f>(E2291/D2291)*100</f>
        <v>107.4</v>
      </c>
      <c r="P2291" s="7">
        <f t="shared" si="246"/>
        <v>64.44</v>
      </c>
      <c r="Q2291" s="4" t="str">
        <f t="shared" si="247"/>
        <v>music</v>
      </c>
      <c r="R2291" s="4" t="str">
        <f t="shared" si="245"/>
        <v>rock</v>
      </c>
      <c r="S2291" s="22">
        <f t="shared" si="248"/>
        <v>41571.998379629629</v>
      </c>
      <c r="T2291" s="22">
        <f t="shared" si="249"/>
        <v>41614.973611111112</v>
      </c>
      <c r="U2291" s="23">
        <v>41571.998379629629</v>
      </c>
      <c r="V2291" s="14">
        <f t="shared" si="250"/>
        <v>1500</v>
      </c>
      <c r="W2291" s="14">
        <f t="shared" si="251"/>
        <v>1611</v>
      </c>
      <c r="X2291" s="7">
        <f>IF($L2291&gt;0,$W2291/$L2291,0)</f>
        <v>64.44</v>
      </c>
    </row>
    <row r="2292" spans="1:24" ht="43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3">
        <f>(E2292/D2292)*100</f>
        <v>104.06666666666666</v>
      </c>
      <c r="P2292" s="7">
        <f t="shared" si="246"/>
        <v>53.827586206896555</v>
      </c>
      <c r="Q2292" s="4" t="str">
        <f t="shared" si="247"/>
        <v>music</v>
      </c>
      <c r="R2292" s="4" t="str">
        <f t="shared" si="245"/>
        <v>rock</v>
      </c>
      <c r="S2292" s="22">
        <f t="shared" si="248"/>
        <v>40070.253819444442</v>
      </c>
      <c r="T2292" s="22">
        <f t="shared" si="249"/>
        <v>40148.708333333336</v>
      </c>
      <c r="U2292" s="23">
        <v>40070.253819444442</v>
      </c>
      <c r="V2292" s="14">
        <f t="shared" si="250"/>
        <v>1500</v>
      </c>
      <c r="W2292" s="14">
        <f t="shared" si="251"/>
        <v>1561</v>
      </c>
      <c r="X2292" s="7">
        <f>IF($L2292&gt;0,$W2292/$L2292,0)</f>
        <v>53.827586206896555</v>
      </c>
    </row>
    <row r="2293" spans="1:24" ht="43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3">
        <f>(E2293/D2293)*100</f>
        <v>172.8</v>
      </c>
      <c r="P2293" s="7">
        <f t="shared" si="246"/>
        <v>100.46511627906976</v>
      </c>
      <c r="Q2293" s="4" t="str">
        <f t="shared" si="247"/>
        <v>music</v>
      </c>
      <c r="R2293" s="4" t="str">
        <f t="shared" si="245"/>
        <v>rock</v>
      </c>
      <c r="S2293" s="22">
        <f t="shared" si="248"/>
        <v>40987.977060185185</v>
      </c>
      <c r="T2293" s="22">
        <f t="shared" si="249"/>
        <v>41022.166666666664</v>
      </c>
      <c r="U2293" s="23">
        <v>40987.977060185185</v>
      </c>
      <c r="V2293" s="14">
        <f t="shared" si="250"/>
        <v>2500</v>
      </c>
      <c r="W2293" s="14">
        <f t="shared" si="251"/>
        <v>4320</v>
      </c>
      <c r="X2293" s="7">
        <f>IF($L2293&gt;0,$W2293/$L2293,0)</f>
        <v>100.46511627906976</v>
      </c>
    </row>
    <row r="2294" spans="1:24" ht="43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3">
        <f>(E2294/D2294)*100</f>
        <v>107.2505</v>
      </c>
      <c r="P2294" s="7">
        <f t="shared" si="246"/>
        <v>46.630652173913049</v>
      </c>
      <c r="Q2294" s="4" t="str">
        <f t="shared" si="247"/>
        <v>music</v>
      </c>
      <c r="R2294" s="4" t="str">
        <f t="shared" si="245"/>
        <v>rock</v>
      </c>
      <c r="S2294" s="22">
        <f t="shared" si="248"/>
        <v>40987.697638888887</v>
      </c>
      <c r="T2294" s="22">
        <f t="shared" si="249"/>
        <v>41017.697638888887</v>
      </c>
      <c r="U2294" s="23">
        <v>40987.697638888887</v>
      </c>
      <c r="V2294" s="14">
        <f t="shared" si="250"/>
        <v>2000</v>
      </c>
      <c r="W2294" s="14">
        <f t="shared" si="251"/>
        <v>2145.0100000000002</v>
      </c>
      <c r="X2294" s="7">
        <f>IF($L2294&gt;0,$W2294/$L2294,0)</f>
        <v>46.630652173913049</v>
      </c>
    </row>
    <row r="2295" spans="1:24" ht="28.8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3">
        <f>(E2295/D2295)*100</f>
        <v>108.23529411764706</v>
      </c>
      <c r="P2295" s="7">
        <f t="shared" si="246"/>
        <v>34.074074074074076</v>
      </c>
      <c r="Q2295" s="4" t="str">
        <f t="shared" si="247"/>
        <v>music</v>
      </c>
      <c r="R2295" s="4" t="str">
        <f t="shared" si="245"/>
        <v>rock</v>
      </c>
      <c r="S2295" s="22">
        <f t="shared" si="248"/>
        <v>41151.708321759259</v>
      </c>
      <c r="T2295" s="22">
        <f t="shared" si="249"/>
        <v>41177.165972222225</v>
      </c>
      <c r="U2295" s="23">
        <v>41151.708321759259</v>
      </c>
      <c r="V2295" s="14">
        <f t="shared" si="250"/>
        <v>850</v>
      </c>
      <c r="W2295" s="14">
        <f t="shared" si="251"/>
        <v>920</v>
      </c>
      <c r="X2295" s="7">
        <f>IF($L2295&gt;0,$W2295/$L2295,0)</f>
        <v>34.074074074074076</v>
      </c>
    </row>
    <row r="2296" spans="1:24" ht="43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3">
        <f>(E2296/D2296)*100</f>
        <v>146.08079999999998</v>
      </c>
      <c r="P2296" s="7">
        <f t="shared" si="246"/>
        <v>65.214642857142863</v>
      </c>
      <c r="Q2296" s="4" t="str">
        <f t="shared" si="247"/>
        <v>music</v>
      </c>
      <c r="R2296" s="4" t="str">
        <f t="shared" si="245"/>
        <v>rock</v>
      </c>
      <c r="S2296" s="22">
        <f t="shared" si="248"/>
        <v>41264.72314814815</v>
      </c>
      <c r="T2296" s="22">
        <f t="shared" si="249"/>
        <v>41294.72314814815</v>
      </c>
      <c r="U2296" s="23">
        <v>41264.72314814815</v>
      </c>
      <c r="V2296" s="14">
        <f t="shared" si="250"/>
        <v>5000</v>
      </c>
      <c r="W2296" s="14">
        <f t="shared" si="251"/>
        <v>7304.04</v>
      </c>
      <c r="X2296" s="7">
        <f>IF($L2296&gt;0,$W2296/$L2296,0)</f>
        <v>65.214642857142863</v>
      </c>
    </row>
    <row r="2297" spans="1:24" ht="43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3">
        <f>(E2297/D2297)*100</f>
        <v>125.25</v>
      </c>
      <c r="P2297" s="7">
        <f t="shared" si="246"/>
        <v>44.205882352941174</v>
      </c>
      <c r="Q2297" s="4" t="str">
        <f t="shared" si="247"/>
        <v>music</v>
      </c>
      <c r="R2297" s="4" t="str">
        <f t="shared" si="245"/>
        <v>rock</v>
      </c>
      <c r="S2297" s="22">
        <f t="shared" si="248"/>
        <v>41270.954351851848</v>
      </c>
      <c r="T2297" s="22">
        <f t="shared" si="249"/>
        <v>41300.954351851848</v>
      </c>
      <c r="U2297" s="23">
        <v>41270.954351851848</v>
      </c>
      <c r="V2297" s="14">
        <f t="shared" si="250"/>
        <v>1200</v>
      </c>
      <c r="W2297" s="14">
        <f t="shared" si="251"/>
        <v>1503</v>
      </c>
      <c r="X2297" s="7">
        <f>IF($L2297&gt;0,$W2297/$L2297,0)</f>
        <v>44.205882352941174</v>
      </c>
    </row>
    <row r="2298" spans="1:24" ht="43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3">
        <f>(E2298/D2298)*100</f>
        <v>149.07142857142856</v>
      </c>
      <c r="P2298" s="7">
        <f t="shared" si="246"/>
        <v>71.965517241379317</v>
      </c>
      <c r="Q2298" s="4" t="str">
        <f t="shared" si="247"/>
        <v>music</v>
      </c>
      <c r="R2298" s="4" t="str">
        <f t="shared" si="245"/>
        <v>rock</v>
      </c>
      <c r="S2298" s="22">
        <f t="shared" si="248"/>
        <v>40927.731782407405</v>
      </c>
      <c r="T2298" s="22">
        <f t="shared" si="249"/>
        <v>40962.731782407405</v>
      </c>
      <c r="U2298" s="23">
        <v>40927.731782407405</v>
      </c>
      <c r="V2298" s="14">
        <f t="shared" si="250"/>
        <v>7000</v>
      </c>
      <c r="W2298" s="14">
        <f t="shared" si="251"/>
        <v>10435</v>
      </c>
      <c r="X2298" s="7">
        <f>IF($L2298&gt;0,$W2298/$L2298,0)</f>
        <v>71.965517241379317</v>
      </c>
    </row>
    <row r="2299" spans="1:24" ht="28.8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3">
        <f>(E2299/D2299)*100</f>
        <v>100.6</v>
      </c>
      <c r="P2299" s="7">
        <f t="shared" si="246"/>
        <v>52.94736842105263</v>
      </c>
      <c r="Q2299" s="4" t="str">
        <f t="shared" si="247"/>
        <v>music</v>
      </c>
      <c r="R2299" s="4" t="str">
        <f t="shared" si="245"/>
        <v>rock</v>
      </c>
      <c r="S2299" s="22">
        <f t="shared" si="248"/>
        <v>40948.042233796295</v>
      </c>
      <c r="T2299" s="22">
        <f t="shared" si="249"/>
        <v>40982.165972222225</v>
      </c>
      <c r="U2299" s="23">
        <v>40948.042233796295</v>
      </c>
      <c r="V2299" s="14">
        <f t="shared" si="250"/>
        <v>1000</v>
      </c>
      <c r="W2299" s="14">
        <f t="shared" si="251"/>
        <v>1006</v>
      </c>
      <c r="X2299" s="7">
        <f>IF($L2299&gt;0,$W2299/$L2299,0)</f>
        <v>52.94736842105263</v>
      </c>
    </row>
    <row r="2300" spans="1:24" ht="43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3">
        <f>(E2300/D2300)*100</f>
        <v>105.07333333333332</v>
      </c>
      <c r="P2300" s="7">
        <f t="shared" si="246"/>
        <v>109.45138888888889</v>
      </c>
      <c r="Q2300" s="4" t="str">
        <f t="shared" si="247"/>
        <v>music</v>
      </c>
      <c r="R2300" s="4" t="str">
        <f t="shared" si="245"/>
        <v>rock</v>
      </c>
      <c r="S2300" s="22">
        <f t="shared" si="248"/>
        <v>41694.84065972222</v>
      </c>
      <c r="T2300" s="22">
        <f t="shared" si="249"/>
        <v>41724.798993055556</v>
      </c>
      <c r="U2300" s="23">
        <v>41694.84065972222</v>
      </c>
      <c r="V2300" s="14">
        <f t="shared" si="250"/>
        <v>30000</v>
      </c>
      <c r="W2300" s="14">
        <f t="shared" si="251"/>
        <v>31522</v>
      </c>
      <c r="X2300" s="7">
        <f>IF($L2300&gt;0,$W2300/$L2300,0)</f>
        <v>109.45138888888889</v>
      </c>
    </row>
    <row r="2301" spans="1:24" ht="28.8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3">
        <f>(E2301/D2301)*100</f>
        <v>350.16666666666663</v>
      </c>
      <c r="P2301" s="7">
        <f t="shared" si="246"/>
        <v>75.035714285714292</v>
      </c>
      <c r="Q2301" s="4" t="str">
        <f t="shared" si="247"/>
        <v>music</v>
      </c>
      <c r="R2301" s="4" t="str">
        <f t="shared" si="245"/>
        <v>rock</v>
      </c>
      <c r="S2301" s="22">
        <f t="shared" si="248"/>
        <v>40565.032511574071</v>
      </c>
      <c r="T2301" s="22">
        <f t="shared" si="249"/>
        <v>40580.032511574071</v>
      </c>
      <c r="U2301" s="23">
        <v>40565.032511574071</v>
      </c>
      <c r="V2301" s="14">
        <f t="shared" si="250"/>
        <v>300</v>
      </c>
      <c r="W2301" s="14">
        <f t="shared" si="251"/>
        <v>1050.5</v>
      </c>
      <c r="X2301" s="7">
        <f>IF($L2301&gt;0,$W2301/$L2301,0)</f>
        <v>75.035714285714292</v>
      </c>
    </row>
    <row r="2302" spans="1:24" ht="43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3">
        <f>(E2302/D2302)*100</f>
        <v>101.25</v>
      </c>
      <c r="P2302" s="7">
        <f t="shared" si="246"/>
        <v>115.71428571428571</v>
      </c>
      <c r="Q2302" s="4" t="str">
        <f t="shared" si="247"/>
        <v>music</v>
      </c>
      <c r="R2302" s="4" t="str">
        <f t="shared" si="245"/>
        <v>rock</v>
      </c>
      <c r="S2302" s="22">
        <f t="shared" si="248"/>
        <v>41074.727037037039</v>
      </c>
      <c r="T2302" s="22">
        <f t="shared" si="249"/>
        <v>41088.727037037039</v>
      </c>
      <c r="U2302" s="23">
        <v>41074.727037037039</v>
      </c>
      <c r="V2302" s="14">
        <f t="shared" si="250"/>
        <v>800</v>
      </c>
      <c r="W2302" s="14">
        <f t="shared" si="251"/>
        <v>810</v>
      </c>
      <c r="X2302" s="7">
        <f>IF($L2302&gt;0,$W2302/$L2302,0)</f>
        <v>115.71428571428571</v>
      </c>
    </row>
    <row r="2303" spans="1:24" ht="28.8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3">
        <f>(E2303/D2303)*100</f>
        <v>133.6044</v>
      </c>
      <c r="P2303" s="7">
        <f t="shared" si="246"/>
        <v>31.659810426540286</v>
      </c>
      <c r="Q2303" s="4" t="str">
        <f t="shared" si="247"/>
        <v>music</v>
      </c>
      <c r="R2303" s="4" t="str">
        <f t="shared" si="245"/>
        <v>indie rock</v>
      </c>
      <c r="S2303" s="22">
        <f t="shared" si="248"/>
        <v>41416.146944444445</v>
      </c>
      <c r="T2303" s="22">
        <f t="shared" si="249"/>
        <v>41446.146944444445</v>
      </c>
      <c r="U2303" s="23">
        <v>41416.146944444445</v>
      </c>
      <c r="V2303" s="14">
        <f t="shared" si="250"/>
        <v>5000</v>
      </c>
      <c r="W2303" s="14">
        <f t="shared" si="251"/>
        <v>6680.22</v>
      </c>
      <c r="X2303" s="7">
        <f>IF($L2303&gt;0,$W2303/$L2303,0)</f>
        <v>31.659810426540286</v>
      </c>
    </row>
    <row r="2304" spans="1:24" ht="43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3">
        <f>(E2304/D2304)*100</f>
        <v>170.65217391304347</v>
      </c>
      <c r="P2304" s="7">
        <f t="shared" si="246"/>
        <v>46.176470588235297</v>
      </c>
      <c r="Q2304" s="4" t="str">
        <f t="shared" si="247"/>
        <v>music</v>
      </c>
      <c r="R2304" s="4" t="str">
        <f t="shared" si="245"/>
        <v>indie rock</v>
      </c>
      <c r="S2304" s="22">
        <f t="shared" si="248"/>
        <v>41605.868449074071</v>
      </c>
      <c r="T2304" s="22">
        <f t="shared" si="249"/>
        <v>41639.291666666664</v>
      </c>
      <c r="U2304" s="23">
        <v>41605.868449074071</v>
      </c>
      <c r="V2304" s="14">
        <f t="shared" si="250"/>
        <v>2300</v>
      </c>
      <c r="W2304" s="14">
        <f t="shared" si="251"/>
        <v>3925</v>
      </c>
      <c r="X2304" s="7">
        <f>IF($L2304&gt;0,$W2304/$L2304,0)</f>
        <v>46.176470588235297</v>
      </c>
    </row>
    <row r="2305" spans="1:24" ht="43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3">
        <f>(E2305/D2305)*100</f>
        <v>109.35829457364341</v>
      </c>
      <c r="P2305" s="7">
        <f t="shared" si="246"/>
        <v>68.481650485436887</v>
      </c>
      <c r="Q2305" s="4" t="str">
        <f t="shared" si="247"/>
        <v>music</v>
      </c>
      <c r="R2305" s="4" t="str">
        <f t="shared" si="245"/>
        <v>indie rock</v>
      </c>
      <c r="S2305" s="22">
        <f t="shared" si="248"/>
        <v>40850.111064814817</v>
      </c>
      <c r="T2305" s="22">
        <f t="shared" si="249"/>
        <v>40890.152731481481</v>
      </c>
      <c r="U2305" s="23">
        <v>40850.111064814817</v>
      </c>
      <c r="V2305" s="14">
        <f t="shared" si="250"/>
        <v>6450</v>
      </c>
      <c r="W2305" s="14">
        <f t="shared" si="251"/>
        <v>7053.61</v>
      </c>
      <c r="X2305" s="7">
        <f>IF($L2305&gt;0,$W2305/$L2305,0)</f>
        <v>68.481650485436887</v>
      </c>
    </row>
    <row r="2306" spans="1:24" ht="43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3">
        <f>(E2306/D2306)*100</f>
        <v>100.70033333333335</v>
      </c>
      <c r="P2306" s="7">
        <f t="shared" si="246"/>
        <v>53.469203539823013</v>
      </c>
      <c r="Q2306" s="4" t="str">
        <f t="shared" si="247"/>
        <v>music</v>
      </c>
      <c r="R2306" s="4" t="str">
        <f t="shared" ref="R2306:R2369" si="252">MID($N2306,FIND("/",$N2306)+1,LEN($N2306))</f>
        <v>indie rock</v>
      </c>
      <c r="S2306" s="22">
        <f t="shared" si="248"/>
        <v>40502.815868055557</v>
      </c>
      <c r="T2306" s="22">
        <f t="shared" si="249"/>
        <v>40544.207638888889</v>
      </c>
      <c r="U2306" s="23">
        <v>40502.815868055557</v>
      </c>
      <c r="V2306" s="14">
        <f t="shared" si="250"/>
        <v>6000</v>
      </c>
      <c r="W2306" s="14">
        <f t="shared" si="251"/>
        <v>6042.02</v>
      </c>
      <c r="X2306" s="7">
        <f>IF($L2306&gt;0,$W2306/$L2306,0)</f>
        <v>53.469203539823013</v>
      </c>
    </row>
    <row r="2307" spans="1:24" ht="43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3">
        <f>(E2307/D2307)*100</f>
        <v>101.22777777777779</v>
      </c>
      <c r="P2307" s="7">
        <f t="shared" ref="P2307:P2370" si="253">IF($L2307&gt;0,$E2307/$L2307,0)</f>
        <v>109.10778443113773</v>
      </c>
      <c r="Q2307" s="4" t="str">
        <f t="shared" ref="Q2307:Q2370" si="254">LEFT($N2307,FIND("/",$N2307)-1)</f>
        <v>music</v>
      </c>
      <c r="R2307" s="4" t="str">
        <f t="shared" si="252"/>
        <v>indie rock</v>
      </c>
      <c r="S2307" s="22">
        <f t="shared" ref="S2307:U2370" si="255">($J2307/86400)+DATE(1970,1,1)</f>
        <v>41834.695277777777</v>
      </c>
      <c r="T2307" s="22">
        <f t="shared" ref="T2307:T2370" si="256">($I2307/86400)+DATE(1970,1,1)</f>
        <v>41859.75</v>
      </c>
      <c r="U2307" s="23">
        <v>41834.695277777777</v>
      </c>
      <c r="V2307" s="14">
        <f t="shared" ref="V2307:V2370" si="257">IF($H2307="AUD",$D2307*0.704094,IF($H2307="CAD",$D2307*0.766449,IF($H2307="CHF",$D2307*1.016069,IF($H2307="DKK",$D2307*0.150818,IF($H2307="EUR",$D2307*1.126155,IF($H2307="GBP",$D2307*1.251877,IF($H2307="HKD",$D2307*0.127766,IF($H2307="MXN",$D2307*0.052688,IF($H2307="NOK",$D2307*0.117106,IF($H2307="NZD",$D2307*0.672078,IF($H2307="SEK",$D2307*0.106947,IF($H2307="SGD",$D2307*0.737466,IF($H2307="USD",$D2307*1)))))))))))))</f>
        <v>18000</v>
      </c>
      <c r="W2307" s="14">
        <f t="shared" ref="W2307:W2370" si="258">IF($H2307="AUD",$E2307*0.704094,IF($H2307="CAD",$E2307*0.766449,IF($H2307="CHF",$E2307*1.016069,IF($H2307="DKK",$E2307*0.150818,IF($H2307="EUR",$E2307*1.126155,IF($H2307="GBP",$E2307*1.251877,IF($H2307="HKD",$E2307*0.127766,IF($H2307="MXN",$E2307*0.052688,IF($H2307="NOK",$E2307*0.117106,IF($H2307="NZD",$E2307*0.672078,IF($H2307="SEK",$E2307*0.106947,IF($H2307="SGD",$E2307*0.737466,IF($H2307="USD",$E2307*1)))))))))))))</f>
        <v>18221</v>
      </c>
      <c r="X2307" s="7">
        <f>IF($L2307&gt;0,$W2307/$L2307,0)</f>
        <v>109.10778443113773</v>
      </c>
    </row>
    <row r="2308" spans="1:24" ht="43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3">
        <f>(E2308/D2308)*100</f>
        <v>106.75857142857143</v>
      </c>
      <c r="P2308" s="7">
        <f t="shared" si="253"/>
        <v>51.185616438356163</v>
      </c>
      <c r="Q2308" s="4" t="str">
        <f t="shared" si="254"/>
        <v>music</v>
      </c>
      <c r="R2308" s="4" t="str">
        <f t="shared" si="252"/>
        <v>indie rock</v>
      </c>
      <c r="S2308" s="22">
        <f t="shared" si="255"/>
        <v>40948.16815972222</v>
      </c>
      <c r="T2308" s="22">
        <f t="shared" si="256"/>
        <v>40978.16815972222</v>
      </c>
      <c r="U2308" s="23">
        <v>40948.16815972222</v>
      </c>
      <c r="V2308" s="14">
        <f t="shared" si="257"/>
        <v>3500</v>
      </c>
      <c r="W2308" s="14">
        <f t="shared" si="258"/>
        <v>3736.55</v>
      </c>
      <c r="X2308" s="7">
        <f>IF($L2308&gt;0,$W2308/$L2308,0)</f>
        <v>51.185616438356163</v>
      </c>
    </row>
    <row r="2309" spans="1:24" ht="43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3">
        <f>(E2309/D2309)*100</f>
        <v>106.65777537961894</v>
      </c>
      <c r="P2309" s="7">
        <f t="shared" si="253"/>
        <v>27.936800000000002</v>
      </c>
      <c r="Q2309" s="4" t="str">
        <f t="shared" si="254"/>
        <v>music</v>
      </c>
      <c r="R2309" s="4" t="str">
        <f t="shared" si="252"/>
        <v>indie rock</v>
      </c>
      <c r="S2309" s="22">
        <f t="shared" si="255"/>
        <v>41004.802465277782</v>
      </c>
      <c r="T2309" s="22">
        <f t="shared" si="256"/>
        <v>41034.802407407406</v>
      </c>
      <c r="U2309" s="23">
        <v>41004.802465277782</v>
      </c>
      <c r="V2309" s="14">
        <f t="shared" si="257"/>
        <v>1964.47</v>
      </c>
      <c r="W2309" s="14">
        <f t="shared" si="258"/>
        <v>2095.2600000000002</v>
      </c>
      <c r="X2309" s="7">
        <f>IF($L2309&gt;0,$W2309/$L2309,0)</f>
        <v>27.936800000000002</v>
      </c>
    </row>
    <row r="2310" spans="1:24" ht="43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3">
        <f>(E2310/D2310)*100</f>
        <v>101.30622</v>
      </c>
      <c r="P2310" s="7">
        <f t="shared" si="253"/>
        <v>82.496921824104234</v>
      </c>
      <c r="Q2310" s="4" t="str">
        <f t="shared" si="254"/>
        <v>music</v>
      </c>
      <c r="R2310" s="4" t="str">
        <f t="shared" si="252"/>
        <v>indie rock</v>
      </c>
      <c r="S2310" s="22">
        <f t="shared" si="255"/>
        <v>41851.962916666671</v>
      </c>
      <c r="T2310" s="22">
        <f t="shared" si="256"/>
        <v>41880.041666666664</v>
      </c>
      <c r="U2310" s="23">
        <v>41851.962916666671</v>
      </c>
      <c r="V2310" s="14">
        <f t="shared" si="257"/>
        <v>50000</v>
      </c>
      <c r="W2310" s="14">
        <f t="shared" si="258"/>
        <v>50653.11</v>
      </c>
      <c r="X2310" s="7">
        <f>IF($L2310&gt;0,$W2310/$L2310,0)</f>
        <v>82.496921824104234</v>
      </c>
    </row>
    <row r="2311" spans="1:24" ht="43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3">
        <f>(E2311/D2311)*100</f>
        <v>106.67450000000001</v>
      </c>
      <c r="P2311" s="7">
        <f t="shared" si="253"/>
        <v>59.817476635514019</v>
      </c>
      <c r="Q2311" s="4" t="str">
        <f t="shared" si="254"/>
        <v>music</v>
      </c>
      <c r="R2311" s="4" t="str">
        <f t="shared" si="252"/>
        <v>indie rock</v>
      </c>
      <c r="S2311" s="22">
        <f t="shared" si="255"/>
        <v>41307.987696759257</v>
      </c>
      <c r="T2311" s="22">
        <f t="shared" si="256"/>
        <v>41342.987696759257</v>
      </c>
      <c r="U2311" s="23">
        <v>41307.987696759257</v>
      </c>
      <c r="V2311" s="14">
        <f t="shared" si="257"/>
        <v>6000</v>
      </c>
      <c r="W2311" s="14">
        <f t="shared" si="258"/>
        <v>6400.47</v>
      </c>
      <c r="X2311" s="7">
        <f>IF($L2311&gt;0,$W2311/$L2311,0)</f>
        <v>59.817476635514019</v>
      </c>
    </row>
    <row r="2312" spans="1:24" ht="43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3">
        <f>(E2312/D2312)*100</f>
        <v>428.83978378378379</v>
      </c>
      <c r="P2312" s="7">
        <f t="shared" si="253"/>
        <v>64.816470588235291</v>
      </c>
      <c r="Q2312" s="4" t="str">
        <f t="shared" si="254"/>
        <v>music</v>
      </c>
      <c r="R2312" s="4" t="str">
        <f t="shared" si="252"/>
        <v>indie rock</v>
      </c>
      <c r="S2312" s="22">
        <f t="shared" si="255"/>
        <v>41324.79415509259</v>
      </c>
      <c r="T2312" s="22">
        <f t="shared" si="256"/>
        <v>41354.752488425926</v>
      </c>
      <c r="U2312" s="23">
        <v>41324.79415509259</v>
      </c>
      <c r="V2312" s="14">
        <f t="shared" si="257"/>
        <v>18500</v>
      </c>
      <c r="W2312" s="14">
        <f t="shared" si="258"/>
        <v>79335.360000000001</v>
      </c>
      <c r="X2312" s="7">
        <f>IF($L2312&gt;0,$W2312/$L2312,0)</f>
        <v>64.816470588235291</v>
      </c>
    </row>
    <row r="2313" spans="1:24" ht="43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3">
        <f>(E2313/D2313)*100</f>
        <v>104.11111111111111</v>
      </c>
      <c r="P2313" s="7">
        <f t="shared" si="253"/>
        <v>90.09615384615384</v>
      </c>
      <c r="Q2313" s="4" t="str">
        <f t="shared" si="254"/>
        <v>music</v>
      </c>
      <c r="R2313" s="4" t="str">
        <f t="shared" si="252"/>
        <v>indie rock</v>
      </c>
      <c r="S2313" s="22">
        <f t="shared" si="255"/>
        <v>41736.004502314812</v>
      </c>
      <c r="T2313" s="22">
        <f t="shared" si="256"/>
        <v>41766.004502314812</v>
      </c>
      <c r="U2313" s="23">
        <v>41736.004502314812</v>
      </c>
      <c r="V2313" s="14">
        <f t="shared" si="257"/>
        <v>9000</v>
      </c>
      <c r="W2313" s="14">
        <f t="shared" si="258"/>
        <v>9370</v>
      </c>
      <c r="X2313" s="7">
        <f>IF($L2313&gt;0,$W2313/$L2313,0)</f>
        <v>90.09615384615384</v>
      </c>
    </row>
    <row r="2314" spans="1:24" ht="43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3">
        <f>(E2314/D2314)*100</f>
        <v>107.86666666666666</v>
      </c>
      <c r="P2314" s="7">
        <f t="shared" si="253"/>
        <v>40.962025316455694</v>
      </c>
      <c r="Q2314" s="4" t="str">
        <f t="shared" si="254"/>
        <v>music</v>
      </c>
      <c r="R2314" s="4" t="str">
        <f t="shared" si="252"/>
        <v>indie rock</v>
      </c>
      <c r="S2314" s="22">
        <f t="shared" si="255"/>
        <v>41716.632847222223</v>
      </c>
      <c r="T2314" s="22">
        <f t="shared" si="256"/>
        <v>41747.958333333336</v>
      </c>
      <c r="U2314" s="23">
        <v>41716.632847222223</v>
      </c>
      <c r="V2314" s="14">
        <f t="shared" si="257"/>
        <v>3000</v>
      </c>
      <c r="W2314" s="14">
        <f t="shared" si="258"/>
        <v>3236</v>
      </c>
      <c r="X2314" s="7">
        <f>IF($L2314&gt;0,$W2314/$L2314,0)</f>
        <v>40.962025316455694</v>
      </c>
    </row>
    <row r="2315" spans="1:24" ht="28.8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3">
        <f>(E2315/D2315)*100</f>
        <v>175.84040000000002</v>
      </c>
      <c r="P2315" s="7">
        <f t="shared" si="253"/>
        <v>56.000127388535034</v>
      </c>
      <c r="Q2315" s="4" t="str">
        <f t="shared" si="254"/>
        <v>music</v>
      </c>
      <c r="R2315" s="4" t="str">
        <f t="shared" si="252"/>
        <v>indie rock</v>
      </c>
      <c r="S2315" s="22">
        <f t="shared" si="255"/>
        <v>41002.958634259259</v>
      </c>
      <c r="T2315" s="22">
        <f t="shared" si="256"/>
        <v>41032.958634259259</v>
      </c>
      <c r="U2315" s="23">
        <v>41002.958634259259</v>
      </c>
      <c r="V2315" s="14">
        <f t="shared" si="257"/>
        <v>5000</v>
      </c>
      <c r="W2315" s="14">
        <f t="shared" si="258"/>
        <v>8792.02</v>
      </c>
      <c r="X2315" s="7">
        <f>IF($L2315&gt;0,$W2315/$L2315,0)</f>
        <v>56.000127388535034</v>
      </c>
    </row>
    <row r="2316" spans="1:24" ht="43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3">
        <f>(E2316/D2316)*100</f>
        <v>156.97</v>
      </c>
      <c r="P2316" s="7">
        <f t="shared" si="253"/>
        <v>37.672800000000002</v>
      </c>
      <c r="Q2316" s="4" t="str">
        <f t="shared" si="254"/>
        <v>music</v>
      </c>
      <c r="R2316" s="4" t="str">
        <f t="shared" si="252"/>
        <v>indie rock</v>
      </c>
      <c r="S2316" s="22">
        <f t="shared" si="255"/>
        <v>41037.551585648151</v>
      </c>
      <c r="T2316" s="22">
        <f t="shared" si="256"/>
        <v>41067.551585648151</v>
      </c>
      <c r="U2316" s="23">
        <v>41037.551585648151</v>
      </c>
      <c r="V2316" s="14">
        <f t="shared" si="257"/>
        <v>1200</v>
      </c>
      <c r="W2316" s="14">
        <f t="shared" si="258"/>
        <v>1883.64</v>
      </c>
      <c r="X2316" s="7">
        <f>IF($L2316&gt;0,$W2316/$L2316,0)</f>
        <v>37.672800000000002</v>
      </c>
    </row>
    <row r="2317" spans="1:24" ht="28.8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3">
        <f>(E2317/D2317)*100</f>
        <v>102.60000000000001</v>
      </c>
      <c r="P2317" s="7">
        <f t="shared" si="253"/>
        <v>40.078125</v>
      </c>
      <c r="Q2317" s="4" t="str">
        <f t="shared" si="254"/>
        <v>music</v>
      </c>
      <c r="R2317" s="4" t="str">
        <f t="shared" si="252"/>
        <v>indie rock</v>
      </c>
      <c r="S2317" s="22">
        <f t="shared" si="255"/>
        <v>41004.72619212963</v>
      </c>
      <c r="T2317" s="22">
        <f t="shared" si="256"/>
        <v>41034.72619212963</v>
      </c>
      <c r="U2317" s="23">
        <v>41004.72619212963</v>
      </c>
      <c r="V2317" s="14">
        <f t="shared" si="257"/>
        <v>2500</v>
      </c>
      <c r="W2317" s="14">
        <f t="shared" si="258"/>
        <v>2565</v>
      </c>
      <c r="X2317" s="7">
        <f>IF($L2317&gt;0,$W2317/$L2317,0)</f>
        <v>40.078125</v>
      </c>
    </row>
    <row r="2318" spans="1:24" ht="43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3">
        <f>(E2318/D2318)*100</f>
        <v>104.04266666666666</v>
      </c>
      <c r="P2318" s="7">
        <f t="shared" si="253"/>
        <v>78.031999999999996</v>
      </c>
      <c r="Q2318" s="4" t="str">
        <f t="shared" si="254"/>
        <v>music</v>
      </c>
      <c r="R2318" s="4" t="str">
        <f t="shared" si="252"/>
        <v>indie rock</v>
      </c>
      <c r="S2318" s="22">
        <f t="shared" si="255"/>
        <v>40079.725115740745</v>
      </c>
      <c r="T2318" s="22">
        <f t="shared" si="256"/>
        <v>40156.766666666663</v>
      </c>
      <c r="U2318" s="23">
        <v>40079.725115740745</v>
      </c>
      <c r="V2318" s="14">
        <f t="shared" si="257"/>
        <v>15000</v>
      </c>
      <c r="W2318" s="14">
        <f t="shared" si="258"/>
        <v>15606.4</v>
      </c>
      <c r="X2318" s="7">
        <f>IF($L2318&gt;0,$W2318/$L2318,0)</f>
        <v>78.031999999999996</v>
      </c>
    </row>
    <row r="2319" spans="1:24" ht="43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3">
        <f>(E2319/D2319)*100</f>
        <v>104</v>
      </c>
      <c r="P2319" s="7">
        <f t="shared" si="253"/>
        <v>18.90909090909091</v>
      </c>
      <c r="Q2319" s="4" t="str">
        <f t="shared" si="254"/>
        <v>music</v>
      </c>
      <c r="R2319" s="4" t="str">
        <f t="shared" si="252"/>
        <v>indie rock</v>
      </c>
      <c r="S2319" s="22">
        <f t="shared" si="255"/>
        <v>40192.542233796295</v>
      </c>
      <c r="T2319" s="22">
        <f t="shared" si="256"/>
        <v>40224.208333333336</v>
      </c>
      <c r="U2319" s="23">
        <v>40192.542233796295</v>
      </c>
      <c r="V2319" s="14">
        <f t="shared" si="257"/>
        <v>400</v>
      </c>
      <c r="W2319" s="14">
        <f t="shared" si="258"/>
        <v>416</v>
      </c>
      <c r="X2319" s="7">
        <f>IF($L2319&gt;0,$W2319/$L2319,0)</f>
        <v>18.90909090909091</v>
      </c>
    </row>
    <row r="2320" spans="1:24" ht="57.6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3">
        <f>(E2320/D2320)*100</f>
        <v>121.05999999999999</v>
      </c>
      <c r="P2320" s="7">
        <f t="shared" si="253"/>
        <v>37.134969325153371</v>
      </c>
      <c r="Q2320" s="4" t="str">
        <f t="shared" si="254"/>
        <v>music</v>
      </c>
      <c r="R2320" s="4" t="str">
        <f t="shared" si="252"/>
        <v>indie rock</v>
      </c>
      <c r="S2320" s="22">
        <f t="shared" si="255"/>
        <v>40050.643680555557</v>
      </c>
      <c r="T2320" s="22">
        <f t="shared" si="256"/>
        <v>40082.165972222225</v>
      </c>
      <c r="U2320" s="23">
        <v>40050.643680555557</v>
      </c>
      <c r="V2320" s="14">
        <f t="shared" si="257"/>
        <v>5000</v>
      </c>
      <c r="W2320" s="14">
        <f t="shared" si="258"/>
        <v>6053</v>
      </c>
      <c r="X2320" s="7">
        <f>IF($L2320&gt;0,$W2320/$L2320,0)</f>
        <v>37.134969325153371</v>
      </c>
    </row>
    <row r="2321" spans="1:24" ht="43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3">
        <f>(E2321/D2321)*100</f>
        <v>107.69999999999999</v>
      </c>
      <c r="P2321" s="7">
        <f t="shared" si="253"/>
        <v>41.961038961038959</v>
      </c>
      <c r="Q2321" s="4" t="str">
        <f t="shared" si="254"/>
        <v>music</v>
      </c>
      <c r="R2321" s="4" t="str">
        <f t="shared" si="252"/>
        <v>indie rock</v>
      </c>
      <c r="S2321" s="22">
        <f t="shared" si="255"/>
        <v>41593.082002314812</v>
      </c>
      <c r="T2321" s="22">
        <f t="shared" si="256"/>
        <v>41623.082002314812</v>
      </c>
      <c r="U2321" s="23">
        <v>41593.082002314812</v>
      </c>
      <c r="V2321" s="14">
        <f t="shared" si="257"/>
        <v>3000</v>
      </c>
      <c r="W2321" s="14">
        <f t="shared" si="258"/>
        <v>3231</v>
      </c>
      <c r="X2321" s="7">
        <f>IF($L2321&gt;0,$W2321/$L2321,0)</f>
        <v>41.961038961038959</v>
      </c>
    </row>
    <row r="2322" spans="1:24" ht="43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3">
        <f>(E2322/D2322)*100</f>
        <v>108.66</v>
      </c>
      <c r="P2322" s="7">
        <f t="shared" si="253"/>
        <v>61.044943820224717</v>
      </c>
      <c r="Q2322" s="4" t="str">
        <f t="shared" si="254"/>
        <v>music</v>
      </c>
      <c r="R2322" s="4" t="str">
        <f t="shared" si="252"/>
        <v>indie rock</v>
      </c>
      <c r="S2322" s="22">
        <f t="shared" si="255"/>
        <v>41696.817129629628</v>
      </c>
      <c r="T2322" s="22">
        <f t="shared" si="256"/>
        <v>41731.775462962964</v>
      </c>
      <c r="U2322" s="23">
        <v>41696.817129629628</v>
      </c>
      <c r="V2322" s="14">
        <f t="shared" si="257"/>
        <v>5000</v>
      </c>
      <c r="W2322" s="14">
        <f t="shared" si="258"/>
        <v>5433</v>
      </c>
      <c r="X2322" s="7">
        <f>IF($L2322&gt;0,$W2322/$L2322,0)</f>
        <v>61.044943820224717</v>
      </c>
    </row>
    <row r="2323" spans="1:24" ht="43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3">
        <f>(E2323/D2323)*100</f>
        <v>39.120962394619681</v>
      </c>
      <c r="P2323" s="7">
        <f t="shared" si="253"/>
        <v>64.53125</v>
      </c>
      <c r="Q2323" s="4" t="str">
        <f t="shared" si="254"/>
        <v>food</v>
      </c>
      <c r="R2323" s="4" t="str">
        <f t="shared" si="252"/>
        <v>small batch</v>
      </c>
      <c r="S2323" s="22">
        <f t="shared" si="255"/>
        <v>42799.260428240741</v>
      </c>
      <c r="T2323" s="22">
        <f t="shared" si="256"/>
        <v>42829.21876157407</v>
      </c>
      <c r="U2323" s="23">
        <v>42799.260428240741</v>
      </c>
      <c r="V2323" s="14">
        <f t="shared" si="257"/>
        <v>11888.818335</v>
      </c>
      <c r="W2323" s="14">
        <f t="shared" si="258"/>
        <v>4651.0201500000003</v>
      </c>
      <c r="X2323" s="7">
        <f>IF($L2323&gt;0,$W2323/$L2323,0)</f>
        <v>72.672189843750004</v>
      </c>
    </row>
    <row r="2324" spans="1:24" ht="43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3">
        <f>(E2324/D2324)*100</f>
        <v>3.1481481481481479</v>
      </c>
      <c r="P2324" s="7">
        <f t="shared" si="253"/>
        <v>21.25</v>
      </c>
      <c r="Q2324" s="4" t="str">
        <f t="shared" si="254"/>
        <v>food</v>
      </c>
      <c r="R2324" s="4" t="str">
        <f t="shared" si="252"/>
        <v>small batch</v>
      </c>
      <c r="S2324" s="22">
        <f t="shared" si="255"/>
        <v>42804.895474537036</v>
      </c>
      <c r="T2324" s="22">
        <f t="shared" si="256"/>
        <v>42834.853807870371</v>
      </c>
      <c r="U2324" s="23">
        <v>42804.895474537036</v>
      </c>
      <c r="V2324" s="14">
        <f t="shared" si="257"/>
        <v>2700</v>
      </c>
      <c r="W2324" s="14">
        <f t="shared" si="258"/>
        <v>85</v>
      </c>
      <c r="X2324" s="7">
        <f>IF($L2324&gt;0,$W2324/$L2324,0)</f>
        <v>21.25</v>
      </c>
    </row>
    <row r="2325" spans="1:24" ht="43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3">
        <f>(E2325/D2325)*100</f>
        <v>48</v>
      </c>
      <c r="P2325" s="7">
        <f t="shared" si="253"/>
        <v>30</v>
      </c>
      <c r="Q2325" s="4" t="str">
        <f t="shared" si="254"/>
        <v>food</v>
      </c>
      <c r="R2325" s="4" t="str">
        <f t="shared" si="252"/>
        <v>small batch</v>
      </c>
      <c r="S2325" s="22">
        <f t="shared" si="255"/>
        <v>42807.755173611113</v>
      </c>
      <c r="T2325" s="22">
        <f t="shared" si="256"/>
        <v>42814.755173611113</v>
      </c>
      <c r="U2325" s="23">
        <v>42807.755173611113</v>
      </c>
      <c r="V2325" s="14">
        <f t="shared" si="257"/>
        <v>250</v>
      </c>
      <c r="W2325" s="14">
        <f t="shared" si="258"/>
        <v>120</v>
      </c>
      <c r="X2325" s="7">
        <f>IF($L2325&gt;0,$W2325/$L2325,0)</f>
        <v>30</v>
      </c>
    </row>
    <row r="2326" spans="1:24" ht="28.8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3">
        <f>(E2326/D2326)*100</f>
        <v>20.733333333333334</v>
      </c>
      <c r="P2326" s="7">
        <f t="shared" si="253"/>
        <v>25.491803278688526</v>
      </c>
      <c r="Q2326" s="4" t="str">
        <f t="shared" si="254"/>
        <v>food</v>
      </c>
      <c r="R2326" s="4" t="str">
        <f t="shared" si="252"/>
        <v>small batch</v>
      </c>
      <c r="S2326" s="22">
        <f t="shared" si="255"/>
        <v>42790.885243055556</v>
      </c>
      <c r="T2326" s="22">
        <f t="shared" si="256"/>
        <v>42820.843576388885</v>
      </c>
      <c r="U2326" s="23">
        <v>42790.885243055556</v>
      </c>
      <c r="V2326" s="14">
        <f t="shared" si="257"/>
        <v>9389.0774999999994</v>
      </c>
      <c r="W2326" s="14">
        <f t="shared" si="258"/>
        <v>1946.6687349999997</v>
      </c>
      <c r="X2326" s="7">
        <f>IF($L2326&gt;0,$W2326/$L2326,0)</f>
        <v>31.912602213114749</v>
      </c>
    </row>
    <row r="2327" spans="1:24" ht="43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3">
        <f>(E2327/D2327)*100</f>
        <v>8</v>
      </c>
      <c r="P2327" s="7">
        <f t="shared" si="253"/>
        <v>11.428571428571429</v>
      </c>
      <c r="Q2327" s="4" t="str">
        <f t="shared" si="254"/>
        <v>food</v>
      </c>
      <c r="R2327" s="4" t="str">
        <f t="shared" si="252"/>
        <v>small batch</v>
      </c>
      <c r="S2327" s="22">
        <f t="shared" si="255"/>
        <v>42794.022349537037</v>
      </c>
      <c r="T2327" s="22">
        <f t="shared" si="256"/>
        <v>42823.980682870373</v>
      </c>
      <c r="U2327" s="23">
        <v>42794.022349537037</v>
      </c>
      <c r="V2327" s="14">
        <f t="shared" si="257"/>
        <v>1000</v>
      </c>
      <c r="W2327" s="14">
        <f t="shared" si="258"/>
        <v>80</v>
      </c>
      <c r="X2327" s="7">
        <f>IF($L2327&gt;0,$W2327/$L2327,0)</f>
        <v>11.428571428571429</v>
      </c>
    </row>
    <row r="2328" spans="1:24" ht="43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3">
        <f>(E2328/D2328)*100</f>
        <v>0.72</v>
      </c>
      <c r="P2328" s="7">
        <f t="shared" si="253"/>
        <v>108</v>
      </c>
      <c r="Q2328" s="4" t="str">
        <f t="shared" si="254"/>
        <v>food</v>
      </c>
      <c r="R2328" s="4" t="str">
        <f t="shared" si="252"/>
        <v>small batch</v>
      </c>
      <c r="S2328" s="22">
        <f t="shared" si="255"/>
        <v>42804.034120370372</v>
      </c>
      <c r="T2328" s="22">
        <f t="shared" si="256"/>
        <v>42855.708333333328</v>
      </c>
      <c r="U2328" s="23">
        <v>42804.034120370372</v>
      </c>
      <c r="V2328" s="14">
        <f t="shared" si="257"/>
        <v>15000</v>
      </c>
      <c r="W2328" s="14">
        <f t="shared" si="258"/>
        <v>108</v>
      </c>
      <c r="X2328" s="7">
        <f>IF($L2328&gt;0,$W2328/$L2328,0)</f>
        <v>108</v>
      </c>
    </row>
    <row r="2329" spans="1:24" ht="28.8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3">
        <f>(E2329/D2329)*100</f>
        <v>526.09431428571429</v>
      </c>
      <c r="P2329" s="7">
        <f t="shared" si="253"/>
        <v>54.883162444113267</v>
      </c>
      <c r="Q2329" s="4" t="str">
        <f t="shared" si="254"/>
        <v>food</v>
      </c>
      <c r="R2329" s="4" t="str">
        <f t="shared" si="252"/>
        <v>small batch</v>
      </c>
      <c r="S2329" s="22">
        <f t="shared" si="255"/>
        <v>41842.917129629626</v>
      </c>
      <c r="T2329" s="22">
        <f t="shared" si="256"/>
        <v>41877.917129629626</v>
      </c>
      <c r="U2329" s="23">
        <v>41842.917129629626</v>
      </c>
      <c r="V2329" s="14">
        <f t="shared" si="257"/>
        <v>35000</v>
      </c>
      <c r="W2329" s="14">
        <f t="shared" si="258"/>
        <v>184133.01</v>
      </c>
      <c r="X2329" s="7">
        <f>IF($L2329&gt;0,$W2329/$L2329,0)</f>
        <v>54.883162444113267</v>
      </c>
    </row>
    <row r="2330" spans="1:24" ht="57.6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3">
        <f>(E2330/D2330)*100</f>
        <v>254.45000000000002</v>
      </c>
      <c r="P2330" s="7">
        <f t="shared" si="253"/>
        <v>47.383612662942269</v>
      </c>
      <c r="Q2330" s="4" t="str">
        <f t="shared" si="254"/>
        <v>food</v>
      </c>
      <c r="R2330" s="4" t="str">
        <f t="shared" si="252"/>
        <v>small batch</v>
      </c>
      <c r="S2330" s="22">
        <f t="shared" si="255"/>
        <v>42139.781678240739</v>
      </c>
      <c r="T2330" s="22">
        <f t="shared" si="256"/>
        <v>42169.781678240739</v>
      </c>
      <c r="U2330" s="23">
        <v>42139.781678240739</v>
      </c>
      <c r="V2330" s="14">
        <f t="shared" si="257"/>
        <v>10000</v>
      </c>
      <c r="W2330" s="14">
        <f t="shared" si="258"/>
        <v>25445</v>
      </c>
      <c r="X2330" s="7">
        <f>IF($L2330&gt;0,$W2330/$L2330,0)</f>
        <v>47.383612662942269</v>
      </c>
    </row>
    <row r="2331" spans="1:24" ht="43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3">
        <f>(E2331/D2331)*100</f>
        <v>105.91999999999999</v>
      </c>
      <c r="P2331" s="7">
        <f t="shared" si="253"/>
        <v>211.84</v>
      </c>
      <c r="Q2331" s="4" t="str">
        <f t="shared" si="254"/>
        <v>food</v>
      </c>
      <c r="R2331" s="4" t="str">
        <f t="shared" si="252"/>
        <v>small batch</v>
      </c>
      <c r="S2331" s="22">
        <f t="shared" si="255"/>
        <v>41807.624374999999</v>
      </c>
      <c r="T2331" s="22">
        <f t="shared" si="256"/>
        <v>41837.624374999999</v>
      </c>
      <c r="U2331" s="23">
        <v>41807.624374999999</v>
      </c>
      <c r="V2331" s="14">
        <f t="shared" si="257"/>
        <v>25000</v>
      </c>
      <c r="W2331" s="14">
        <f t="shared" si="258"/>
        <v>26480</v>
      </c>
      <c r="X2331" s="7">
        <f>IF($L2331&gt;0,$W2331/$L2331,0)</f>
        <v>211.84</v>
      </c>
    </row>
    <row r="2332" spans="1:24" ht="43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3">
        <f>(E2332/D2332)*100</f>
        <v>102.42285714285715</v>
      </c>
      <c r="P2332" s="7">
        <f t="shared" si="253"/>
        <v>219.92638036809817</v>
      </c>
      <c r="Q2332" s="4" t="str">
        <f t="shared" si="254"/>
        <v>food</v>
      </c>
      <c r="R2332" s="4" t="str">
        <f t="shared" si="252"/>
        <v>small batch</v>
      </c>
      <c r="S2332" s="22">
        <f t="shared" si="255"/>
        <v>42332.89980324074</v>
      </c>
      <c r="T2332" s="22">
        <f t="shared" si="256"/>
        <v>42363</v>
      </c>
      <c r="U2332" s="23">
        <v>42332.89980324074</v>
      </c>
      <c r="V2332" s="14">
        <f t="shared" si="257"/>
        <v>35000</v>
      </c>
      <c r="W2332" s="14">
        <f t="shared" si="258"/>
        <v>35848</v>
      </c>
      <c r="X2332" s="7">
        <f>IF($L2332&gt;0,$W2332/$L2332,0)</f>
        <v>219.92638036809817</v>
      </c>
    </row>
    <row r="2333" spans="1:24" ht="43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3">
        <f>(E2333/D2333)*100</f>
        <v>144.31375</v>
      </c>
      <c r="P2333" s="7">
        <f t="shared" si="253"/>
        <v>40.795406360424032</v>
      </c>
      <c r="Q2333" s="4" t="str">
        <f t="shared" si="254"/>
        <v>food</v>
      </c>
      <c r="R2333" s="4" t="str">
        <f t="shared" si="252"/>
        <v>small batch</v>
      </c>
      <c r="S2333" s="22">
        <f t="shared" si="255"/>
        <v>41839.005671296298</v>
      </c>
      <c r="T2333" s="22">
        <f t="shared" si="256"/>
        <v>41869.005671296298</v>
      </c>
      <c r="U2333" s="23">
        <v>41839.005671296298</v>
      </c>
      <c r="V2333" s="14">
        <f t="shared" si="257"/>
        <v>8000</v>
      </c>
      <c r="W2333" s="14">
        <f t="shared" si="258"/>
        <v>11545.1</v>
      </c>
      <c r="X2333" s="7">
        <f>IF($L2333&gt;0,$W2333/$L2333,0)</f>
        <v>40.795406360424032</v>
      </c>
    </row>
    <row r="2334" spans="1:24" ht="43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3">
        <f>(E2334/D2334)*100</f>
        <v>106.30800000000001</v>
      </c>
      <c r="P2334" s="7">
        <f t="shared" si="253"/>
        <v>75.502840909090907</v>
      </c>
      <c r="Q2334" s="4" t="str">
        <f t="shared" si="254"/>
        <v>food</v>
      </c>
      <c r="R2334" s="4" t="str">
        <f t="shared" si="252"/>
        <v>small batch</v>
      </c>
      <c r="S2334" s="22">
        <f t="shared" si="255"/>
        <v>42011.628136574072</v>
      </c>
      <c r="T2334" s="22">
        <f t="shared" si="256"/>
        <v>42041.628136574072</v>
      </c>
      <c r="U2334" s="23">
        <v>42011.628136574072</v>
      </c>
      <c r="V2334" s="14">
        <f t="shared" si="257"/>
        <v>25000</v>
      </c>
      <c r="W2334" s="14">
        <f t="shared" si="258"/>
        <v>26577</v>
      </c>
      <c r="X2334" s="7">
        <f>IF($L2334&gt;0,$W2334/$L2334,0)</f>
        <v>75.502840909090907</v>
      </c>
    </row>
    <row r="2335" spans="1:24" ht="43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3">
        <f>(E2335/D2335)*100</f>
        <v>212.16666666666666</v>
      </c>
      <c r="P2335" s="7">
        <f t="shared" si="253"/>
        <v>13.542553191489361</v>
      </c>
      <c r="Q2335" s="4" t="str">
        <f t="shared" si="254"/>
        <v>food</v>
      </c>
      <c r="R2335" s="4" t="str">
        <f t="shared" si="252"/>
        <v>small batch</v>
      </c>
      <c r="S2335" s="22">
        <f t="shared" si="255"/>
        <v>41767.650347222225</v>
      </c>
      <c r="T2335" s="22">
        <f t="shared" si="256"/>
        <v>41788.743055555555</v>
      </c>
      <c r="U2335" s="23">
        <v>41767.650347222225</v>
      </c>
      <c r="V2335" s="14">
        <f t="shared" si="257"/>
        <v>600</v>
      </c>
      <c r="W2335" s="14">
        <f t="shared" si="258"/>
        <v>1273</v>
      </c>
      <c r="X2335" s="7">
        <f>IF($L2335&gt;0,$W2335/$L2335,0)</f>
        <v>13.542553191489361</v>
      </c>
    </row>
    <row r="2336" spans="1:24" ht="43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3">
        <f>(E2336/D2336)*100</f>
        <v>101.95</v>
      </c>
      <c r="P2336" s="7">
        <f t="shared" si="253"/>
        <v>60.865671641791046</v>
      </c>
      <c r="Q2336" s="4" t="str">
        <f t="shared" si="254"/>
        <v>food</v>
      </c>
      <c r="R2336" s="4" t="str">
        <f t="shared" si="252"/>
        <v>small batch</v>
      </c>
      <c r="S2336" s="22">
        <f t="shared" si="255"/>
        <v>41918.670115740737</v>
      </c>
      <c r="T2336" s="22">
        <f t="shared" si="256"/>
        <v>41948.731944444444</v>
      </c>
      <c r="U2336" s="23">
        <v>41918.670115740737</v>
      </c>
      <c r="V2336" s="14">
        <f t="shared" si="257"/>
        <v>4000</v>
      </c>
      <c r="W2336" s="14">
        <f t="shared" si="258"/>
        <v>4078</v>
      </c>
      <c r="X2336" s="7">
        <f>IF($L2336&gt;0,$W2336/$L2336,0)</f>
        <v>60.865671641791046</v>
      </c>
    </row>
    <row r="2337" spans="1:24" ht="43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3">
        <f>(E2337/D2337)*100</f>
        <v>102.27200000000001</v>
      </c>
      <c r="P2337" s="7">
        <f t="shared" si="253"/>
        <v>115.69230769230769</v>
      </c>
      <c r="Q2337" s="4" t="str">
        <f t="shared" si="254"/>
        <v>food</v>
      </c>
      <c r="R2337" s="4" t="str">
        <f t="shared" si="252"/>
        <v>small batch</v>
      </c>
      <c r="S2337" s="22">
        <f t="shared" si="255"/>
        <v>41771.572256944448</v>
      </c>
      <c r="T2337" s="22">
        <f t="shared" si="256"/>
        <v>41801.572256944448</v>
      </c>
      <c r="U2337" s="23">
        <v>41771.572256944448</v>
      </c>
      <c r="V2337" s="14">
        <f t="shared" si="257"/>
        <v>25000</v>
      </c>
      <c r="W2337" s="14">
        <f t="shared" si="258"/>
        <v>25568</v>
      </c>
      <c r="X2337" s="7">
        <f>IF($L2337&gt;0,$W2337/$L2337,0)</f>
        <v>115.69230769230769</v>
      </c>
    </row>
    <row r="2338" spans="1:24" ht="43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3">
        <f>(E2338/D2338)*100</f>
        <v>520.73254999999995</v>
      </c>
      <c r="P2338" s="7">
        <f t="shared" si="253"/>
        <v>48.104623556581984</v>
      </c>
      <c r="Q2338" s="4" t="str">
        <f t="shared" si="254"/>
        <v>food</v>
      </c>
      <c r="R2338" s="4" t="str">
        <f t="shared" si="252"/>
        <v>small batch</v>
      </c>
      <c r="S2338" s="22">
        <f t="shared" si="255"/>
        <v>41666.924710648149</v>
      </c>
      <c r="T2338" s="22">
        <f t="shared" si="256"/>
        <v>41706.924710648149</v>
      </c>
      <c r="U2338" s="23">
        <v>41666.924710648149</v>
      </c>
      <c r="V2338" s="14">
        <f t="shared" si="257"/>
        <v>20000</v>
      </c>
      <c r="W2338" s="14">
        <f t="shared" si="258"/>
        <v>104146.51</v>
      </c>
      <c r="X2338" s="7">
        <f>IF($L2338&gt;0,$W2338/$L2338,0)</f>
        <v>48.104623556581984</v>
      </c>
    </row>
    <row r="2339" spans="1:24" ht="28.8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3">
        <f>(E2339/D2339)*100</f>
        <v>110.65833333333333</v>
      </c>
      <c r="P2339" s="7">
        <f t="shared" si="253"/>
        <v>74.184357541899445</v>
      </c>
      <c r="Q2339" s="4" t="str">
        <f t="shared" si="254"/>
        <v>food</v>
      </c>
      <c r="R2339" s="4" t="str">
        <f t="shared" si="252"/>
        <v>small batch</v>
      </c>
      <c r="S2339" s="22">
        <f t="shared" si="255"/>
        <v>41786.640543981484</v>
      </c>
      <c r="T2339" s="22">
        <f t="shared" si="256"/>
        <v>41816.640543981484</v>
      </c>
      <c r="U2339" s="23">
        <v>41786.640543981484</v>
      </c>
      <c r="V2339" s="14">
        <f t="shared" si="257"/>
        <v>12000</v>
      </c>
      <c r="W2339" s="14">
        <f t="shared" si="258"/>
        <v>13279</v>
      </c>
      <c r="X2339" s="7">
        <f>IF($L2339&gt;0,$W2339/$L2339,0)</f>
        <v>74.184357541899445</v>
      </c>
    </row>
    <row r="2340" spans="1:24" ht="43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3">
        <f>(E2340/D2340)*100</f>
        <v>101.14333333333335</v>
      </c>
      <c r="P2340" s="7">
        <f t="shared" si="253"/>
        <v>123.34552845528455</v>
      </c>
      <c r="Q2340" s="4" t="str">
        <f t="shared" si="254"/>
        <v>food</v>
      </c>
      <c r="R2340" s="4" t="str">
        <f t="shared" si="252"/>
        <v>small batch</v>
      </c>
      <c r="S2340" s="22">
        <f t="shared" si="255"/>
        <v>41789.89680555556</v>
      </c>
      <c r="T2340" s="22">
        <f t="shared" si="256"/>
        <v>41819.89680555556</v>
      </c>
      <c r="U2340" s="23">
        <v>41789.89680555556</v>
      </c>
      <c r="V2340" s="14">
        <f t="shared" si="257"/>
        <v>15000</v>
      </c>
      <c r="W2340" s="14">
        <f t="shared" si="258"/>
        <v>15171.5</v>
      </c>
      <c r="X2340" s="7">
        <f>IF($L2340&gt;0,$W2340/$L2340,0)</f>
        <v>123.34552845528455</v>
      </c>
    </row>
    <row r="2341" spans="1:24" ht="43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3">
        <f>(E2341/D2341)*100</f>
        <v>294.20799999999997</v>
      </c>
      <c r="P2341" s="7">
        <f t="shared" si="253"/>
        <v>66.623188405797094</v>
      </c>
      <c r="Q2341" s="4" t="str">
        <f t="shared" si="254"/>
        <v>food</v>
      </c>
      <c r="R2341" s="4" t="str">
        <f t="shared" si="252"/>
        <v>small batch</v>
      </c>
      <c r="S2341" s="22">
        <f t="shared" si="255"/>
        <v>42692.79987268518</v>
      </c>
      <c r="T2341" s="22">
        <f t="shared" si="256"/>
        <v>42723.332638888889</v>
      </c>
      <c r="U2341" s="23">
        <v>42692.79987268518</v>
      </c>
      <c r="V2341" s="14">
        <f t="shared" si="257"/>
        <v>25000</v>
      </c>
      <c r="W2341" s="14">
        <f t="shared" si="258"/>
        <v>73552</v>
      </c>
      <c r="X2341" s="7">
        <f>IF($L2341&gt;0,$W2341/$L2341,0)</f>
        <v>66.623188405797094</v>
      </c>
    </row>
    <row r="2342" spans="1:24" ht="43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3">
        <f>(E2342/D2342)*100</f>
        <v>105.77749999999999</v>
      </c>
      <c r="P2342" s="7">
        <f t="shared" si="253"/>
        <v>104.99007444168734</v>
      </c>
      <c r="Q2342" s="4" t="str">
        <f t="shared" si="254"/>
        <v>food</v>
      </c>
      <c r="R2342" s="4" t="str">
        <f t="shared" si="252"/>
        <v>small batch</v>
      </c>
      <c r="S2342" s="22">
        <f t="shared" si="255"/>
        <v>42643.642800925925</v>
      </c>
      <c r="T2342" s="22">
        <f t="shared" si="256"/>
        <v>42673.642800925925</v>
      </c>
      <c r="U2342" s="23">
        <v>42643.642800925925</v>
      </c>
      <c r="V2342" s="14">
        <f t="shared" si="257"/>
        <v>40000</v>
      </c>
      <c r="W2342" s="14">
        <f t="shared" si="258"/>
        <v>42311</v>
      </c>
      <c r="X2342" s="7">
        <f>IF($L2342&gt;0,$W2342/$L2342,0)</f>
        <v>104.99007444168734</v>
      </c>
    </row>
    <row r="2343" spans="1:24" ht="43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3">
        <f>(E2343/D2343)*100</f>
        <v>0</v>
      </c>
      <c r="P2343" s="7">
        <f t="shared" si="253"/>
        <v>0</v>
      </c>
      <c r="Q2343" s="4" t="str">
        <f t="shared" si="254"/>
        <v>technology</v>
      </c>
      <c r="R2343" s="4" t="str">
        <f t="shared" si="252"/>
        <v>web</v>
      </c>
      <c r="S2343" s="22">
        <f t="shared" si="255"/>
        <v>42167.813703703709</v>
      </c>
      <c r="T2343" s="22">
        <f t="shared" si="256"/>
        <v>42197.813703703709</v>
      </c>
      <c r="U2343" s="23">
        <v>42167.813703703709</v>
      </c>
      <c r="V2343" s="14">
        <f t="shared" si="257"/>
        <v>5000</v>
      </c>
      <c r="W2343" s="14">
        <f t="shared" si="258"/>
        <v>0</v>
      </c>
      <c r="X2343" s="7">
        <f>IF($L2343&gt;0,$W2343/$L2343,0)</f>
        <v>0</v>
      </c>
    </row>
    <row r="2344" spans="1:24" ht="43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3">
        <f>(E2344/D2344)*100</f>
        <v>0</v>
      </c>
      <c r="P2344" s="7">
        <f t="shared" si="253"/>
        <v>0</v>
      </c>
      <c r="Q2344" s="4" t="str">
        <f t="shared" si="254"/>
        <v>technology</v>
      </c>
      <c r="R2344" s="4" t="str">
        <f t="shared" si="252"/>
        <v>web</v>
      </c>
      <c r="S2344" s="22">
        <f t="shared" si="255"/>
        <v>41897.702199074076</v>
      </c>
      <c r="T2344" s="22">
        <f t="shared" si="256"/>
        <v>41918.208333333336</v>
      </c>
      <c r="U2344" s="23">
        <v>41897.702199074076</v>
      </c>
      <c r="V2344" s="14">
        <f t="shared" si="257"/>
        <v>5500</v>
      </c>
      <c r="W2344" s="14">
        <f t="shared" si="258"/>
        <v>0</v>
      </c>
      <c r="X2344" s="7">
        <f>IF($L2344&gt;0,$W2344/$L2344,0)</f>
        <v>0</v>
      </c>
    </row>
    <row r="2345" spans="1:24" ht="43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3">
        <f>(E2345/D2345)*100</f>
        <v>3</v>
      </c>
      <c r="P2345" s="7">
        <f t="shared" si="253"/>
        <v>300</v>
      </c>
      <c r="Q2345" s="4" t="str">
        <f t="shared" si="254"/>
        <v>technology</v>
      </c>
      <c r="R2345" s="4" t="str">
        <f t="shared" si="252"/>
        <v>web</v>
      </c>
      <c r="S2345" s="22">
        <f t="shared" si="255"/>
        <v>42327.825289351851</v>
      </c>
      <c r="T2345" s="22">
        <f t="shared" si="256"/>
        <v>42377.82430555555</v>
      </c>
      <c r="U2345" s="23">
        <v>42327.825289351851</v>
      </c>
      <c r="V2345" s="14">
        <f t="shared" si="257"/>
        <v>10000</v>
      </c>
      <c r="W2345" s="14">
        <f t="shared" si="258"/>
        <v>300</v>
      </c>
      <c r="X2345" s="7">
        <f>IF($L2345&gt;0,$W2345/$L2345,0)</f>
        <v>300</v>
      </c>
    </row>
    <row r="2346" spans="1:24" ht="43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3">
        <f>(E2346/D2346)*100</f>
        <v>0.1</v>
      </c>
      <c r="P2346" s="7">
        <f t="shared" si="253"/>
        <v>1</v>
      </c>
      <c r="Q2346" s="4" t="str">
        <f t="shared" si="254"/>
        <v>technology</v>
      </c>
      <c r="R2346" s="4" t="str">
        <f t="shared" si="252"/>
        <v>web</v>
      </c>
      <c r="S2346" s="22">
        <f t="shared" si="255"/>
        <v>42515.727650462963</v>
      </c>
      <c r="T2346" s="22">
        <f t="shared" si="256"/>
        <v>42545.727650462963</v>
      </c>
      <c r="U2346" s="23">
        <v>42515.727650462963</v>
      </c>
      <c r="V2346" s="14">
        <f t="shared" si="257"/>
        <v>766.44900000000007</v>
      </c>
      <c r="W2346" s="14">
        <f t="shared" si="258"/>
        <v>0.76644900000000005</v>
      </c>
      <c r="X2346" s="7">
        <f>IF($L2346&gt;0,$W2346/$L2346,0)</f>
        <v>0.76644900000000005</v>
      </c>
    </row>
    <row r="2347" spans="1:24" ht="43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3">
        <f>(E2347/D2347)*100</f>
        <v>0</v>
      </c>
      <c r="P2347" s="7">
        <f t="shared" si="253"/>
        <v>0</v>
      </c>
      <c r="Q2347" s="4" t="str">
        <f t="shared" si="254"/>
        <v>technology</v>
      </c>
      <c r="R2347" s="4" t="str">
        <f t="shared" si="252"/>
        <v>web</v>
      </c>
      <c r="S2347" s="22">
        <f t="shared" si="255"/>
        <v>42060.001805555556</v>
      </c>
      <c r="T2347" s="22">
        <f t="shared" si="256"/>
        <v>42094.985416666663</v>
      </c>
      <c r="U2347" s="23">
        <v>42060.001805555556</v>
      </c>
      <c r="V2347" s="14">
        <f t="shared" si="257"/>
        <v>3000</v>
      </c>
      <c r="W2347" s="14">
        <f t="shared" si="258"/>
        <v>0</v>
      </c>
      <c r="X2347" s="7">
        <f>IF($L2347&gt;0,$W2347/$L2347,0)</f>
        <v>0</v>
      </c>
    </row>
    <row r="2348" spans="1:24" ht="43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3">
        <f>(E2348/D2348)*100</f>
        <v>6.5000000000000002E-2</v>
      </c>
      <c r="P2348" s="7">
        <f t="shared" si="253"/>
        <v>13</v>
      </c>
      <c r="Q2348" s="4" t="str">
        <f t="shared" si="254"/>
        <v>technology</v>
      </c>
      <c r="R2348" s="4" t="str">
        <f t="shared" si="252"/>
        <v>web</v>
      </c>
      <c r="S2348" s="22">
        <f t="shared" si="255"/>
        <v>42615.79896990741</v>
      </c>
      <c r="T2348" s="22">
        <f t="shared" si="256"/>
        <v>42660.79896990741</v>
      </c>
      <c r="U2348" s="23">
        <v>42615.79896990741</v>
      </c>
      <c r="V2348" s="14">
        <f t="shared" si="257"/>
        <v>60000</v>
      </c>
      <c r="W2348" s="14">
        <f t="shared" si="258"/>
        <v>39</v>
      </c>
      <c r="X2348" s="7">
        <f>IF($L2348&gt;0,$W2348/$L2348,0)</f>
        <v>13</v>
      </c>
    </row>
    <row r="2349" spans="1:24" ht="43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3">
        <f>(E2349/D2349)*100</f>
        <v>1.5</v>
      </c>
      <c r="P2349" s="7">
        <f t="shared" si="253"/>
        <v>15</v>
      </c>
      <c r="Q2349" s="4" t="str">
        <f t="shared" si="254"/>
        <v>technology</v>
      </c>
      <c r="R2349" s="4" t="str">
        <f t="shared" si="252"/>
        <v>web</v>
      </c>
      <c r="S2349" s="22">
        <f t="shared" si="255"/>
        <v>42577.607361111106</v>
      </c>
      <c r="T2349" s="22">
        <f t="shared" si="256"/>
        <v>42607.607361111106</v>
      </c>
      <c r="U2349" s="23">
        <v>42577.607361111106</v>
      </c>
      <c r="V2349" s="14">
        <f t="shared" si="257"/>
        <v>1000</v>
      </c>
      <c r="W2349" s="14">
        <f t="shared" si="258"/>
        <v>15</v>
      </c>
      <c r="X2349" s="7">
        <f>IF($L2349&gt;0,$W2349/$L2349,0)</f>
        <v>15</v>
      </c>
    </row>
    <row r="2350" spans="1:24" ht="43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3">
        <f>(E2350/D2350)*100</f>
        <v>0.38571428571428573</v>
      </c>
      <c r="P2350" s="7">
        <f t="shared" si="253"/>
        <v>54</v>
      </c>
      <c r="Q2350" s="4" t="str">
        <f t="shared" si="254"/>
        <v>technology</v>
      </c>
      <c r="R2350" s="4" t="str">
        <f t="shared" si="252"/>
        <v>web</v>
      </c>
      <c r="S2350" s="22">
        <f t="shared" si="255"/>
        <v>42360.932152777779</v>
      </c>
      <c r="T2350" s="22">
        <f t="shared" si="256"/>
        <v>42420.932152777779</v>
      </c>
      <c r="U2350" s="23">
        <v>42360.932152777779</v>
      </c>
      <c r="V2350" s="14">
        <f t="shared" si="257"/>
        <v>70000</v>
      </c>
      <c r="W2350" s="14">
        <f t="shared" si="258"/>
        <v>270</v>
      </c>
      <c r="X2350" s="7">
        <f>IF($L2350&gt;0,$W2350/$L2350,0)</f>
        <v>54</v>
      </c>
    </row>
    <row r="2351" spans="1:24" ht="43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3">
        <f>(E2351/D2351)*100</f>
        <v>0</v>
      </c>
      <c r="P2351" s="7">
        <f t="shared" si="253"/>
        <v>0</v>
      </c>
      <c r="Q2351" s="4" t="str">
        <f t="shared" si="254"/>
        <v>technology</v>
      </c>
      <c r="R2351" s="4" t="str">
        <f t="shared" si="252"/>
        <v>web</v>
      </c>
      <c r="S2351" s="22">
        <f t="shared" si="255"/>
        <v>42198.775787037041</v>
      </c>
      <c r="T2351" s="22">
        <f t="shared" si="256"/>
        <v>42227.775787037041</v>
      </c>
      <c r="U2351" s="23">
        <v>42198.775787037041</v>
      </c>
      <c r="V2351" s="14">
        <f t="shared" si="257"/>
        <v>50789.130299999997</v>
      </c>
      <c r="W2351" s="14">
        <f t="shared" si="258"/>
        <v>0</v>
      </c>
      <c r="X2351" s="7">
        <f>IF($L2351&gt;0,$W2351/$L2351,0)</f>
        <v>0</v>
      </c>
    </row>
    <row r="2352" spans="1:24" ht="28.8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3">
        <f>(E2352/D2352)*100</f>
        <v>0</v>
      </c>
      <c r="P2352" s="7">
        <f t="shared" si="253"/>
        <v>0</v>
      </c>
      <c r="Q2352" s="4" t="str">
        <f t="shared" si="254"/>
        <v>technology</v>
      </c>
      <c r="R2352" s="4" t="str">
        <f t="shared" si="252"/>
        <v>web</v>
      </c>
      <c r="S2352" s="22">
        <f t="shared" si="255"/>
        <v>42708.842245370368</v>
      </c>
      <c r="T2352" s="22">
        <f t="shared" si="256"/>
        <v>42738.842245370368</v>
      </c>
      <c r="U2352" s="23">
        <v>42708.842245370368</v>
      </c>
      <c r="V2352" s="14">
        <f t="shared" si="257"/>
        <v>56307.75</v>
      </c>
      <c r="W2352" s="14">
        <f t="shared" si="258"/>
        <v>0</v>
      </c>
      <c r="X2352" s="7">
        <f>IF($L2352&gt;0,$W2352/$L2352,0)</f>
        <v>0</v>
      </c>
    </row>
    <row r="2353" spans="1:24" ht="28.8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3">
        <f>(E2353/D2353)*100</f>
        <v>0.5714285714285714</v>
      </c>
      <c r="P2353" s="7">
        <f t="shared" si="253"/>
        <v>15.428571428571429</v>
      </c>
      <c r="Q2353" s="4" t="str">
        <f t="shared" si="254"/>
        <v>technology</v>
      </c>
      <c r="R2353" s="4" t="str">
        <f t="shared" si="252"/>
        <v>web</v>
      </c>
      <c r="S2353" s="22">
        <f t="shared" si="255"/>
        <v>42094.101145833338</v>
      </c>
      <c r="T2353" s="22">
        <f t="shared" si="256"/>
        <v>42124.101145833338</v>
      </c>
      <c r="U2353" s="23">
        <v>42094.101145833338</v>
      </c>
      <c r="V2353" s="14">
        <f t="shared" si="257"/>
        <v>12702.2742</v>
      </c>
      <c r="W2353" s="14">
        <f t="shared" si="258"/>
        <v>72.584423999999999</v>
      </c>
      <c r="X2353" s="7">
        <f>IF($L2353&gt;0,$W2353/$L2353,0)</f>
        <v>10.369203428571428</v>
      </c>
    </row>
    <row r="2354" spans="1:24" ht="43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3">
        <f>(E2354/D2354)*100</f>
        <v>0</v>
      </c>
      <c r="P2354" s="7">
        <f t="shared" si="253"/>
        <v>0</v>
      </c>
      <c r="Q2354" s="4" t="str">
        <f t="shared" si="254"/>
        <v>technology</v>
      </c>
      <c r="R2354" s="4" t="str">
        <f t="shared" si="252"/>
        <v>web</v>
      </c>
      <c r="S2354" s="22">
        <f t="shared" si="255"/>
        <v>42101.633703703701</v>
      </c>
      <c r="T2354" s="22">
        <f t="shared" si="256"/>
        <v>42161.633703703701</v>
      </c>
      <c r="U2354" s="23">
        <v>42101.633703703701</v>
      </c>
      <c r="V2354" s="14">
        <f t="shared" si="257"/>
        <v>2000</v>
      </c>
      <c r="W2354" s="14">
        <f t="shared" si="258"/>
        <v>0</v>
      </c>
      <c r="X2354" s="7">
        <f>IF($L2354&gt;0,$W2354/$L2354,0)</f>
        <v>0</v>
      </c>
    </row>
    <row r="2355" spans="1:24" ht="43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3">
        <f>(E2355/D2355)*100</f>
        <v>0</v>
      </c>
      <c r="P2355" s="7">
        <f t="shared" si="253"/>
        <v>0</v>
      </c>
      <c r="Q2355" s="4" t="str">
        <f t="shared" si="254"/>
        <v>technology</v>
      </c>
      <c r="R2355" s="4" t="str">
        <f t="shared" si="252"/>
        <v>web</v>
      </c>
      <c r="S2355" s="22">
        <f t="shared" si="255"/>
        <v>42103.676180555558</v>
      </c>
      <c r="T2355" s="22">
        <f t="shared" si="256"/>
        <v>42115.676180555558</v>
      </c>
      <c r="U2355" s="23">
        <v>42103.676180555558</v>
      </c>
      <c r="V2355" s="14">
        <f t="shared" si="257"/>
        <v>1000</v>
      </c>
      <c r="W2355" s="14">
        <f t="shared" si="258"/>
        <v>0</v>
      </c>
      <c r="X2355" s="7">
        <f>IF($L2355&gt;0,$W2355/$L2355,0)</f>
        <v>0</v>
      </c>
    </row>
    <row r="2356" spans="1:24" ht="43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3">
        <f>(E2356/D2356)*100</f>
        <v>7.1428571428571425E-2</v>
      </c>
      <c r="P2356" s="7">
        <f t="shared" si="253"/>
        <v>25</v>
      </c>
      <c r="Q2356" s="4" t="str">
        <f t="shared" si="254"/>
        <v>technology</v>
      </c>
      <c r="R2356" s="4" t="str">
        <f t="shared" si="252"/>
        <v>web</v>
      </c>
      <c r="S2356" s="22">
        <f t="shared" si="255"/>
        <v>41954.722916666666</v>
      </c>
      <c r="T2356" s="22">
        <f t="shared" si="256"/>
        <v>42014.722916666666</v>
      </c>
      <c r="U2356" s="23">
        <v>41954.722916666666</v>
      </c>
      <c r="V2356" s="14">
        <f t="shared" si="257"/>
        <v>35000</v>
      </c>
      <c r="W2356" s="14">
        <f t="shared" si="258"/>
        <v>25</v>
      </c>
      <c r="X2356" s="7">
        <f>IF($L2356&gt;0,$W2356/$L2356,0)</f>
        <v>25</v>
      </c>
    </row>
    <row r="2357" spans="1:24" ht="43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3">
        <f>(E2357/D2357)*100</f>
        <v>0.6875</v>
      </c>
      <c r="P2357" s="7">
        <f t="shared" si="253"/>
        <v>27.5</v>
      </c>
      <c r="Q2357" s="4" t="str">
        <f t="shared" si="254"/>
        <v>technology</v>
      </c>
      <c r="R2357" s="4" t="str">
        <f t="shared" si="252"/>
        <v>web</v>
      </c>
      <c r="S2357" s="22">
        <f t="shared" si="255"/>
        <v>42096.918240740742</v>
      </c>
      <c r="T2357" s="22">
        <f t="shared" si="256"/>
        <v>42126.918240740742</v>
      </c>
      <c r="U2357" s="23">
        <v>42096.918240740742</v>
      </c>
      <c r="V2357" s="14">
        <f t="shared" si="257"/>
        <v>5632.7520000000004</v>
      </c>
      <c r="W2357" s="14">
        <f t="shared" si="258"/>
        <v>38.725169999999999</v>
      </c>
      <c r="X2357" s="7">
        <f>IF($L2357&gt;0,$W2357/$L2357,0)</f>
        <v>19.362584999999999</v>
      </c>
    </row>
    <row r="2358" spans="1:24" ht="28.8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3">
        <f>(E2358/D2358)*100</f>
        <v>0</v>
      </c>
      <c r="P2358" s="7">
        <f t="shared" si="253"/>
        <v>0</v>
      </c>
      <c r="Q2358" s="4" t="str">
        <f t="shared" si="254"/>
        <v>technology</v>
      </c>
      <c r="R2358" s="4" t="str">
        <f t="shared" si="252"/>
        <v>web</v>
      </c>
      <c r="S2358" s="22">
        <f t="shared" si="255"/>
        <v>42130.78361111111</v>
      </c>
      <c r="T2358" s="22">
        <f t="shared" si="256"/>
        <v>42160.78361111111</v>
      </c>
      <c r="U2358" s="23">
        <v>42130.78361111111</v>
      </c>
      <c r="V2358" s="14">
        <f t="shared" si="257"/>
        <v>11261.55</v>
      </c>
      <c r="W2358" s="14">
        <f t="shared" si="258"/>
        <v>0</v>
      </c>
      <c r="X2358" s="7">
        <f>IF($L2358&gt;0,$W2358/$L2358,0)</f>
        <v>0</v>
      </c>
    </row>
    <row r="2359" spans="1:24" ht="28.8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3">
        <f>(E2359/D2359)*100</f>
        <v>0</v>
      </c>
      <c r="P2359" s="7">
        <f t="shared" si="253"/>
        <v>0</v>
      </c>
      <c r="Q2359" s="4" t="str">
        <f t="shared" si="254"/>
        <v>technology</v>
      </c>
      <c r="R2359" s="4" t="str">
        <f t="shared" si="252"/>
        <v>web</v>
      </c>
      <c r="S2359" s="22">
        <f t="shared" si="255"/>
        <v>42264.620115740741</v>
      </c>
      <c r="T2359" s="22">
        <f t="shared" si="256"/>
        <v>42294.620115740741</v>
      </c>
      <c r="U2359" s="23">
        <v>42264.620115740741</v>
      </c>
      <c r="V2359" s="14">
        <f t="shared" si="257"/>
        <v>33800.678999999996</v>
      </c>
      <c r="W2359" s="14">
        <f t="shared" si="258"/>
        <v>0</v>
      </c>
      <c r="X2359" s="7">
        <f>IF($L2359&gt;0,$W2359/$L2359,0)</f>
        <v>0</v>
      </c>
    </row>
    <row r="2360" spans="1:24" ht="43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3">
        <f>(E2360/D2360)*100</f>
        <v>0</v>
      </c>
      <c r="P2360" s="7">
        <f t="shared" si="253"/>
        <v>0</v>
      </c>
      <c r="Q2360" s="4" t="str">
        <f t="shared" si="254"/>
        <v>technology</v>
      </c>
      <c r="R2360" s="4" t="str">
        <f t="shared" si="252"/>
        <v>web</v>
      </c>
      <c r="S2360" s="22">
        <f t="shared" si="255"/>
        <v>41978.930972222224</v>
      </c>
      <c r="T2360" s="22">
        <f t="shared" si="256"/>
        <v>42035.027083333334</v>
      </c>
      <c r="U2360" s="23">
        <v>41978.930972222224</v>
      </c>
      <c r="V2360" s="14">
        <f t="shared" si="257"/>
        <v>1877.8154999999999</v>
      </c>
      <c r="W2360" s="14">
        <f t="shared" si="258"/>
        <v>0</v>
      </c>
      <c r="X2360" s="7">
        <f>IF($L2360&gt;0,$W2360/$L2360,0)</f>
        <v>0</v>
      </c>
    </row>
    <row r="2361" spans="1:24" ht="43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3">
        <f>(E2361/D2361)*100</f>
        <v>14.680000000000001</v>
      </c>
      <c r="P2361" s="7">
        <f t="shared" si="253"/>
        <v>367</v>
      </c>
      <c r="Q2361" s="4" t="str">
        <f t="shared" si="254"/>
        <v>technology</v>
      </c>
      <c r="R2361" s="4" t="str">
        <f t="shared" si="252"/>
        <v>web</v>
      </c>
      <c r="S2361" s="22">
        <f t="shared" si="255"/>
        <v>42159.649583333332</v>
      </c>
      <c r="T2361" s="22">
        <f t="shared" si="256"/>
        <v>42219.649583333332</v>
      </c>
      <c r="U2361" s="23">
        <v>42159.649583333332</v>
      </c>
      <c r="V2361" s="14">
        <f t="shared" si="257"/>
        <v>7500</v>
      </c>
      <c r="W2361" s="14">
        <f t="shared" si="258"/>
        <v>1101</v>
      </c>
      <c r="X2361" s="7">
        <f>IF($L2361&gt;0,$W2361/$L2361,0)</f>
        <v>367</v>
      </c>
    </row>
    <row r="2362" spans="1:24" ht="43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3">
        <f>(E2362/D2362)*100</f>
        <v>0.04</v>
      </c>
      <c r="P2362" s="7">
        <f t="shared" si="253"/>
        <v>2</v>
      </c>
      <c r="Q2362" s="4" t="str">
        <f t="shared" si="254"/>
        <v>technology</v>
      </c>
      <c r="R2362" s="4" t="str">
        <f t="shared" si="252"/>
        <v>web</v>
      </c>
      <c r="S2362" s="22">
        <f t="shared" si="255"/>
        <v>42377.70694444445</v>
      </c>
      <c r="T2362" s="22">
        <f t="shared" si="256"/>
        <v>42407.70694444445</v>
      </c>
      <c r="U2362" s="23">
        <v>42377.70694444445</v>
      </c>
      <c r="V2362" s="14">
        <f t="shared" si="257"/>
        <v>3832.2450000000003</v>
      </c>
      <c r="W2362" s="14">
        <f t="shared" si="258"/>
        <v>1.5328980000000001</v>
      </c>
      <c r="X2362" s="7">
        <f>IF($L2362&gt;0,$W2362/$L2362,0)</f>
        <v>1.5328980000000001</v>
      </c>
    </row>
    <row r="2363" spans="1:24" ht="43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3">
        <f>(E2363/D2363)*100</f>
        <v>0</v>
      </c>
      <c r="P2363" s="7">
        <f t="shared" si="253"/>
        <v>0</v>
      </c>
      <c r="Q2363" s="4" t="str">
        <f t="shared" si="254"/>
        <v>technology</v>
      </c>
      <c r="R2363" s="4" t="str">
        <f t="shared" si="252"/>
        <v>web</v>
      </c>
      <c r="S2363" s="22">
        <f t="shared" si="255"/>
        <v>42466.858888888892</v>
      </c>
      <c r="T2363" s="22">
        <f t="shared" si="256"/>
        <v>42490.916666666672</v>
      </c>
      <c r="U2363" s="23">
        <v>42466.858888888892</v>
      </c>
      <c r="V2363" s="14">
        <f t="shared" si="257"/>
        <v>153.28980000000001</v>
      </c>
      <c r="W2363" s="14">
        <f t="shared" si="258"/>
        <v>0</v>
      </c>
      <c r="X2363" s="7">
        <f>IF($L2363&gt;0,$W2363/$L2363,0)</f>
        <v>0</v>
      </c>
    </row>
    <row r="2364" spans="1:24" ht="28.8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3">
        <f>(E2364/D2364)*100</f>
        <v>28.571428571428569</v>
      </c>
      <c r="P2364" s="7">
        <f t="shared" si="253"/>
        <v>60</v>
      </c>
      <c r="Q2364" s="4" t="str">
        <f t="shared" si="254"/>
        <v>technology</v>
      </c>
      <c r="R2364" s="4" t="str">
        <f t="shared" si="252"/>
        <v>web</v>
      </c>
      <c r="S2364" s="22">
        <f t="shared" si="255"/>
        <v>41954.688310185185</v>
      </c>
      <c r="T2364" s="22">
        <f t="shared" si="256"/>
        <v>41984.688310185185</v>
      </c>
      <c r="U2364" s="23">
        <v>41954.688310185185</v>
      </c>
      <c r="V2364" s="14">
        <f t="shared" si="257"/>
        <v>420</v>
      </c>
      <c r="W2364" s="14">
        <f t="shared" si="258"/>
        <v>120</v>
      </c>
      <c r="X2364" s="7">
        <f>IF($L2364&gt;0,$W2364/$L2364,0)</f>
        <v>60</v>
      </c>
    </row>
    <row r="2365" spans="1:24" ht="43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3">
        <f>(E2365/D2365)*100</f>
        <v>0</v>
      </c>
      <c r="P2365" s="7">
        <f t="shared" si="253"/>
        <v>0</v>
      </c>
      <c r="Q2365" s="4" t="str">
        <f t="shared" si="254"/>
        <v>technology</v>
      </c>
      <c r="R2365" s="4" t="str">
        <f t="shared" si="252"/>
        <v>web</v>
      </c>
      <c r="S2365" s="22">
        <f t="shared" si="255"/>
        <v>42322.011574074073</v>
      </c>
      <c r="T2365" s="22">
        <f t="shared" si="256"/>
        <v>42367.011574074073</v>
      </c>
      <c r="U2365" s="23">
        <v>42322.011574074073</v>
      </c>
      <c r="V2365" s="14">
        <f t="shared" si="257"/>
        <v>175000</v>
      </c>
      <c r="W2365" s="14">
        <f t="shared" si="258"/>
        <v>0</v>
      </c>
      <c r="X2365" s="7">
        <f>IF($L2365&gt;0,$W2365/$L2365,0)</f>
        <v>0</v>
      </c>
    </row>
    <row r="2366" spans="1:24" ht="28.8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3">
        <f>(E2366/D2366)*100</f>
        <v>0</v>
      </c>
      <c r="P2366" s="7">
        <f t="shared" si="253"/>
        <v>0</v>
      </c>
      <c r="Q2366" s="4" t="str">
        <f t="shared" si="254"/>
        <v>technology</v>
      </c>
      <c r="R2366" s="4" t="str">
        <f t="shared" si="252"/>
        <v>web</v>
      </c>
      <c r="S2366" s="22">
        <f t="shared" si="255"/>
        <v>42248.934675925921</v>
      </c>
      <c r="T2366" s="22">
        <f t="shared" si="256"/>
        <v>42303.934675925921</v>
      </c>
      <c r="U2366" s="23">
        <v>42248.934675925921</v>
      </c>
      <c r="V2366" s="14">
        <f t="shared" si="257"/>
        <v>128</v>
      </c>
      <c r="W2366" s="14">
        <f t="shared" si="258"/>
        <v>0</v>
      </c>
      <c r="X2366" s="7">
        <f>IF($L2366&gt;0,$W2366/$L2366,0)</f>
        <v>0</v>
      </c>
    </row>
    <row r="2367" spans="1:24" ht="43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3">
        <f>(E2367/D2367)*100</f>
        <v>0</v>
      </c>
      <c r="P2367" s="7">
        <f t="shared" si="253"/>
        <v>0</v>
      </c>
      <c r="Q2367" s="4" t="str">
        <f t="shared" si="254"/>
        <v>technology</v>
      </c>
      <c r="R2367" s="4" t="str">
        <f t="shared" si="252"/>
        <v>web</v>
      </c>
      <c r="S2367" s="22">
        <f t="shared" si="255"/>
        <v>42346.736400462964</v>
      </c>
      <c r="T2367" s="22">
        <f t="shared" si="256"/>
        <v>42386.958333333328</v>
      </c>
      <c r="U2367" s="23">
        <v>42346.736400462964</v>
      </c>
      <c r="V2367" s="14">
        <f t="shared" si="257"/>
        <v>1126.155</v>
      </c>
      <c r="W2367" s="14">
        <f t="shared" si="258"/>
        <v>0</v>
      </c>
      <c r="X2367" s="7">
        <f>IF($L2367&gt;0,$W2367/$L2367,0)</f>
        <v>0</v>
      </c>
    </row>
    <row r="2368" spans="1:24" ht="43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3">
        <f>(E2368/D2368)*100</f>
        <v>10.52</v>
      </c>
      <c r="P2368" s="7">
        <f t="shared" si="253"/>
        <v>97.407407407407405</v>
      </c>
      <c r="Q2368" s="4" t="str">
        <f t="shared" si="254"/>
        <v>technology</v>
      </c>
      <c r="R2368" s="4" t="str">
        <f t="shared" si="252"/>
        <v>web</v>
      </c>
      <c r="S2368" s="22">
        <f t="shared" si="255"/>
        <v>42268.531631944439</v>
      </c>
      <c r="T2368" s="22">
        <f t="shared" si="256"/>
        <v>42298.531631944439</v>
      </c>
      <c r="U2368" s="23">
        <v>42268.531631944439</v>
      </c>
      <c r="V2368" s="14">
        <f t="shared" si="257"/>
        <v>31296.924999999999</v>
      </c>
      <c r="W2368" s="14">
        <f t="shared" si="258"/>
        <v>3292.4365099999995</v>
      </c>
      <c r="X2368" s="7">
        <f>IF($L2368&gt;0,$W2368/$L2368,0)</f>
        <v>121.94209296296295</v>
      </c>
    </row>
    <row r="2369" spans="1:24" ht="43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3">
        <f>(E2369/D2369)*100</f>
        <v>1.34</v>
      </c>
      <c r="P2369" s="7">
        <f t="shared" si="253"/>
        <v>47.857142857142854</v>
      </c>
      <c r="Q2369" s="4" t="str">
        <f t="shared" si="254"/>
        <v>technology</v>
      </c>
      <c r="R2369" s="4" t="str">
        <f t="shared" si="252"/>
        <v>web</v>
      </c>
      <c r="S2369" s="22">
        <f t="shared" si="255"/>
        <v>42425.970092592594</v>
      </c>
      <c r="T2369" s="22">
        <f t="shared" si="256"/>
        <v>42485.928425925929</v>
      </c>
      <c r="U2369" s="23">
        <v>42425.970092592594</v>
      </c>
      <c r="V2369" s="14">
        <f t="shared" si="257"/>
        <v>50000</v>
      </c>
      <c r="W2369" s="14">
        <f t="shared" si="258"/>
        <v>670</v>
      </c>
      <c r="X2369" s="7">
        <f>IF($L2369&gt;0,$W2369/$L2369,0)</f>
        <v>47.857142857142854</v>
      </c>
    </row>
    <row r="2370" spans="1:24" ht="43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3">
        <f>(E2370/D2370)*100</f>
        <v>0.25</v>
      </c>
      <c r="P2370" s="7">
        <f t="shared" si="253"/>
        <v>50</v>
      </c>
      <c r="Q2370" s="4" t="str">
        <f t="shared" si="254"/>
        <v>technology</v>
      </c>
      <c r="R2370" s="4" t="str">
        <f t="shared" ref="R2370:R2433" si="259">MID($N2370,FIND("/",$N2370)+1,LEN($N2370))</f>
        <v>web</v>
      </c>
      <c r="S2370" s="22">
        <f t="shared" si="255"/>
        <v>42063.721817129626</v>
      </c>
      <c r="T2370" s="22">
        <f t="shared" si="256"/>
        <v>42108.680150462962</v>
      </c>
      <c r="U2370" s="23">
        <v>42063.721817129626</v>
      </c>
      <c r="V2370" s="14">
        <f t="shared" si="257"/>
        <v>40000</v>
      </c>
      <c r="W2370" s="14">
        <f t="shared" si="258"/>
        <v>100</v>
      </c>
      <c r="X2370" s="7">
        <f>IF($L2370&gt;0,$W2370/$L2370,0)</f>
        <v>50</v>
      </c>
    </row>
    <row r="2371" spans="1:24" ht="43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3">
        <f>(E2371/D2371)*100</f>
        <v>0</v>
      </c>
      <c r="P2371" s="7">
        <f t="shared" ref="P2371:P2434" si="260">IF($L2371&gt;0,$E2371/$L2371,0)</f>
        <v>0</v>
      </c>
      <c r="Q2371" s="4" t="str">
        <f t="shared" ref="Q2371:Q2434" si="261">LEFT($N2371,FIND("/",$N2371)-1)</f>
        <v>technology</v>
      </c>
      <c r="R2371" s="4" t="str">
        <f t="shared" si="259"/>
        <v>web</v>
      </c>
      <c r="S2371" s="22">
        <f t="shared" ref="S2371:U2434" si="262">($J2371/86400)+DATE(1970,1,1)</f>
        <v>42380.812627314815</v>
      </c>
      <c r="T2371" s="22">
        <f t="shared" ref="T2371:T2434" si="263">($I2371/86400)+DATE(1970,1,1)</f>
        <v>42410.812627314815</v>
      </c>
      <c r="U2371" s="23">
        <v>42380.812627314815</v>
      </c>
      <c r="V2371" s="14">
        <f t="shared" ref="V2371:V2434" si="264">IF($H2371="AUD",$D2371*0.704094,IF($H2371="CAD",$D2371*0.766449,IF($H2371="CHF",$D2371*1.016069,IF($H2371="DKK",$D2371*0.150818,IF($H2371="EUR",$D2371*1.126155,IF($H2371="GBP",$D2371*1.251877,IF($H2371="HKD",$D2371*0.127766,IF($H2371="MXN",$D2371*0.052688,IF($H2371="NOK",$D2371*0.117106,IF($H2371="NZD",$D2371*0.672078,IF($H2371="SEK",$D2371*0.106947,IF($H2371="SGD",$D2371*0.737466,IF($H2371="USD",$D2371*1)))))))))))))</f>
        <v>25000</v>
      </c>
      <c r="W2371" s="14">
        <f t="shared" ref="W2371:W2434" si="265">IF($H2371="AUD",$E2371*0.704094,IF($H2371="CAD",$E2371*0.766449,IF($H2371="CHF",$E2371*1.016069,IF($H2371="DKK",$E2371*0.150818,IF($H2371="EUR",$E2371*1.126155,IF($H2371="GBP",$E2371*1.251877,IF($H2371="HKD",$E2371*0.127766,IF($H2371="MXN",$E2371*0.052688,IF($H2371="NOK",$E2371*0.117106,IF($H2371="NZD",$E2371*0.672078,IF($H2371="SEK",$E2371*0.106947,IF($H2371="SGD",$E2371*0.737466,IF($H2371="USD",$E2371*1)))))))))))))</f>
        <v>0</v>
      </c>
      <c r="X2371" s="7">
        <f>IF($L2371&gt;0,$W2371/$L2371,0)</f>
        <v>0</v>
      </c>
    </row>
    <row r="2372" spans="1:24" ht="43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3">
        <f>(E2372/D2372)*100</f>
        <v>0.32800000000000001</v>
      </c>
      <c r="P2372" s="7">
        <f t="shared" si="260"/>
        <v>20.5</v>
      </c>
      <c r="Q2372" s="4" t="str">
        <f t="shared" si="261"/>
        <v>technology</v>
      </c>
      <c r="R2372" s="4" t="str">
        <f t="shared" si="259"/>
        <v>web</v>
      </c>
      <c r="S2372" s="22">
        <f t="shared" si="262"/>
        <v>41961.18913194444</v>
      </c>
      <c r="T2372" s="22">
        <f t="shared" si="263"/>
        <v>41991.18913194444</v>
      </c>
      <c r="U2372" s="23">
        <v>41961.18913194444</v>
      </c>
      <c r="V2372" s="14">
        <f t="shared" si="264"/>
        <v>25000</v>
      </c>
      <c r="W2372" s="14">
        <f t="shared" si="265"/>
        <v>82</v>
      </c>
      <c r="X2372" s="7">
        <f>IF($L2372&gt;0,$W2372/$L2372,0)</f>
        <v>20.5</v>
      </c>
    </row>
    <row r="2373" spans="1:24" ht="43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3">
        <f>(E2373/D2373)*100</f>
        <v>0</v>
      </c>
      <c r="P2373" s="7">
        <f t="shared" si="260"/>
        <v>0</v>
      </c>
      <c r="Q2373" s="4" t="str">
        <f t="shared" si="261"/>
        <v>technology</v>
      </c>
      <c r="R2373" s="4" t="str">
        <f t="shared" si="259"/>
        <v>web</v>
      </c>
      <c r="S2373" s="22">
        <f t="shared" si="262"/>
        <v>42150.777731481481</v>
      </c>
      <c r="T2373" s="22">
        <f t="shared" si="263"/>
        <v>42180.777731481481</v>
      </c>
      <c r="U2373" s="23">
        <v>42150.777731481481</v>
      </c>
      <c r="V2373" s="14">
        <f t="shared" si="264"/>
        <v>2000</v>
      </c>
      <c r="W2373" s="14">
        <f t="shared" si="265"/>
        <v>0</v>
      </c>
      <c r="X2373" s="7">
        <f>IF($L2373&gt;0,$W2373/$L2373,0)</f>
        <v>0</v>
      </c>
    </row>
    <row r="2374" spans="1:24" ht="43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3">
        <f>(E2374/D2374)*100</f>
        <v>3.2727272727272729</v>
      </c>
      <c r="P2374" s="7">
        <f t="shared" si="260"/>
        <v>30</v>
      </c>
      <c r="Q2374" s="4" t="str">
        <f t="shared" si="261"/>
        <v>technology</v>
      </c>
      <c r="R2374" s="4" t="str">
        <f t="shared" si="259"/>
        <v>web</v>
      </c>
      <c r="S2374" s="22">
        <f t="shared" si="262"/>
        <v>42088.069108796291</v>
      </c>
      <c r="T2374" s="22">
        <f t="shared" si="263"/>
        <v>42118.069108796291</v>
      </c>
      <c r="U2374" s="23">
        <v>42088.069108796291</v>
      </c>
      <c r="V2374" s="14">
        <f t="shared" si="264"/>
        <v>3872.5169999999998</v>
      </c>
      <c r="W2374" s="14">
        <f t="shared" si="265"/>
        <v>126.73692</v>
      </c>
      <c r="X2374" s="7">
        <f>IF($L2374&gt;0,$W2374/$L2374,0)</f>
        <v>21.122820000000001</v>
      </c>
    </row>
    <row r="2375" spans="1:24" ht="28.8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3">
        <f>(E2375/D2375)*100</f>
        <v>5.8823529411764705E-3</v>
      </c>
      <c r="P2375" s="7">
        <f t="shared" si="260"/>
        <v>50</v>
      </c>
      <c r="Q2375" s="4" t="str">
        <f t="shared" si="261"/>
        <v>technology</v>
      </c>
      <c r="R2375" s="4" t="str">
        <f t="shared" si="259"/>
        <v>web</v>
      </c>
      <c r="S2375" s="22">
        <f t="shared" si="262"/>
        <v>42215.662314814814</v>
      </c>
      <c r="T2375" s="22">
        <f t="shared" si="263"/>
        <v>42245.662314814814</v>
      </c>
      <c r="U2375" s="23">
        <v>42215.662314814814</v>
      </c>
      <c r="V2375" s="14">
        <f t="shared" si="264"/>
        <v>90904.95</v>
      </c>
      <c r="W2375" s="14">
        <f t="shared" si="265"/>
        <v>5.3473499999999996</v>
      </c>
      <c r="X2375" s="7">
        <f>IF($L2375&gt;0,$W2375/$L2375,0)</f>
        <v>5.3473499999999996</v>
      </c>
    </row>
    <row r="2376" spans="1:24" ht="43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3">
        <f>(E2376/D2376)*100</f>
        <v>4.5454545454545456E-2</v>
      </c>
      <c r="P2376" s="7">
        <f t="shared" si="260"/>
        <v>10</v>
      </c>
      <c r="Q2376" s="4" t="str">
        <f t="shared" si="261"/>
        <v>technology</v>
      </c>
      <c r="R2376" s="4" t="str">
        <f t="shared" si="259"/>
        <v>web</v>
      </c>
      <c r="S2376" s="22">
        <f t="shared" si="262"/>
        <v>42017.843287037038</v>
      </c>
      <c r="T2376" s="22">
        <f t="shared" si="263"/>
        <v>42047.843287037038</v>
      </c>
      <c r="U2376" s="23">
        <v>42017.843287037038</v>
      </c>
      <c r="V2376" s="14">
        <f t="shared" si="264"/>
        <v>22000</v>
      </c>
      <c r="W2376" s="14">
        <f t="shared" si="265"/>
        <v>10</v>
      </c>
      <c r="X2376" s="7">
        <f>IF($L2376&gt;0,$W2376/$L2376,0)</f>
        <v>10</v>
      </c>
    </row>
    <row r="2377" spans="1:24" ht="43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3">
        <f>(E2377/D2377)*100</f>
        <v>0</v>
      </c>
      <c r="P2377" s="7">
        <f t="shared" si="260"/>
        <v>0</v>
      </c>
      <c r="Q2377" s="4" t="str">
        <f t="shared" si="261"/>
        <v>technology</v>
      </c>
      <c r="R2377" s="4" t="str">
        <f t="shared" si="259"/>
        <v>web</v>
      </c>
      <c r="S2377" s="22">
        <f t="shared" si="262"/>
        <v>42592.836076388892</v>
      </c>
      <c r="T2377" s="22">
        <f t="shared" si="263"/>
        <v>42622.836076388892</v>
      </c>
      <c r="U2377" s="23">
        <v>42592.836076388892</v>
      </c>
      <c r="V2377" s="14">
        <f t="shared" si="264"/>
        <v>10000</v>
      </c>
      <c r="W2377" s="14">
        <f t="shared" si="265"/>
        <v>0</v>
      </c>
      <c r="X2377" s="7">
        <f>IF($L2377&gt;0,$W2377/$L2377,0)</f>
        <v>0</v>
      </c>
    </row>
    <row r="2378" spans="1:24" ht="43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3">
        <f>(E2378/D2378)*100</f>
        <v>10.877666666666666</v>
      </c>
      <c r="P2378" s="7">
        <f t="shared" si="260"/>
        <v>81.582499999999996</v>
      </c>
      <c r="Q2378" s="4" t="str">
        <f t="shared" si="261"/>
        <v>technology</v>
      </c>
      <c r="R2378" s="4" t="str">
        <f t="shared" si="259"/>
        <v>web</v>
      </c>
      <c r="S2378" s="22">
        <f t="shared" si="262"/>
        <v>42318.925532407404</v>
      </c>
      <c r="T2378" s="22">
        <f t="shared" si="263"/>
        <v>42348.925532407404</v>
      </c>
      <c r="U2378" s="23">
        <v>42318.925532407404</v>
      </c>
      <c r="V2378" s="14">
        <f t="shared" si="264"/>
        <v>3000</v>
      </c>
      <c r="W2378" s="14">
        <f t="shared" si="265"/>
        <v>326.33</v>
      </c>
      <c r="X2378" s="7">
        <f>IF($L2378&gt;0,$W2378/$L2378,0)</f>
        <v>81.582499999999996</v>
      </c>
    </row>
    <row r="2379" spans="1:24" ht="43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3">
        <f>(E2379/D2379)*100</f>
        <v>0</v>
      </c>
      <c r="P2379" s="7">
        <f t="shared" si="260"/>
        <v>0</v>
      </c>
      <c r="Q2379" s="4" t="str">
        <f t="shared" si="261"/>
        <v>technology</v>
      </c>
      <c r="R2379" s="4" t="str">
        <f t="shared" si="259"/>
        <v>web</v>
      </c>
      <c r="S2379" s="22">
        <f t="shared" si="262"/>
        <v>42669.870173611111</v>
      </c>
      <c r="T2379" s="22">
        <f t="shared" si="263"/>
        <v>42699.911840277782</v>
      </c>
      <c r="U2379" s="23">
        <v>42669.870173611111</v>
      </c>
      <c r="V2379" s="14">
        <f t="shared" si="264"/>
        <v>1916.1225000000002</v>
      </c>
      <c r="W2379" s="14">
        <f t="shared" si="265"/>
        <v>0</v>
      </c>
      <c r="X2379" s="7">
        <f>IF($L2379&gt;0,$W2379/$L2379,0)</f>
        <v>0</v>
      </c>
    </row>
    <row r="2380" spans="1:24" ht="28.8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3">
        <f>(E2380/D2380)*100</f>
        <v>0</v>
      </c>
      <c r="P2380" s="7">
        <f t="shared" si="260"/>
        <v>0</v>
      </c>
      <c r="Q2380" s="4" t="str">
        <f t="shared" si="261"/>
        <v>technology</v>
      </c>
      <c r="R2380" s="4" t="str">
        <f t="shared" si="259"/>
        <v>web</v>
      </c>
      <c r="S2380" s="22">
        <f t="shared" si="262"/>
        <v>42213.013078703705</v>
      </c>
      <c r="T2380" s="22">
        <f t="shared" si="263"/>
        <v>42242.013078703705</v>
      </c>
      <c r="U2380" s="23">
        <v>42213.013078703705</v>
      </c>
      <c r="V2380" s="14">
        <f t="shared" si="264"/>
        <v>110000</v>
      </c>
      <c r="W2380" s="14">
        <f t="shared" si="265"/>
        <v>0</v>
      </c>
      <c r="X2380" s="7">
        <f>IF($L2380&gt;0,$W2380/$L2380,0)</f>
        <v>0</v>
      </c>
    </row>
    <row r="2381" spans="1:24" ht="28.8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3">
        <f>(E2381/D2381)*100</f>
        <v>0</v>
      </c>
      <c r="P2381" s="7">
        <f t="shared" si="260"/>
        <v>0</v>
      </c>
      <c r="Q2381" s="4" t="str">
        <f t="shared" si="261"/>
        <v>technology</v>
      </c>
      <c r="R2381" s="4" t="str">
        <f t="shared" si="259"/>
        <v>web</v>
      </c>
      <c r="S2381" s="22">
        <f t="shared" si="262"/>
        <v>42237.016388888893</v>
      </c>
      <c r="T2381" s="22">
        <f t="shared" si="263"/>
        <v>42282.016388888893</v>
      </c>
      <c r="U2381" s="23">
        <v>42237.016388888893</v>
      </c>
      <c r="V2381" s="14">
        <f t="shared" si="264"/>
        <v>30000</v>
      </c>
      <c r="W2381" s="14">
        <f t="shared" si="265"/>
        <v>0</v>
      </c>
      <c r="X2381" s="7">
        <f>IF($L2381&gt;0,$W2381/$L2381,0)</f>
        <v>0</v>
      </c>
    </row>
    <row r="2382" spans="1:24" ht="43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3">
        <f>(E2382/D2382)*100</f>
        <v>0.36666666666666664</v>
      </c>
      <c r="P2382" s="7">
        <f t="shared" si="260"/>
        <v>18.333333333333332</v>
      </c>
      <c r="Q2382" s="4" t="str">
        <f t="shared" si="261"/>
        <v>technology</v>
      </c>
      <c r="R2382" s="4" t="str">
        <f t="shared" si="259"/>
        <v>web</v>
      </c>
      <c r="S2382" s="22">
        <f t="shared" si="262"/>
        <v>42248.793310185181</v>
      </c>
      <c r="T2382" s="22">
        <f t="shared" si="263"/>
        <v>42278.793310185181</v>
      </c>
      <c r="U2382" s="23">
        <v>42248.793310185181</v>
      </c>
      <c r="V2382" s="14">
        <f t="shared" si="264"/>
        <v>15000</v>
      </c>
      <c r="W2382" s="14">
        <f t="shared" si="265"/>
        <v>55</v>
      </c>
      <c r="X2382" s="7">
        <f>IF($L2382&gt;0,$W2382/$L2382,0)</f>
        <v>18.333333333333332</v>
      </c>
    </row>
    <row r="2383" spans="1:24" ht="43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3">
        <f>(E2383/D2383)*100</f>
        <v>1.8193398957730169</v>
      </c>
      <c r="P2383" s="7">
        <f t="shared" si="260"/>
        <v>224.42857142857142</v>
      </c>
      <c r="Q2383" s="4" t="str">
        <f t="shared" si="261"/>
        <v>technology</v>
      </c>
      <c r="R2383" s="4" t="str">
        <f t="shared" si="259"/>
        <v>web</v>
      </c>
      <c r="S2383" s="22">
        <f t="shared" si="262"/>
        <v>42074.935740740737</v>
      </c>
      <c r="T2383" s="22">
        <f t="shared" si="263"/>
        <v>42104.935740740737</v>
      </c>
      <c r="U2383" s="23">
        <v>42074.935740740737</v>
      </c>
      <c r="V2383" s="14">
        <f t="shared" si="264"/>
        <v>86350</v>
      </c>
      <c r="W2383" s="14">
        <f t="shared" si="265"/>
        <v>1571</v>
      </c>
      <c r="X2383" s="7">
        <f>IF($L2383&gt;0,$W2383/$L2383,0)</f>
        <v>224.42857142857142</v>
      </c>
    </row>
    <row r="2384" spans="1:24" ht="57.6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3">
        <f>(E2384/D2384)*100</f>
        <v>2.5</v>
      </c>
      <c r="P2384" s="7">
        <f t="shared" si="260"/>
        <v>37.5</v>
      </c>
      <c r="Q2384" s="4" t="str">
        <f t="shared" si="261"/>
        <v>technology</v>
      </c>
      <c r="R2384" s="4" t="str">
        <f t="shared" si="259"/>
        <v>web</v>
      </c>
      <c r="S2384" s="22">
        <f t="shared" si="262"/>
        <v>42195.187534722223</v>
      </c>
      <c r="T2384" s="22">
        <f t="shared" si="263"/>
        <v>42220.187534722223</v>
      </c>
      <c r="U2384" s="23">
        <v>42195.187534722223</v>
      </c>
      <c r="V2384" s="14">
        <f t="shared" si="264"/>
        <v>3000</v>
      </c>
      <c r="W2384" s="14">
        <f t="shared" si="265"/>
        <v>75</v>
      </c>
      <c r="X2384" s="7">
        <f>IF($L2384&gt;0,$W2384/$L2384,0)</f>
        <v>37.5</v>
      </c>
    </row>
    <row r="2385" spans="1:24" ht="43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3">
        <f>(E2385/D2385)*100</f>
        <v>4.3499999999999996</v>
      </c>
      <c r="P2385" s="7">
        <f t="shared" si="260"/>
        <v>145</v>
      </c>
      <c r="Q2385" s="4" t="str">
        <f t="shared" si="261"/>
        <v>technology</v>
      </c>
      <c r="R2385" s="4" t="str">
        <f t="shared" si="259"/>
        <v>web</v>
      </c>
      <c r="S2385" s="22">
        <f t="shared" si="262"/>
        <v>42027.056793981479</v>
      </c>
      <c r="T2385" s="22">
        <f t="shared" si="263"/>
        <v>42057.056793981479</v>
      </c>
      <c r="U2385" s="23">
        <v>42027.056793981479</v>
      </c>
      <c r="V2385" s="14">
        <f t="shared" si="264"/>
        <v>6720.78</v>
      </c>
      <c r="W2385" s="14">
        <f t="shared" si="265"/>
        <v>292.35392999999999</v>
      </c>
      <c r="X2385" s="7">
        <f>IF($L2385&gt;0,$W2385/$L2385,0)</f>
        <v>97.451309999999992</v>
      </c>
    </row>
    <row r="2386" spans="1:24" ht="43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3">
        <f>(E2386/D2386)*100</f>
        <v>0.8</v>
      </c>
      <c r="P2386" s="7">
        <f t="shared" si="260"/>
        <v>1</v>
      </c>
      <c r="Q2386" s="4" t="str">
        <f t="shared" si="261"/>
        <v>technology</v>
      </c>
      <c r="R2386" s="4" t="str">
        <f t="shared" si="259"/>
        <v>web</v>
      </c>
      <c r="S2386" s="22">
        <f t="shared" si="262"/>
        <v>41927.067627314813</v>
      </c>
      <c r="T2386" s="22">
        <f t="shared" si="263"/>
        <v>41957.109293981484</v>
      </c>
      <c r="U2386" s="23">
        <v>41927.067627314813</v>
      </c>
      <c r="V2386" s="14">
        <f t="shared" si="264"/>
        <v>1000</v>
      </c>
      <c r="W2386" s="14">
        <f t="shared" si="265"/>
        <v>8</v>
      </c>
      <c r="X2386" s="7">
        <f>IF($L2386&gt;0,$W2386/$L2386,0)</f>
        <v>1</v>
      </c>
    </row>
    <row r="2387" spans="1:24" ht="43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3">
        <f>(E2387/D2387)*100</f>
        <v>1.2123076923076923</v>
      </c>
      <c r="P2387" s="7">
        <f t="shared" si="260"/>
        <v>112.57142857142857</v>
      </c>
      <c r="Q2387" s="4" t="str">
        <f t="shared" si="261"/>
        <v>technology</v>
      </c>
      <c r="R2387" s="4" t="str">
        <f t="shared" si="259"/>
        <v>web</v>
      </c>
      <c r="S2387" s="22">
        <f t="shared" si="262"/>
        <v>42191.70175925926</v>
      </c>
      <c r="T2387" s="22">
        <f t="shared" si="263"/>
        <v>42221.70175925926</v>
      </c>
      <c r="U2387" s="23">
        <v>42191.70175925926</v>
      </c>
      <c r="V2387" s="14">
        <f t="shared" si="264"/>
        <v>65000</v>
      </c>
      <c r="W2387" s="14">
        <f t="shared" si="265"/>
        <v>788</v>
      </c>
      <c r="X2387" s="7">
        <f>IF($L2387&gt;0,$W2387/$L2387,0)</f>
        <v>112.57142857142857</v>
      </c>
    </row>
    <row r="2388" spans="1:24" ht="43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3">
        <f>(E2388/D2388)*100</f>
        <v>0</v>
      </c>
      <c r="P2388" s="7">
        <f t="shared" si="260"/>
        <v>0</v>
      </c>
      <c r="Q2388" s="4" t="str">
        <f t="shared" si="261"/>
        <v>technology</v>
      </c>
      <c r="R2388" s="4" t="str">
        <f t="shared" si="259"/>
        <v>web</v>
      </c>
      <c r="S2388" s="22">
        <f t="shared" si="262"/>
        <v>41954.838240740741</v>
      </c>
      <c r="T2388" s="22">
        <f t="shared" si="263"/>
        <v>42014.838240740741</v>
      </c>
      <c r="U2388" s="23">
        <v>41954.838240740741</v>
      </c>
      <c r="V2388" s="14">
        <f t="shared" si="264"/>
        <v>22993.47</v>
      </c>
      <c r="W2388" s="14">
        <f t="shared" si="265"/>
        <v>0</v>
      </c>
      <c r="X2388" s="7">
        <f>IF($L2388&gt;0,$W2388/$L2388,0)</f>
        <v>0</v>
      </c>
    </row>
    <row r="2389" spans="1:24" ht="43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3">
        <f>(E2389/D2389)*100</f>
        <v>0.68399999999999994</v>
      </c>
      <c r="P2389" s="7">
        <f t="shared" si="260"/>
        <v>342</v>
      </c>
      <c r="Q2389" s="4" t="str">
        <f t="shared" si="261"/>
        <v>technology</v>
      </c>
      <c r="R2389" s="4" t="str">
        <f t="shared" si="259"/>
        <v>web</v>
      </c>
      <c r="S2389" s="22">
        <f t="shared" si="262"/>
        <v>42528.626620370371</v>
      </c>
      <c r="T2389" s="22">
        <f t="shared" si="263"/>
        <v>42573.626620370371</v>
      </c>
      <c r="U2389" s="23">
        <v>42528.626620370371</v>
      </c>
      <c r="V2389" s="14">
        <f t="shared" si="264"/>
        <v>150000</v>
      </c>
      <c r="W2389" s="14">
        <f t="shared" si="265"/>
        <v>1026</v>
      </c>
      <c r="X2389" s="7">
        <f>IF($L2389&gt;0,$W2389/$L2389,0)</f>
        <v>342</v>
      </c>
    </row>
    <row r="2390" spans="1:24" ht="43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3">
        <f>(E2390/D2390)*100</f>
        <v>1.2513513513513512</v>
      </c>
      <c r="P2390" s="7">
        <f t="shared" si="260"/>
        <v>57.875</v>
      </c>
      <c r="Q2390" s="4" t="str">
        <f t="shared" si="261"/>
        <v>technology</v>
      </c>
      <c r="R2390" s="4" t="str">
        <f t="shared" si="259"/>
        <v>web</v>
      </c>
      <c r="S2390" s="22">
        <f t="shared" si="262"/>
        <v>41989.853692129633</v>
      </c>
      <c r="T2390" s="22">
        <f t="shared" si="263"/>
        <v>42019.811805555553</v>
      </c>
      <c r="U2390" s="23">
        <v>41989.853692129633</v>
      </c>
      <c r="V2390" s="14">
        <f t="shared" si="264"/>
        <v>37000</v>
      </c>
      <c r="W2390" s="14">
        <f t="shared" si="265"/>
        <v>463</v>
      </c>
      <c r="X2390" s="7">
        <f>IF($L2390&gt;0,$W2390/$L2390,0)</f>
        <v>57.875</v>
      </c>
    </row>
    <row r="2391" spans="1:24" ht="43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3">
        <f>(E2391/D2391)*100</f>
        <v>0.1875</v>
      </c>
      <c r="P2391" s="7">
        <f t="shared" si="260"/>
        <v>30</v>
      </c>
      <c r="Q2391" s="4" t="str">
        <f t="shared" si="261"/>
        <v>technology</v>
      </c>
      <c r="R2391" s="4" t="str">
        <f t="shared" si="259"/>
        <v>web</v>
      </c>
      <c r="S2391" s="22">
        <f t="shared" si="262"/>
        <v>42179.653379629628</v>
      </c>
      <c r="T2391" s="22">
        <f t="shared" si="263"/>
        <v>42210.915972222225</v>
      </c>
      <c r="U2391" s="23">
        <v>42179.653379629628</v>
      </c>
      <c r="V2391" s="14">
        <f t="shared" si="264"/>
        <v>18018.48</v>
      </c>
      <c r="W2391" s="14">
        <f t="shared" si="265"/>
        <v>33.784649999999999</v>
      </c>
      <c r="X2391" s="7">
        <f>IF($L2391&gt;0,$W2391/$L2391,0)</f>
        <v>33.784649999999999</v>
      </c>
    </row>
    <row r="2392" spans="1:24" ht="43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3">
        <f>(E2392/D2392)*100</f>
        <v>0</v>
      </c>
      <c r="P2392" s="7">
        <f t="shared" si="260"/>
        <v>0</v>
      </c>
      <c r="Q2392" s="4" t="str">
        <f t="shared" si="261"/>
        <v>technology</v>
      </c>
      <c r="R2392" s="4" t="str">
        <f t="shared" si="259"/>
        <v>web</v>
      </c>
      <c r="S2392" s="22">
        <f t="shared" si="262"/>
        <v>41968.262314814812</v>
      </c>
      <c r="T2392" s="22">
        <f t="shared" si="263"/>
        <v>42008.262314814812</v>
      </c>
      <c r="U2392" s="23">
        <v>41968.262314814812</v>
      </c>
      <c r="V2392" s="14">
        <f t="shared" si="264"/>
        <v>359087.94</v>
      </c>
      <c r="W2392" s="14">
        <f t="shared" si="265"/>
        <v>0</v>
      </c>
      <c r="X2392" s="7">
        <f>IF($L2392&gt;0,$W2392/$L2392,0)</f>
        <v>0</v>
      </c>
    </row>
    <row r="2393" spans="1:24" ht="28.8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3">
        <f>(E2393/D2393)*100</f>
        <v>0.125</v>
      </c>
      <c r="P2393" s="7">
        <f t="shared" si="260"/>
        <v>25</v>
      </c>
      <c r="Q2393" s="4" t="str">
        <f t="shared" si="261"/>
        <v>technology</v>
      </c>
      <c r="R2393" s="4" t="str">
        <f t="shared" si="259"/>
        <v>web</v>
      </c>
      <c r="S2393" s="22">
        <f t="shared" si="262"/>
        <v>42064.794490740736</v>
      </c>
      <c r="T2393" s="22">
        <f t="shared" si="263"/>
        <v>42094.752824074079</v>
      </c>
      <c r="U2393" s="23">
        <v>42064.794490740736</v>
      </c>
      <c r="V2393" s="14">
        <f t="shared" si="264"/>
        <v>20000</v>
      </c>
      <c r="W2393" s="14">
        <f t="shared" si="265"/>
        <v>25</v>
      </c>
      <c r="X2393" s="7">
        <f>IF($L2393&gt;0,$W2393/$L2393,0)</f>
        <v>25</v>
      </c>
    </row>
    <row r="2394" spans="1:24" ht="43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3">
        <f>(E2394/D2394)*100</f>
        <v>0</v>
      </c>
      <c r="P2394" s="7">
        <f t="shared" si="260"/>
        <v>0</v>
      </c>
      <c r="Q2394" s="4" t="str">
        <f t="shared" si="261"/>
        <v>technology</v>
      </c>
      <c r="R2394" s="4" t="str">
        <f t="shared" si="259"/>
        <v>web</v>
      </c>
      <c r="S2394" s="22">
        <f t="shared" si="262"/>
        <v>42276.120636574073</v>
      </c>
      <c r="T2394" s="22">
        <f t="shared" si="263"/>
        <v>42306.120636574073</v>
      </c>
      <c r="U2394" s="23">
        <v>42276.120636574073</v>
      </c>
      <c r="V2394" s="14">
        <f t="shared" si="264"/>
        <v>4200</v>
      </c>
      <c r="W2394" s="14">
        <f t="shared" si="265"/>
        <v>0</v>
      </c>
      <c r="X2394" s="7">
        <f>IF($L2394&gt;0,$W2394/$L2394,0)</f>
        <v>0</v>
      </c>
    </row>
    <row r="2395" spans="1:24" ht="43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3">
        <f>(E2395/D2395)*100</f>
        <v>0.05</v>
      </c>
      <c r="P2395" s="7">
        <f t="shared" si="260"/>
        <v>50</v>
      </c>
      <c r="Q2395" s="4" t="str">
        <f t="shared" si="261"/>
        <v>technology</v>
      </c>
      <c r="R2395" s="4" t="str">
        <f t="shared" si="259"/>
        <v>web</v>
      </c>
      <c r="S2395" s="22">
        <f t="shared" si="262"/>
        <v>42194.648344907408</v>
      </c>
      <c r="T2395" s="22">
        <f t="shared" si="263"/>
        <v>42224.648344907408</v>
      </c>
      <c r="U2395" s="23">
        <v>42194.648344907408</v>
      </c>
      <c r="V2395" s="14">
        <f t="shared" si="264"/>
        <v>100000</v>
      </c>
      <c r="W2395" s="14">
        <f t="shared" si="265"/>
        <v>50</v>
      </c>
      <c r="X2395" s="7">
        <f>IF($L2395&gt;0,$W2395/$L2395,0)</f>
        <v>50</v>
      </c>
    </row>
    <row r="2396" spans="1:24" ht="43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3">
        <f>(E2396/D2396)*100</f>
        <v>0.06</v>
      </c>
      <c r="P2396" s="7">
        <f t="shared" si="260"/>
        <v>1.5</v>
      </c>
      <c r="Q2396" s="4" t="str">
        <f t="shared" si="261"/>
        <v>technology</v>
      </c>
      <c r="R2396" s="4" t="str">
        <f t="shared" si="259"/>
        <v>web</v>
      </c>
      <c r="S2396" s="22">
        <f t="shared" si="262"/>
        <v>42031.362187499995</v>
      </c>
      <c r="T2396" s="22">
        <f t="shared" si="263"/>
        <v>42061.362187499995</v>
      </c>
      <c r="U2396" s="23">
        <v>42031.362187499995</v>
      </c>
      <c r="V2396" s="14">
        <f t="shared" si="264"/>
        <v>5630.7749999999996</v>
      </c>
      <c r="W2396" s="14">
        <f t="shared" si="265"/>
        <v>3.3784650000000003</v>
      </c>
      <c r="X2396" s="7">
        <f>IF($L2396&gt;0,$W2396/$L2396,0)</f>
        <v>1.6892325000000001</v>
      </c>
    </row>
    <row r="2397" spans="1:24" ht="43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3">
        <f>(E2397/D2397)*100</f>
        <v>0</v>
      </c>
      <c r="P2397" s="7">
        <f t="shared" si="260"/>
        <v>0</v>
      </c>
      <c r="Q2397" s="4" t="str">
        <f t="shared" si="261"/>
        <v>technology</v>
      </c>
      <c r="R2397" s="4" t="str">
        <f t="shared" si="259"/>
        <v>web</v>
      </c>
      <c r="S2397" s="22">
        <f t="shared" si="262"/>
        <v>42717.121377314819</v>
      </c>
      <c r="T2397" s="22">
        <f t="shared" si="263"/>
        <v>42745.372916666667</v>
      </c>
      <c r="U2397" s="23">
        <v>42717.121377314819</v>
      </c>
      <c r="V2397" s="14">
        <f t="shared" si="264"/>
        <v>33000</v>
      </c>
      <c r="W2397" s="14">
        <f t="shared" si="265"/>
        <v>0</v>
      </c>
      <c r="X2397" s="7">
        <f>IF($L2397&gt;0,$W2397/$L2397,0)</f>
        <v>0</v>
      </c>
    </row>
    <row r="2398" spans="1:24" ht="43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3">
        <f>(E2398/D2398)*100</f>
        <v>0.2</v>
      </c>
      <c r="P2398" s="7">
        <f t="shared" si="260"/>
        <v>10</v>
      </c>
      <c r="Q2398" s="4" t="str">
        <f t="shared" si="261"/>
        <v>technology</v>
      </c>
      <c r="R2398" s="4" t="str">
        <f t="shared" si="259"/>
        <v>web</v>
      </c>
      <c r="S2398" s="22">
        <f t="shared" si="262"/>
        <v>42262.849050925928</v>
      </c>
      <c r="T2398" s="22">
        <f t="shared" si="263"/>
        <v>42292.849050925928</v>
      </c>
      <c r="U2398" s="23">
        <v>42262.849050925928</v>
      </c>
      <c r="V2398" s="14">
        <f t="shared" si="264"/>
        <v>5080.3450000000003</v>
      </c>
      <c r="W2398" s="14">
        <f t="shared" si="265"/>
        <v>10.160690000000001</v>
      </c>
      <c r="X2398" s="7">
        <f>IF($L2398&gt;0,$W2398/$L2398,0)</f>
        <v>10.160690000000001</v>
      </c>
    </row>
    <row r="2399" spans="1:24" ht="43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3">
        <f>(E2399/D2399)*100</f>
        <v>0</v>
      </c>
      <c r="P2399" s="7">
        <f t="shared" si="260"/>
        <v>0</v>
      </c>
      <c r="Q2399" s="4" t="str">
        <f t="shared" si="261"/>
        <v>technology</v>
      </c>
      <c r="R2399" s="4" t="str">
        <f t="shared" si="259"/>
        <v>web</v>
      </c>
      <c r="S2399" s="22">
        <f t="shared" si="262"/>
        <v>41976.88490740741</v>
      </c>
      <c r="T2399" s="22">
        <f t="shared" si="263"/>
        <v>42006.88490740741</v>
      </c>
      <c r="U2399" s="23">
        <v>41976.88490740741</v>
      </c>
      <c r="V2399" s="14">
        <f t="shared" si="264"/>
        <v>124000</v>
      </c>
      <c r="W2399" s="14">
        <f t="shared" si="265"/>
        <v>0</v>
      </c>
      <c r="X2399" s="7">
        <f>IF($L2399&gt;0,$W2399/$L2399,0)</f>
        <v>0</v>
      </c>
    </row>
    <row r="2400" spans="1:24" ht="43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3">
        <f>(E2400/D2400)*100</f>
        <v>0</v>
      </c>
      <c r="P2400" s="7">
        <f t="shared" si="260"/>
        <v>0</v>
      </c>
      <c r="Q2400" s="4" t="str">
        <f t="shared" si="261"/>
        <v>technology</v>
      </c>
      <c r="R2400" s="4" t="str">
        <f t="shared" si="259"/>
        <v>web</v>
      </c>
      <c r="S2400" s="22">
        <f t="shared" si="262"/>
        <v>42157.916481481487</v>
      </c>
      <c r="T2400" s="22">
        <f t="shared" si="263"/>
        <v>42187.916481481487</v>
      </c>
      <c r="U2400" s="23">
        <v>42157.916481481487</v>
      </c>
      <c r="V2400" s="14">
        <f t="shared" si="264"/>
        <v>4000</v>
      </c>
      <c r="W2400" s="14">
        <f t="shared" si="265"/>
        <v>0</v>
      </c>
      <c r="X2400" s="7">
        <f>IF($L2400&gt;0,$W2400/$L2400,0)</f>
        <v>0</v>
      </c>
    </row>
    <row r="2401" spans="1:24" ht="43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3">
        <f>(E2401/D2401)*100</f>
        <v>0</v>
      </c>
      <c r="P2401" s="7">
        <f t="shared" si="260"/>
        <v>0</v>
      </c>
      <c r="Q2401" s="4" t="str">
        <f t="shared" si="261"/>
        <v>technology</v>
      </c>
      <c r="R2401" s="4" t="str">
        <f t="shared" si="259"/>
        <v>web</v>
      </c>
      <c r="S2401" s="22">
        <f t="shared" si="262"/>
        <v>41956.853078703702</v>
      </c>
      <c r="T2401" s="22">
        <f t="shared" si="263"/>
        <v>41991.853078703702</v>
      </c>
      <c r="U2401" s="23">
        <v>41956.853078703702</v>
      </c>
      <c r="V2401" s="14">
        <f t="shared" si="264"/>
        <v>1390.3109999999999</v>
      </c>
      <c r="W2401" s="14">
        <f t="shared" si="265"/>
        <v>0</v>
      </c>
      <c r="X2401" s="7">
        <f>IF($L2401&gt;0,$W2401/$L2401,0)</f>
        <v>0</v>
      </c>
    </row>
    <row r="2402" spans="1:24" ht="43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3">
        <f>(E2402/D2402)*100</f>
        <v>0</v>
      </c>
      <c r="P2402" s="7">
        <f t="shared" si="260"/>
        <v>0</v>
      </c>
      <c r="Q2402" s="4" t="str">
        <f t="shared" si="261"/>
        <v>technology</v>
      </c>
      <c r="R2402" s="4" t="str">
        <f t="shared" si="259"/>
        <v>web</v>
      </c>
      <c r="S2402" s="22">
        <f t="shared" si="262"/>
        <v>42444.268101851849</v>
      </c>
      <c r="T2402" s="22">
        <f t="shared" si="263"/>
        <v>42474.268101851849</v>
      </c>
      <c r="U2402" s="23">
        <v>42444.268101851849</v>
      </c>
      <c r="V2402" s="14">
        <f t="shared" si="264"/>
        <v>35204.699999999997</v>
      </c>
      <c r="W2402" s="14">
        <f t="shared" si="265"/>
        <v>0</v>
      </c>
      <c r="X2402" s="7">
        <f>IF($L2402&gt;0,$W2402/$L2402,0)</f>
        <v>0</v>
      </c>
    </row>
    <row r="2403" spans="1:24" ht="43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3">
        <f>(E2403/D2403)*100</f>
        <v>0.71785714285714286</v>
      </c>
      <c r="P2403" s="7">
        <f t="shared" si="260"/>
        <v>22.333333333333332</v>
      </c>
      <c r="Q2403" s="4" t="str">
        <f t="shared" si="261"/>
        <v>food</v>
      </c>
      <c r="R2403" s="4" t="str">
        <f t="shared" si="259"/>
        <v>food trucks</v>
      </c>
      <c r="S2403" s="22">
        <f t="shared" si="262"/>
        <v>42374.822870370372</v>
      </c>
      <c r="T2403" s="22">
        <f t="shared" si="263"/>
        <v>42434.822870370372</v>
      </c>
      <c r="U2403" s="23">
        <v>42374.822870370372</v>
      </c>
      <c r="V2403" s="14">
        <f t="shared" si="264"/>
        <v>28000</v>
      </c>
      <c r="W2403" s="14">
        <f t="shared" si="265"/>
        <v>201</v>
      </c>
      <c r="X2403" s="7">
        <f>IF($L2403&gt;0,$W2403/$L2403,0)</f>
        <v>22.333333333333332</v>
      </c>
    </row>
    <row r="2404" spans="1:24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3">
        <f>(E2404/D2404)*100</f>
        <v>0.43333333333333329</v>
      </c>
      <c r="P2404" s="7">
        <f t="shared" si="260"/>
        <v>52</v>
      </c>
      <c r="Q2404" s="4" t="str">
        <f t="shared" si="261"/>
        <v>food</v>
      </c>
      <c r="R2404" s="4" t="str">
        <f t="shared" si="259"/>
        <v>food trucks</v>
      </c>
      <c r="S2404" s="22">
        <f t="shared" si="262"/>
        <v>42107.679756944446</v>
      </c>
      <c r="T2404" s="22">
        <f t="shared" si="263"/>
        <v>42137.679756944446</v>
      </c>
      <c r="U2404" s="23">
        <v>42107.679756944446</v>
      </c>
      <c r="V2404" s="14">
        <f t="shared" si="264"/>
        <v>12000</v>
      </c>
      <c r="W2404" s="14">
        <f t="shared" si="265"/>
        <v>52</v>
      </c>
      <c r="X2404" s="7">
        <f>IF($L2404&gt;0,$W2404/$L2404,0)</f>
        <v>52</v>
      </c>
    </row>
    <row r="2405" spans="1:24" ht="43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3">
        <f>(E2405/D2405)*100</f>
        <v>16.833333333333332</v>
      </c>
      <c r="P2405" s="7">
        <f t="shared" si="260"/>
        <v>16.833333333333332</v>
      </c>
      <c r="Q2405" s="4" t="str">
        <f t="shared" si="261"/>
        <v>food</v>
      </c>
      <c r="R2405" s="4" t="str">
        <f t="shared" si="259"/>
        <v>food trucks</v>
      </c>
      <c r="S2405" s="22">
        <f t="shared" si="262"/>
        <v>42399.882615740746</v>
      </c>
      <c r="T2405" s="22">
        <f t="shared" si="263"/>
        <v>42459.840949074074</v>
      </c>
      <c r="U2405" s="23">
        <v>42399.882615740746</v>
      </c>
      <c r="V2405" s="14">
        <f t="shared" si="264"/>
        <v>1502.2523999999999</v>
      </c>
      <c r="W2405" s="14">
        <f t="shared" si="265"/>
        <v>252.87915399999997</v>
      </c>
      <c r="X2405" s="7">
        <f>IF($L2405&gt;0,$W2405/$L2405,0)</f>
        <v>21.073262833333331</v>
      </c>
    </row>
    <row r="2406" spans="1:24" ht="43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3">
        <f>(E2406/D2406)*100</f>
        <v>0</v>
      </c>
      <c r="P2406" s="7">
        <f t="shared" si="260"/>
        <v>0</v>
      </c>
      <c r="Q2406" s="4" t="str">
        <f t="shared" si="261"/>
        <v>food</v>
      </c>
      <c r="R2406" s="4" t="str">
        <f t="shared" si="259"/>
        <v>food trucks</v>
      </c>
      <c r="S2406" s="22">
        <f t="shared" si="262"/>
        <v>42342.03943287037</v>
      </c>
      <c r="T2406" s="22">
        <f t="shared" si="263"/>
        <v>42372.03943287037</v>
      </c>
      <c r="U2406" s="23">
        <v>42342.03943287037</v>
      </c>
      <c r="V2406" s="14">
        <f t="shared" si="264"/>
        <v>15000</v>
      </c>
      <c r="W2406" s="14">
        <f t="shared" si="265"/>
        <v>0</v>
      </c>
      <c r="X2406" s="7">
        <f>IF($L2406&gt;0,$W2406/$L2406,0)</f>
        <v>0</v>
      </c>
    </row>
    <row r="2407" spans="1:24" ht="28.8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3">
        <f>(E2407/D2407)*100</f>
        <v>22.52</v>
      </c>
      <c r="P2407" s="7">
        <f t="shared" si="260"/>
        <v>56.3</v>
      </c>
      <c r="Q2407" s="4" t="str">
        <f t="shared" si="261"/>
        <v>food</v>
      </c>
      <c r="R2407" s="4" t="str">
        <f t="shared" si="259"/>
        <v>food trucks</v>
      </c>
      <c r="S2407" s="22">
        <f t="shared" si="262"/>
        <v>42595.585358796292</v>
      </c>
      <c r="T2407" s="22">
        <f t="shared" si="263"/>
        <v>42616.585358796292</v>
      </c>
      <c r="U2407" s="23">
        <v>42595.585358796292</v>
      </c>
      <c r="V2407" s="14">
        <f t="shared" si="264"/>
        <v>5000</v>
      </c>
      <c r="W2407" s="14">
        <f t="shared" si="265"/>
        <v>1126</v>
      </c>
      <c r="X2407" s="7">
        <f>IF($L2407&gt;0,$W2407/$L2407,0)</f>
        <v>56.3</v>
      </c>
    </row>
    <row r="2408" spans="1:24" ht="43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3">
        <f>(E2408/D2408)*100</f>
        <v>41.384615384615387</v>
      </c>
      <c r="P2408" s="7">
        <f t="shared" si="260"/>
        <v>84.0625</v>
      </c>
      <c r="Q2408" s="4" t="str">
        <f t="shared" si="261"/>
        <v>food</v>
      </c>
      <c r="R2408" s="4" t="str">
        <f t="shared" si="259"/>
        <v>food trucks</v>
      </c>
      <c r="S2408" s="22">
        <f t="shared" si="262"/>
        <v>41983.110995370371</v>
      </c>
      <c r="T2408" s="22">
        <f t="shared" si="263"/>
        <v>42023.110995370371</v>
      </c>
      <c r="U2408" s="23">
        <v>41983.110995370371</v>
      </c>
      <c r="V2408" s="14">
        <f t="shared" si="264"/>
        <v>3250</v>
      </c>
      <c r="W2408" s="14">
        <f t="shared" si="265"/>
        <v>1345</v>
      </c>
      <c r="X2408" s="7">
        <f>IF($L2408&gt;0,$W2408/$L2408,0)</f>
        <v>84.0625</v>
      </c>
    </row>
    <row r="2409" spans="1:24" ht="57.6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3">
        <f>(E2409/D2409)*100</f>
        <v>25.259090909090908</v>
      </c>
      <c r="P2409" s="7">
        <f t="shared" si="260"/>
        <v>168.39393939393941</v>
      </c>
      <c r="Q2409" s="4" t="str">
        <f t="shared" si="261"/>
        <v>food</v>
      </c>
      <c r="R2409" s="4" t="str">
        <f t="shared" si="259"/>
        <v>food trucks</v>
      </c>
      <c r="S2409" s="22">
        <f t="shared" si="262"/>
        <v>42082.575555555552</v>
      </c>
      <c r="T2409" s="22">
        <f t="shared" si="263"/>
        <v>42105.25</v>
      </c>
      <c r="U2409" s="23">
        <v>42082.575555555552</v>
      </c>
      <c r="V2409" s="14">
        <f t="shared" si="264"/>
        <v>22000</v>
      </c>
      <c r="W2409" s="14">
        <f t="shared" si="265"/>
        <v>5557</v>
      </c>
      <c r="X2409" s="7">
        <f>IF($L2409&gt;0,$W2409/$L2409,0)</f>
        <v>168.39393939393941</v>
      </c>
    </row>
    <row r="2410" spans="1:24" ht="28.8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3">
        <f>(E2410/D2410)*100</f>
        <v>0.2</v>
      </c>
      <c r="P2410" s="7">
        <f t="shared" si="260"/>
        <v>15</v>
      </c>
      <c r="Q2410" s="4" t="str">
        <f t="shared" si="261"/>
        <v>food</v>
      </c>
      <c r="R2410" s="4" t="str">
        <f t="shared" si="259"/>
        <v>food trucks</v>
      </c>
      <c r="S2410" s="22">
        <f t="shared" si="262"/>
        <v>41919.140706018516</v>
      </c>
      <c r="T2410" s="22">
        <f t="shared" si="263"/>
        <v>41949.182372685187</v>
      </c>
      <c r="U2410" s="23">
        <v>41919.140706018516</v>
      </c>
      <c r="V2410" s="14">
        <f t="shared" si="264"/>
        <v>15000</v>
      </c>
      <c r="W2410" s="14">
        <f t="shared" si="265"/>
        <v>30</v>
      </c>
      <c r="X2410" s="7">
        <f>IF($L2410&gt;0,$W2410/$L2410,0)</f>
        <v>15</v>
      </c>
    </row>
    <row r="2411" spans="1:24" ht="28.8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3">
        <f>(E2411/D2411)*100</f>
        <v>1.8399999999999999</v>
      </c>
      <c r="P2411" s="7">
        <f t="shared" si="260"/>
        <v>76.666666666666671</v>
      </c>
      <c r="Q2411" s="4" t="str">
        <f t="shared" si="261"/>
        <v>food</v>
      </c>
      <c r="R2411" s="4" t="str">
        <f t="shared" si="259"/>
        <v>food trucks</v>
      </c>
      <c r="S2411" s="22">
        <f t="shared" si="262"/>
        <v>42204.875868055555</v>
      </c>
      <c r="T2411" s="22">
        <f t="shared" si="263"/>
        <v>42234.875868055555</v>
      </c>
      <c r="U2411" s="23">
        <v>42204.875868055555</v>
      </c>
      <c r="V2411" s="14">
        <f t="shared" si="264"/>
        <v>25000</v>
      </c>
      <c r="W2411" s="14">
        <f t="shared" si="265"/>
        <v>460</v>
      </c>
      <c r="X2411" s="7">
        <f>IF($L2411&gt;0,$W2411/$L2411,0)</f>
        <v>76.666666666666671</v>
      </c>
    </row>
    <row r="2412" spans="1:24" ht="57.6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3">
        <f>(E2412/D2412)*100</f>
        <v>0</v>
      </c>
      <c r="P2412" s="7">
        <f t="shared" si="260"/>
        <v>0</v>
      </c>
      <c r="Q2412" s="4" t="str">
        <f t="shared" si="261"/>
        <v>food</v>
      </c>
      <c r="R2412" s="4" t="str">
        <f t="shared" si="259"/>
        <v>food trucks</v>
      </c>
      <c r="S2412" s="22">
        <f t="shared" si="262"/>
        <v>42224.408275462964</v>
      </c>
      <c r="T2412" s="22">
        <f t="shared" si="263"/>
        <v>42254.408275462964</v>
      </c>
      <c r="U2412" s="23">
        <v>42224.408275462964</v>
      </c>
      <c r="V2412" s="14">
        <f t="shared" si="264"/>
        <v>10561.41</v>
      </c>
      <c r="W2412" s="14">
        <f t="shared" si="265"/>
        <v>0</v>
      </c>
      <c r="X2412" s="7">
        <f>IF($L2412&gt;0,$W2412/$L2412,0)</f>
        <v>0</v>
      </c>
    </row>
    <row r="2413" spans="1:24" ht="43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3">
        <f>(E2413/D2413)*100</f>
        <v>0.60399999999999998</v>
      </c>
      <c r="P2413" s="7">
        <f t="shared" si="260"/>
        <v>50.333333333333336</v>
      </c>
      <c r="Q2413" s="4" t="str">
        <f t="shared" si="261"/>
        <v>food</v>
      </c>
      <c r="R2413" s="4" t="str">
        <f t="shared" si="259"/>
        <v>food trucks</v>
      </c>
      <c r="S2413" s="22">
        <f t="shared" si="262"/>
        <v>42211.732430555552</v>
      </c>
      <c r="T2413" s="22">
        <f t="shared" si="263"/>
        <v>42241.732430555552</v>
      </c>
      <c r="U2413" s="23">
        <v>42211.732430555552</v>
      </c>
      <c r="V2413" s="14">
        <f t="shared" si="264"/>
        <v>25000</v>
      </c>
      <c r="W2413" s="14">
        <f t="shared" si="265"/>
        <v>151</v>
      </c>
      <c r="X2413" s="7">
        <f>IF($L2413&gt;0,$W2413/$L2413,0)</f>
        <v>50.333333333333336</v>
      </c>
    </row>
    <row r="2414" spans="1:24" ht="43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3">
        <f>(E2414/D2414)*100</f>
        <v>0</v>
      </c>
      <c r="P2414" s="7">
        <f t="shared" si="260"/>
        <v>0</v>
      </c>
      <c r="Q2414" s="4" t="str">
        <f t="shared" si="261"/>
        <v>food</v>
      </c>
      <c r="R2414" s="4" t="str">
        <f t="shared" si="259"/>
        <v>food trucks</v>
      </c>
      <c r="S2414" s="22">
        <f t="shared" si="262"/>
        <v>42655.736956018518</v>
      </c>
      <c r="T2414" s="22">
        <f t="shared" si="263"/>
        <v>42700.778622685189</v>
      </c>
      <c r="U2414" s="23">
        <v>42655.736956018518</v>
      </c>
      <c r="V2414" s="14">
        <f t="shared" si="264"/>
        <v>9009.24</v>
      </c>
      <c r="W2414" s="14">
        <f t="shared" si="265"/>
        <v>0</v>
      </c>
      <c r="X2414" s="7">
        <f>IF($L2414&gt;0,$W2414/$L2414,0)</f>
        <v>0</v>
      </c>
    </row>
    <row r="2415" spans="1:24" ht="43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3">
        <f>(E2415/D2415)*100</f>
        <v>0.83333333333333337</v>
      </c>
      <c r="P2415" s="7">
        <f t="shared" si="260"/>
        <v>8.3333333333333339</v>
      </c>
      <c r="Q2415" s="4" t="str">
        <f t="shared" si="261"/>
        <v>food</v>
      </c>
      <c r="R2415" s="4" t="str">
        <f t="shared" si="259"/>
        <v>food trucks</v>
      </c>
      <c r="S2415" s="22">
        <f t="shared" si="262"/>
        <v>41760.10974537037</v>
      </c>
      <c r="T2415" s="22">
        <f t="shared" si="263"/>
        <v>41790.979166666664</v>
      </c>
      <c r="U2415" s="23">
        <v>41760.10974537037</v>
      </c>
      <c r="V2415" s="14">
        <f t="shared" si="264"/>
        <v>3000</v>
      </c>
      <c r="W2415" s="14">
        <f t="shared" si="265"/>
        <v>25</v>
      </c>
      <c r="X2415" s="7">
        <f>IF($L2415&gt;0,$W2415/$L2415,0)</f>
        <v>8.3333333333333339</v>
      </c>
    </row>
    <row r="2416" spans="1:24" ht="43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3">
        <f>(E2416/D2416)*100</f>
        <v>3.0666666666666664</v>
      </c>
      <c r="P2416" s="7">
        <f t="shared" si="260"/>
        <v>35.384615384615387</v>
      </c>
      <c r="Q2416" s="4" t="str">
        <f t="shared" si="261"/>
        <v>food</v>
      </c>
      <c r="R2416" s="4" t="str">
        <f t="shared" si="259"/>
        <v>food trucks</v>
      </c>
      <c r="S2416" s="22">
        <f t="shared" si="262"/>
        <v>42198.695138888885</v>
      </c>
      <c r="T2416" s="22">
        <f t="shared" si="263"/>
        <v>42238.165972222225</v>
      </c>
      <c r="U2416" s="23">
        <v>42198.695138888885</v>
      </c>
      <c r="V2416" s="14">
        <f t="shared" si="264"/>
        <v>15000</v>
      </c>
      <c r="W2416" s="14">
        <f t="shared" si="265"/>
        <v>460</v>
      </c>
      <c r="X2416" s="7">
        <f>IF($L2416&gt;0,$W2416/$L2416,0)</f>
        <v>35.384615384615387</v>
      </c>
    </row>
    <row r="2417" spans="1:24" ht="43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3">
        <f>(E2417/D2417)*100</f>
        <v>0.55833333333333335</v>
      </c>
      <c r="P2417" s="7">
        <f t="shared" si="260"/>
        <v>55.833333333333336</v>
      </c>
      <c r="Q2417" s="4" t="str">
        <f t="shared" si="261"/>
        <v>food</v>
      </c>
      <c r="R2417" s="4" t="str">
        <f t="shared" si="259"/>
        <v>food trucks</v>
      </c>
      <c r="S2417" s="22">
        <f t="shared" si="262"/>
        <v>42536.862800925926</v>
      </c>
      <c r="T2417" s="22">
        <f t="shared" si="263"/>
        <v>42566.862800925926</v>
      </c>
      <c r="U2417" s="23">
        <v>42536.862800925926</v>
      </c>
      <c r="V2417" s="14">
        <f t="shared" si="264"/>
        <v>60000</v>
      </c>
      <c r="W2417" s="14">
        <f t="shared" si="265"/>
        <v>335</v>
      </c>
      <c r="X2417" s="7">
        <f>IF($L2417&gt;0,$W2417/$L2417,0)</f>
        <v>55.833333333333336</v>
      </c>
    </row>
    <row r="2418" spans="1:24" ht="43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3">
        <f>(E2418/D2418)*100</f>
        <v>2.5000000000000001E-2</v>
      </c>
      <c r="P2418" s="7">
        <f t="shared" si="260"/>
        <v>5</v>
      </c>
      <c r="Q2418" s="4" t="str">
        <f t="shared" si="261"/>
        <v>food</v>
      </c>
      <c r="R2418" s="4" t="str">
        <f t="shared" si="259"/>
        <v>food trucks</v>
      </c>
      <c r="S2418" s="22">
        <f t="shared" si="262"/>
        <v>42019.737766203703</v>
      </c>
      <c r="T2418" s="22">
        <f t="shared" si="263"/>
        <v>42077.625</v>
      </c>
      <c r="U2418" s="23">
        <v>42019.737766203703</v>
      </c>
      <c r="V2418" s="14">
        <f t="shared" si="264"/>
        <v>20000</v>
      </c>
      <c r="W2418" s="14">
        <f t="shared" si="265"/>
        <v>5</v>
      </c>
      <c r="X2418" s="7">
        <f>IF($L2418&gt;0,$W2418/$L2418,0)</f>
        <v>5</v>
      </c>
    </row>
    <row r="2419" spans="1:24" ht="43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3">
        <f>(E2419/D2419)*100</f>
        <v>0</v>
      </c>
      <c r="P2419" s="7">
        <f t="shared" si="260"/>
        <v>0</v>
      </c>
      <c r="Q2419" s="4" t="str">
        <f t="shared" si="261"/>
        <v>food</v>
      </c>
      <c r="R2419" s="4" t="str">
        <f t="shared" si="259"/>
        <v>food trucks</v>
      </c>
      <c r="S2419" s="22">
        <f t="shared" si="262"/>
        <v>41831.884108796294</v>
      </c>
      <c r="T2419" s="22">
        <f t="shared" si="263"/>
        <v>41861.884108796294</v>
      </c>
      <c r="U2419" s="23">
        <v>41831.884108796294</v>
      </c>
      <c r="V2419" s="14">
        <f t="shared" si="264"/>
        <v>1000</v>
      </c>
      <c r="W2419" s="14">
        <f t="shared" si="265"/>
        <v>0</v>
      </c>
      <c r="X2419" s="7">
        <f>IF($L2419&gt;0,$W2419/$L2419,0)</f>
        <v>0</v>
      </c>
    </row>
    <row r="2420" spans="1:24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3">
        <f>(E2420/D2420)*100</f>
        <v>0.02</v>
      </c>
      <c r="P2420" s="7">
        <f t="shared" si="260"/>
        <v>1</v>
      </c>
      <c r="Q2420" s="4" t="str">
        <f t="shared" si="261"/>
        <v>food</v>
      </c>
      <c r="R2420" s="4" t="str">
        <f t="shared" si="259"/>
        <v>food trucks</v>
      </c>
      <c r="S2420" s="22">
        <f t="shared" si="262"/>
        <v>42027.856990740736</v>
      </c>
      <c r="T2420" s="22">
        <f t="shared" si="263"/>
        <v>42087.815324074079</v>
      </c>
      <c r="U2420" s="23">
        <v>42027.856990740736</v>
      </c>
      <c r="V2420" s="14">
        <f t="shared" si="264"/>
        <v>25000</v>
      </c>
      <c r="W2420" s="14">
        <f t="shared" si="265"/>
        <v>5</v>
      </c>
      <c r="X2420" s="7">
        <f>IF($L2420&gt;0,$W2420/$L2420,0)</f>
        <v>1</v>
      </c>
    </row>
    <row r="2421" spans="1:24" ht="43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3">
        <f>(E2421/D2421)*100</f>
        <v>0</v>
      </c>
      <c r="P2421" s="7">
        <f t="shared" si="260"/>
        <v>0</v>
      </c>
      <c r="Q2421" s="4" t="str">
        <f t="shared" si="261"/>
        <v>food</v>
      </c>
      <c r="R2421" s="4" t="str">
        <f t="shared" si="259"/>
        <v>food trucks</v>
      </c>
      <c r="S2421" s="22">
        <f t="shared" si="262"/>
        <v>41993.738298611112</v>
      </c>
      <c r="T2421" s="22">
        <f t="shared" si="263"/>
        <v>42053.738298611112</v>
      </c>
      <c r="U2421" s="23">
        <v>41993.738298611112</v>
      </c>
      <c r="V2421" s="14">
        <f t="shared" si="264"/>
        <v>3000</v>
      </c>
      <c r="W2421" s="14">
        <f t="shared" si="265"/>
        <v>0</v>
      </c>
      <c r="X2421" s="7">
        <f>IF($L2421&gt;0,$W2421/$L2421,0)</f>
        <v>0</v>
      </c>
    </row>
    <row r="2422" spans="1:24" ht="43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3">
        <f>(E2422/D2422)*100</f>
        <v>14.825133372851216</v>
      </c>
      <c r="P2422" s="7">
        <f t="shared" si="260"/>
        <v>69.472222222222229</v>
      </c>
      <c r="Q2422" s="4" t="str">
        <f t="shared" si="261"/>
        <v>food</v>
      </c>
      <c r="R2422" s="4" t="str">
        <f t="shared" si="259"/>
        <v>food trucks</v>
      </c>
      <c r="S2422" s="22">
        <f t="shared" si="262"/>
        <v>41893.028877314813</v>
      </c>
      <c r="T2422" s="22">
        <f t="shared" si="263"/>
        <v>41953.070543981477</v>
      </c>
      <c r="U2422" s="23">
        <v>41893.028877314813</v>
      </c>
      <c r="V2422" s="14">
        <f t="shared" si="264"/>
        <v>16870</v>
      </c>
      <c r="W2422" s="14">
        <f t="shared" si="265"/>
        <v>2501</v>
      </c>
      <c r="X2422" s="7">
        <f>IF($L2422&gt;0,$W2422/$L2422,0)</f>
        <v>69.472222222222229</v>
      </c>
    </row>
    <row r="2423" spans="1:24" ht="28.8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3">
        <f>(E2423/D2423)*100</f>
        <v>1.6666666666666666E-2</v>
      </c>
      <c r="P2423" s="7">
        <f t="shared" si="260"/>
        <v>1</v>
      </c>
      <c r="Q2423" s="4" t="str">
        <f t="shared" si="261"/>
        <v>food</v>
      </c>
      <c r="R2423" s="4" t="str">
        <f t="shared" si="259"/>
        <v>food trucks</v>
      </c>
      <c r="S2423" s="22">
        <f t="shared" si="262"/>
        <v>42026.687453703707</v>
      </c>
      <c r="T2423" s="22">
        <f t="shared" si="263"/>
        <v>42056.687453703707</v>
      </c>
      <c r="U2423" s="23">
        <v>42026.687453703707</v>
      </c>
      <c r="V2423" s="14">
        <f t="shared" si="264"/>
        <v>6000</v>
      </c>
      <c r="W2423" s="14">
        <f t="shared" si="265"/>
        <v>1</v>
      </c>
      <c r="X2423" s="7">
        <f>IF($L2423&gt;0,$W2423/$L2423,0)</f>
        <v>1</v>
      </c>
    </row>
    <row r="2424" spans="1:24" ht="28.8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3">
        <f>(E2424/D2424)*100</f>
        <v>0.2</v>
      </c>
      <c r="P2424" s="7">
        <f t="shared" si="260"/>
        <v>1</v>
      </c>
      <c r="Q2424" s="4" t="str">
        <f t="shared" si="261"/>
        <v>food</v>
      </c>
      <c r="R2424" s="4" t="str">
        <f t="shared" si="259"/>
        <v>food trucks</v>
      </c>
      <c r="S2424" s="22">
        <f t="shared" si="262"/>
        <v>42044.724953703699</v>
      </c>
      <c r="T2424" s="22">
        <f t="shared" si="263"/>
        <v>42074.683287037042</v>
      </c>
      <c r="U2424" s="23">
        <v>42044.724953703699</v>
      </c>
      <c r="V2424" s="14">
        <f t="shared" si="264"/>
        <v>500</v>
      </c>
      <c r="W2424" s="14">
        <f t="shared" si="265"/>
        <v>1</v>
      </c>
      <c r="X2424" s="7">
        <f>IF($L2424&gt;0,$W2424/$L2424,0)</f>
        <v>1</v>
      </c>
    </row>
    <row r="2425" spans="1:24" ht="43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3">
        <f>(E2425/D2425)*100</f>
        <v>1.3333333333333334E-2</v>
      </c>
      <c r="P2425" s="7">
        <f t="shared" si="260"/>
        <v>8</v>
      </c>
      <c r="Q2425" s="4" t="str">
        <f t="shared" si="261"/>
        <v>food</v>
      </c>
      <c r="R2425" s="4" t="str">
        <f t="shared" si="259"/>
        <v>food trucks</v>
      </c>
      <c r="S2425" s="22">
        <f t="shared" si="262"/>
        <v>41974.704745370371</v>
      </c>
      <c r="T2425" s="22">
        <f t="shared" si="263"/>
        <v>42004.704745370371</v>
      </c>
      <c r="U2425" s="23">
        <v>41974.704745370371</v>
      </c>
      <c r="V2425" s="14">
        <f t="shared" si="264"/>
        <v>60000</v>
      </c>
      <c r="W2425" s="14">
        <f t="shared" si="265"/>
        <v>8</v>
      </c>
      <c r="X2425" s="7">
        <f>IF($L2425&gt;0,$W2425/$L2425,0)</f>
        <v>8</v>
      </c>
    </row>
    <row r="2426" spans="1:24" ht="28.8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3">
        <f>(E2426/D2426)*100</f>
        <v>1.24</v>
      </c>
      <c r="P2426" s="7">
        <f t="shared" si="260"/>
        <v>34.444444444444443</v>
      </c>
      <c r="Q2426" s="4" t="str">
        <f t="shared" si="261"/>
        <v>food</v>
      </c>
      <c r="R2426" s="4" t="str">
        <f t="shared" si="259"/>
        <v>food trucks</v>
      </c>
      <c r="S2426" s="22">
        <f t="shared" si="262"/>
        <v>41909.892453703702</v>
      </c>
      <c r="T2426" s="22">
        <f t="shared" si="263"/>
        <v>41939.892453703702</v>
      </c>
      <c r="U2426" s="23">
        <v>41909.892453703702</v>
      </c>
      <c r="V2426" s="14">
        <f t="shared" si="264"/>
        <v>25000</v>
      </c>
      <c r="W2426" s="14">
        <f t="shared" si="265"/>
        <v>310</v>
      </c>
      <c r="X2426" s="7">
        <f>IF($L2426&gt;0,$W2426/$L2426,0)</f>
        <v>34.444444444444443</v>
      </c>
    </row>
    <row r="2427" spans="1:24" ht="43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3">
        <f>(E2427/D2427)*100</f>
        <v>2.8571428571428574E-2</v>
      </c>
      <c r="P2427" s="7">
        <f t="shared" si="260"/>
        <v>1</v>
      </c>
      <c r="Q2427" s="4" t="str">
        <f t="shared" si="261"/>
        <v>food</v>
      </c>
      <c r="R2427" s="4" t="str">
        <f t="shared" si="259"/>
        <v>food trucks</v>
      </c>
      <c r="S2427" s="22">
        <f t="shared" si="262"/>
        <v>42502.913761574076</v>
      </c>
      <c r="T2427" s="22">
        <f t="shared" si="263"/>
        <v>42517.919444444444</v>
      </c>
      <c r="U2427" s="23">
        <v>42502.913761574076</v>
      </c>
      <c r="V2427" s="14">
        <f t="shared" si="264"/>
        <v>3500</v>
      </c>
      <c r="W2427" s="14">
        <f t="shared" si="265"/>
        <v>1</v>
      </c>
      <c r="X2427" s="7">
        <f>IF($L2427&gt;0,$W2427/$L2427,0)</f>
        <v>1</v>
      </c>
    </row>
    <row r="2428" spans="1:24" ht="43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3">
        <f>(E2428/D2428)*100</f>
        <v>0</v>
      </c>
      <c r="P2428" s="7">
        <f t="shared" si="260"/>
        <v>0</v>
      </c>
      <c r="Q2428" s="4" t="str">
        <f t="shared" si="261"/>
        <v>food</v>
      </c>
      <c r="R2428" s="4" t="str">
        <f t="shared" si="259"/>
        <v>food trucks</v>
      </c>
      <c r="S2428" s="22">
        <f t="shared" si="262"/>
        <v>42164.170046296298</v>
      </c>
      <c r="T2428" s="22">
        <f t="shared" si="263"/>
        <v>42224.170046296298</v>
      </c>
      <c r="U2428" s="23">
        <v>42164.170046296298</v>
      </c>
      <c r="V2428" s="14">
        <f t="shared" si="264"/>
        <v>20000</v>
      </c>
      <c r="W2428" s="14">
        <f t="shared" si="265"/>
        <v>0</v>
      </c>
      <c r="X2428" s="7">
        <f>IF($L2428&gt;0,$W2428/$L2428,0)</f>
        <v>0</v>
      </c>
    </row>
    <row r="2429" spans="1:24" ht="28.8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3">
        <f>(E2429/D2429)*100</f>
        <v>2E-3</v>
      </c>
      <c r="P2429" s="7">
        <f t="shared" si="260"/>
        <v>1</v>
      </c>
      <c r="Q2429" s="4" t="str">
        <f t="shared" si="261"/>
        <v>food</v>
      </c>
      <c r="R2429" s="4" t="str">
        <f t="shared" si="259"/>
        <v>food trucks</v>
      </c>
      <c r="S2429" s="22">
        <f t="shared" si="262"/>
        <v>42412.318668981483</v>
      </c>
      <c r="T2429" s="22">
        <f t="shared" si="263"/>
        <v>42452.277002314819</v>
      </c>
      <c r="U2429" s="23">
        <v>42412.318668981483</v>
      </c>
      <c r="V2429" s="14">
        <f t="shared" si="264"/>
        <v>50000</v>
      </c>
      <c r="W2429" s="14">
        <f t="shared" si="265"/>
        <v>1</v>
      </c>
      <c r="X2429" s="7">
        <f>IF($L2429&gt;0,$W2429/$L2429,0)</f>
        <v>1</v>
      </c>
    </row>
    <row r="2430" spans="1:24" ht="28.8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3">
        <f>(E2430/D2430)*100</f>
        <v>2.8571428571428571E-3</v>
      </c>
      <c r="P2430" s="7">
        <f t="shared" si="260"/>
        <v>1</v>
      </c>
      <c r="Q2430" s="4" t="str">
        <f t="shared" si="261"/>
        <v>food</v>
      </c>
      <c r="R2430" s="4" t="str">
        <f t="shared" si="259"/>
        <v>food trucks</v>
      </c>
      <c r="S2430" s="22">
        <f t="shared" si="262"/>
        <v>42045.784155092595</v>
      </c>
      <c r="T2430" s="22">
        <f t="shared" si="263"/>
        <v>42075.742488425924</v>
      </c>
      <c r="U2430" s="23">
        <v>42045.784155092595</v>
      </c>
      <c r="V2430" s="14">
        <f t="shared" si="264"/>
        <v>35000</v>
      </c>
      <c r="W2430" s="14">
        <f t="shared" si="265"/>
        <v>1</v>
      </c>
      <c r="X2430" s="7">
        <f>IF($L2430&gt;0,$W2430/$L2430,0)</f>
        <v>1</v>
      </c>
    </row>
    <row r="2431" spans="1:24" ht="43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3">
        <f>(E2431/D2431)*100</f>
        <v>1.4321428571428572</v>
      </c>
      <c r="P2431" s="7">
        <f t="shared" si="260"/>
        <v>501.25</v>
      </c>
      <c r="Q2431" s="4" t="str">
        <f t="shared" si="261"/>
        <v>food</v>
      </c>
      <c r="R2431" s="4" t="str">
        <f t="shared" si="259"/>
        <v>food trucks</v>
      </c>
      <c r="S2431" s="22">
        <f t="shared" si="262"/>
        <v>42734.879236111112</v>
      </c>
      <c r="T2431" s="22">
        <f t="shared" si="263"/>
        <v>42771.697222222225</v>
      </c>
      <c r="U2431" s="23">
        <v>42734.879236111112</v>
      </c>
      <c r="V2431" s="14">
        <f t="shared" si="264"/>
        <v>16394.84</v>
      </c>
      <c r="W2431" s="14">
        <f t="shared" si="265"/>
        <v>234.79752999999999</v>
      </c>
      <c r="X2431" s="7">
        <f>IF($L2431&gt;0,$W2431/$L2431,0)</f>
        <v>58.699382499999999</v>
      </c>
    </row>
    <row r="2432" spans="1:24" ht="43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3">
        <f>(E2432/D2432)*100</f>
        <v>0.70000000000000007</v>
      </c>
      <c r="P2432" s="7">
        <f t="shared" si="260"/>
        <v>10.5</v>
      </c>
      <c r="Q2432" s="4" t="str">
        <f t="shared" si="261"/>
        <v>food</v>
      </c>
      <c r="R2432" s="4" t="str">
        <f t="shared" si="259"/>
        <v>food trucks</v>
      </c>
      <c r="S2432" s="22">
        <f t="shared" si="262"/>
        <v>42382.130833333329</v>
      </c>
      <c r="T2432" s="22">
        <f t="shared" si="263"/>
        <v>42412.130833333329</v>
      </c>
      <c r="U2432" s="23">
        <v>42382.130833333329</v>
      </c>
      <c r="V2432" s="14">
        <f t="shared" si="264"/>
        <v>3000</v>
      </c>
      <c r="W2432" s="14">
        <f t="shared" si="265"/>
        <v>21</v>
      </c>
      <c r="X2432" s="7">
        <f>IF($L2432&gt;0,$W2432/$L2432,0)</f>
        <v>10.5</v>
      </c>
    </row>
    <row r="2433" spans="1:24" ht="28.8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3">
        <f>(E2433/D2433)*100</f>
        <v>2E-3</v>
      </c>
      <c r="P2433" s="7">
        <f t="shared" si="260"/>
        <v>1</v>
      </c>
      <c r="Q2433" s="4" t="str">
        <f t="shared" si="261"/>
        <v>food</v>
      </c>
      <c r="R2433" s="4" t="str">
        <f t="shared" si="259"/>
        <v>food trucks</v>
      </c>
      <c r="S2433" s="22">
        <f t="shared" si="262"/>
        <v>42489.099687499998</v>
      </c>
      <c r="T2433" s="22">
        <f t="shared" si="263"/>
        <v>42549.099687499998</v>
      </c>
      <c r="U2433" s="23">
        <v>42489.099687499998</v>
      </c>
      <c r="V2433" s="14">
        <f t="shared" si="264"/>
        <v>100000</v>
      </c>
      <c r="W2433" s="14">
        <f t="shared" si="265"/>
        <v>2</v>
      </c>
      <c r="X2433" s="7">
        <f>IF($L2433&gt;0,$W2433/$L2433,0)</f>
        <v>1</v>
      </c>
    </row>
    <row r="2434" spans="1:24" ht="43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3">
        <f>(E2434/D2434)*100</f>
        <v>1.4285714285714287E-2</v>
      </c>
      <c r="P2434" s="7">
        <f t="shared" si="260"/>
        <v>1</v>
      </c>
      <c r="Q2434" s="4" t="str">
        <f t="shared" si="261"/>
        <v>food</v>
      </c>
      <c r="R2434" s="4" t="str">
        <f t="shared" ref="R2434:R2497" si="266">MID($N2434,FIND("/",$N2434)+1,LEN($N2434))</f>
        <v>food trucks</v>
      </c>
      <c r="S2434" s="22">
        <f t="shared" si="262"/>
        <v>42041.218715277777</v>
      </c>
      <c r="T2434" s="22">
        <f t="shared" si="263"/>
        <v>42071.218715277777</v>
      </c>
      <c r="U2434" s="23">
        <v>42041.218715277777</v>
      </c>
      <c r="V2434" s="14">
        <f t="shared" si="264"/>
        <v>14000</v>
      </c>
      <c r="W2434" s="14">
        <f t="shared" si="265"/>
        <v>2</v>
      </c>
      <c r="X2434" s="7">
        <f>IF($L2434&gt;0,$W2434/$L2434,0)</f>
        <v>1</v>
      </c>
    </row>
    <row r="2435" spans="1:24" ht="43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3">
        <f>(E2435/D2435)*100</f>
        <v>0</v>
      </c>
      <c r="P2435" s="7">
        <f t="shared" ref="P2435:P2498" si="267">IF($L2435&gt;0,$E2435/$L2435,0)</f>
        <v>0</v>
      </c>
      <c r="Q2435" s="4" t="str">
        <f t="shared" ref="Q2435:Q2498" si="268">LEFT($N2435,FIND("/",$N2435)-1)</f>
        <v>food</v>
      </c>
      <c r="R2435" s="4" t="str">
        <f t="shared" si="266"/>
        <v>food trucks</v>
      </c>
      <c r="S2435" s="22">
        <f t="shared" ref="S2435:U2498" si="269">($J2435/86400)+DATE(1970,1,1)</f>
        <v>42397.89980324074</v>
      </c>
      <c r="T2435" s="22">
        <f t="shared" ref="T2435:T2498" si="270">($I2435/86400)+DATE(1970,1,1)</f>
        <v>42427.89980324074</v>
      </c>
      <c r="U2435" s="23">
        <v>42397.89980324074</v>
      </c>
      <c r="V2435" s="14">
        <f t="shared" ref="V2435:V2498" si="271">IF($H2435="AUD",$D2435*0.704094,IF($H2435="CAD",$D2435*0.766449,IF($H2435="CHF",$D2435*1.016069,IF($H2435="DKK",$D2435*0.150818,IF($H2435="EUR",$D2435*1.126155,IF($H2435="GBP",$D2435*1.251877,IF($H2435="HKD",$D2435*0.127766,IF($H2435="MXN",$D2435*0.052688,IF($H2435="NOK",$D2435*0.117106,IF($H2435="NZD",$D2435*0.672078,IF($H2435="SEK",$D2435*0.106947,IF($H2435="SGD",$D2435*0.737466,IF($H2435="USD",$D2435*1)))))))))))))</f>
        <v>10000</v>
      </c>
      <c r="W2435" s="14">
        <f t="shared" ref="W2435:W2498" si="272">IF($H2435="AUD",$E2435*0.704094,IF($H2435="CAD",$E2435*0.766449,IF($H2435="CHF",$E2435*1.016069,IF($H2435="DKK",$E2435*0.150818,IF($H2435="EUR",$E2435*1.126155,IF($H2435="GBP",$E2435*1.251877,IF($H2435="HKD",$E2435*0.127766,IF($H2435="MXN",$E2435*0.052688,IF($H2435="NOK",$E2435*0.117106,IF($H2435="NZD",$E2435*0.672078,IF($H2435="SEK",$E2435*0.106947,IF($H2435="SGD",$E2435*0.737466,IF($H2435="USD",$E2435*1)))))))))))))</f>
        <v>0</v>
      </c>
      <c r="X2435" s="7">
        <f>IF($L2435&gt;0,$W2435/$L2435,0)</f>
        <v>0</v>
      </c>
    </row>
    <row r="2436" spans="1:24" ht="43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3">
        <f>(E2436/D2436)*100</f>
        <v>0.13</v>
      </c>
      <c r="P2436" s="7">
        <f t="shared" si="267"/>
        <v>13</v>
      </c>
      <c r="Q2436" s="4" t="str">
        <f t="shared" si="268"/>
        <v>food</v>
      </c>
      <c r="R2436" s="4" t="str">
        <f t="shared" si="266"/>
        <v>food trucks</v>
      </c>
      <c r="S2436" s="22">
        <f t="shared" si="269"/>
        <v>42180.186041666668</v>
      </c>
      <c r="T2436" s="22">
        <f t="shared" si="270"/>
        <v>42220.186041666668</v>
      </c>
      <c r="U2436" s="23">
        <v>42180.186041666668</v>
      </c>
      <c r="V2436" s="14">
        <f t="shared" si="271"/>
        <v>20000</v>
      </c>
      <c r="W2436" s="14">
        <f t="shared" si="272"/>
        <v>26</v>
      </c>
      <c r="X2436" s="7">
        <f>IF($L2436&gt;0,$W2436/$L2436,0)</f>
        <v>13</v>
      </c>
    </row>
    <row r="2437" spans="1:24" ht="43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3">
        <f>(E2437/D2437)*100</f>
        <v>0.48960000000000004</v>
      </c>
      <c r="P2437" s="7">
        <f t="shared" si="267"/>
        <v>306</v>
      </c>
      <c r="Q2437" s="4" t="str">
        <f t="shared" si="268"/>
        <v>food</v>
      </c>
      <c r="R2437" s="4" t="str">
        <f t="shared" si="266"/>
        <v>food trucks</v>
      </c>
      <c r="S2437" s="22">
        <f t="shared" si="269"/>
        <v>42252.277615740742</v>
      </c>
      <c r="T2437" s="22">
        <f t="shared" si="270"/>
        <v>42282.277615740742</v>
      </c>
      <c r="U2437" s="23">
        <v>42252.277615740742</v>
      </c>
      <c r="V2437" s="14">
        <f t="shared" si="271"/>
        <v>26736.75</v>
      </c>
      <c r="W2437" s="14">
        <f t="shared" si="272"/>
        <v>130.90312800000001</v>
      </c>
      <c r="X2437" s="7">
        <f>IF($L2437&gt;0,$W2437/$L2437,0)</f>
        <v>32.725782000000002</v>
      </c>
    </row>
    <row r="2438" spans="1:24" ht="43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3">
        <f>(E2438/D2438)*100</f>
        <v>3.8461538461538464E-2</v>
      </c>
      <c r="P2438" s="7">
        <f t="shared" si="267"/>
        <v>22.5</v>
      </c>
      <c r="Q2438" s="4" t="str">
        <f t="shared" si="268"/>
        <v>food</v>
      </c>
      <c r="R2438" s="4" t="str">
        <f t="shared" si="266"/>
        <v>food trucks</v>
      </c>
      <c r="S2438" s="22">
        <f t="shared" si="269"/>
        <v>42338.615393518514</v>
      </c>
      <c r="T2438" s="22">
        <f t="shared" si="270"/>
        <v>42398.615393518514</v>
      </c>
      <c r="U2438" s="23">
        <v>42338.615393518514</v>
      </c>
      <c r="V2438" s="14">
        <f t="shared" si="271"/>
        <v>89674.53300000001</v>
      </c>
      <c r="W2438" s="14">
        <f t="shared" si="272"/>
        <v>34.490205000000003</v>
      </c>
      <c r="X2438" s="7">
        <f>IF($L2438&gt;0,$W2438/$L2438,0)</f>
        <v>17.245102500000002</v>
      </c>
    </row>
    <row r="2439" spans="1:24" ht="43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3">
        <f>(E2439/D2439)*100</f>
        <v>0</v>
      </c>
      <c r="P2439" s="7">
        <f t="shared" si="267"/>
        <v>0</v>
      </c>
      <c r="Q2439" s="4" t="str">
        <f t="shared" si="268"/>
        <v>food</v>
      </c>
      <c r="R2439" s="4" t="str">
        <f t="shared" si="266"/>
        <v>food trucks</v>
      </c>
      <c r="S2439" s="22">
        <f t="shared" si="269"/>
        <v>42031.965138888889</v>
      </c>
      <c r="T2439" s="22">
        <f t="shared" si="270"/>
        <v>42080.75</v>
      </c>
      <c r="U2439" s="23">
        <v>42031.965138888889</v>
      </c>
      <c r="V2439" s="14">
        <f t="shared" si="271"/>
        <v>8000</v>
      </c>
      <c r="W2439" s="14">
        <f t="shared" si="272"/>
        <v>0</v>
      </c>
      <c r="X2439" s="7">
        <f>IF($L2439&gt;0,$W2439/$L2439,0)</f>
        <v>0</v>
      </c>
    </row>
    <row r="2440" spans="1:24" ht="43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3">
        <f>(E2440/D2440)*100</f>
        <v>0.33333333333333337</v>
      </c>
      <c r="P2440" s="7">
        <f t="shared" si="267"/>
        <v>50</v>
      </c>
      <c r="Q2440" s="4" t="str">
        <f t="shared" si="268"/>
        <v>food</v>
      </c>
      <c r="R2440" s="4" t="str">
        <f t="shared" si="266"/>
        <v>food trucks</v>
      </c>
      <c r="S2440" s="22">
        <f t="shared" si="269"/>
        <v>42285.91506944444</v>
      </c>
      <c r="T2440" s="22">
        <f t="shared" si="270"/>
        <v>42345.956736111111</v>
      </c>
      <c r="U2440" s="23">
        <v>42285.91506944444</v>
      </c>
      <c r="V2440" s="14">
        <f t="shared" si="271"/>
        <v>15000</v>
      </c>
      <c r="W2440" s="14">
        <f t="shared" si="272"/>
        <v>50</v>
      </c>
      <c r="X2440" s="7">
        <f>IF($L2440&gt;0,$W2440/$L2440,0)</f>
        <v>50</v>
      </c>
    </row>
    <row r="2441" spans="1:24" ht="43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3">
        <f>(E2441/D2441)*100</f>
        <v>0</v>
      </c>
      <c r="P2441" s="7">
        <f t="shared" si="267"/>
        <v>0</v>
      </c>
      <c r="Q2441" s="4" t="str">
        <f t="shared" si="268"/>
        <v>food</v>
      </c>
      <c r="R2441" s="4" t="str">
        <f t="shared" si="266"/>
        <v>food trucks</v>
      </c>
      <c r="S2441" s="22">
        <f t="shared" si="269"/>
        <v>42265.818622685183</v>
      </c>
      <c r="T2441" s="22">
        <f t="shared" si="270"/>
        <v>42295.818622685183</v>
      </c>
      <c r="U2441" s="23">
        <v>42265.818622685183</v>
      </c>
      <c r="V2441" s="14">
        <f t="shared" si="271"/>
        <v>10000</v>
      </c>
      <c r="W2441" s="14">
        <f t="shared" si="272"/>
        <v>0</v>
      </c>
      <c r="X2441" s="7">
        <f>IF($L2441&gt;0,$W2441/$L2441,0)</f>
        <v>0</v>
      </c>
    </row>
    <row r="2442" spans="1:24" ht="28.8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3">
        <f>(E2442/D2442)*100</f>
        <v>0.2</v>
      </c>
      <c r="P2442" s="7">
        <f t="shared" si="267"/>
        <v>5</v>
      </c>
      <c r="Q2442" s="4" t="str">
        <f t="shared" si="268"/>
        <v>food</v>
      </c>
      <c r="R2442" s="4" t="str">
        <f t="shared" si="266"/>
        <v>food trucks</v>
      </c>
      <c r="S2442" s="22">
        <f t="shared" si="269"/>
        <v>42383.899456018524</v>
      </c>
      <c r="T2442" s="22">
        <f t="shared" si="270"/>
        <v>42413.899456018524</v>
      </c>
      <c r="U2442" s="23">
        <v>42383.899456018524</v>
      </c>
      <c r="V2442" s="14">
        <f t="shared" si="271"/>
        <v>5630.7749999999996</v>
      </c>
      <c r="W2442" s="14">
        <f t="shared" si="272"/>
        <v>11.26155</v>
      </c>
      <c r="X2442" s="7">
        <f>IF($L2442&gt;0,$W2442/$L2442,0)</f>
        <v>5.6307749999999999</v>
      </c>
    </row>
    <row r="2443" spans="1:24" ht="28.8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3">
        <f>(E2443/D2443)*100</f>
        <v>107.88</v>
      </c>
      <c r="P2443" s="7">
        <f t="shared" si="267"/>
        <v>74.22935779816514</v>
      </c>
      <c r="Q2443" s="4" t="str">
        <f t="shared" si="268"/>
        <v>food</v>
      </c>
      <c r="R2443" s="4" t="str">
        <f t="shared" si="266"/>
        <v>small batch</v>
      </c>
      <c r="S2443" s="22">
        <f t="shared" si="269"/>
        <v>42187.125625000001</v>
      </c>
      <c r="T2443" s="22">
        <f t="shared" si="270"/>
        <v>42208.207638888889</v>
      </c>
      <c r="U2443" s="23">
        <v>42187.125625000001</v>
      </c>
      <c r="V2443" s="14">
        <f t="shared" si="271"/>
        <v>7500</v>
      </c>
      <c r="W2443" s="14">
        <f t="shared" si="272"/>
        <v>8091</v>
      </c>
      <c r="X2443" s="7">
        <f>IF($L2443&gt;0,$W2443/$L2443,0)</f>
        <v>74.22935779816514</v>
      </c>
    </row>
    <row r="2444" spans="1:24" ht="28.8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3">
        <f>(E2444/D2444)*100</f>
        <v>125.94166666666666</v>
      </c>
      <c r="P2444" s="7">
        <f t="shared" si="267"/>
        <v>81.252688172043008</v>
      </c>
      <c r="Q2444" s="4" t="str">
        <f t="shared" si="268"/>
        <v>food</v>
      </c>
      <c r="R2444" s="4" t="str">
        <f t="shared" si="266"/>
        <v>small batch</v>
      </c>
      <c r="S2444" s="22">
        <f t="shared" si="269"/>
        <v>42052.666990740741</v>
      </c>
      <c r="T2444" s="22">
        <f t="shared" si="270"/>
        <v>42082.625324074077</v>
      </c>
      <c r="U2444" s="23">
        <v>42052.666990740741</v>
      </c>
      <c r="V2444" s="14">
        <f t="shared" si="271"/>
        <v>24000</v>
      </c>
      <c r="W2444" s="14">
        <f t="shared" si="272"/>
        <v>30226</v>
      </c>
      <c r="X2444" s="7">
        <f>IF($L2444&gt;0,$W2444/$L2444,0)</f>
        <v>81.252688172043008</v>
      </c>
    </row>
    <row r="2445" spans="1:24" ht="43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3">
        <f>(E2445/D2445)*100</f>
        <v>202.51495</v>
      </c>
      <c r="P2445" s="7">
        <f t="shared" si="267"/>
        <v>130.23469453376205</v>
      </c>
      <c r="Q2445" s="4" t="str">
        <f t="shared" si="268"/>
        <v>food</v>
      </c>
      <c r="R2445" s="4" t="str">
        <f t="shared" si="266"/>
        <v>small batch</v>
      </c>
      <c r="S2445" s="22">
        <f t="shared" si="269"/>
        <v>41836.625254629631</v>
      </c>
      <c r="T2445" s="22">
        <f t="shared" si="270"/>
        <v>41866.625254629631</v>
      </c>
      <c r="U2445" s="23">
        <v>41836.625254629631</v>
      </c>
      <c r="V2445" s="14">
        <f t="shared" si="271"/>
        <v>20000</v>
      </c>
      <c r="W2445" s="14">
        <f t="shared" si="272"/>
        <v>40502.99</v>
      </c>
      <c r="X2445" s="7">
        <f>IF($L2445&gt;0,$W2445/$L2445,0)</f>
        <v>130.23469453376205</v>
      </c>
    </row>
    <row r="2446" spans="1:24" ht="43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3">
        <f>(E2446/D2446)*100</f>
        <v>108.60000000000001</v>
      </c>
      <c r="P2446" s="7">
        <f t="shared" si="267"/>
        <v>53.409836065573771</v>
      </c>
      <c r="Q2446" s="4" t="str">
        <f t="shared" si="268"/>
        <v>food</v>
      </c>
      <c r="R2446" s="4" t="str">
        <f t="shared" si="266"/>
        <v>small batch</v>
      </c>
      <c r="S2446" s="22">
        <f t="shared" si="269"/>
        <v>42485.754525462966</v>
      </c>
      <c r="T2446" s="22">
        <f t="shared" si="270"/>
        <v>42515.754525462966</v>
      </c>
      <c r="U2446" s="23">
        <v>42485.754525462966</v>
      </c>
      <c r="V2446" s="14">
        <f t="shared" si="271"/>
        <v>3000</v>
      </c>
      <c r="W2446" s="14">
        <f t="shared" si="272"/>
        <v>3258</v>
      </c>
      <c r="X2446" s="7">
        <f>IF($L2446&gt;0,$W2446/$L2446,0)</f>
        <v>53.409836065573771</v>
      </c>
    </row>
    <row r="2447" spans="1:24" ht="57.6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3">
        <f>(E2447/D2447)*100</f>
        <v>172.8</v>
      </c>
      <c r="P2447" s="7">
        <f t="shared" si="267"/>
        <v>75.130434782608702</v>
      </c>
      <c r="Q2447" s="4" t="str">
        <f t="shared" si="268"/>
        <v>food</v>
      </c>
      <c r="R2447" s="4" t="str">
        <f t="shared" si="266"/>
        <v>small batch</v>
      </c>
      <c r="S2447" s="22">
        <f t="shared" si="269"/>
        <v>42243.190057870372</v>
      </c>
      <c r="T2447" s="22">
        <f t="shared" si="270"/>
        <v>42273.190057870372</v>
      </c>
      <c r="U2447" s="23">
        <v>42243.190057870372</v>
      </c>
      <c r="V2447" s="14">
        <f t="shared" si="271"/>
        <v>5000</v>
      </c>
      <c r="W2447" s="14">
        <f t="shared" si="272"/>
        <v>8640</v>
      </c>
      <c r="X2447" s="7">
        <f>IF($L2447&gt;0,$W2447/$L2447,0)</f>
        <v>75.130434782608702</v>
      </c>
    </row>
    <row r="2448" spans="1:24" ht="43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3">
        <f>(E2448/D2448)*100</f>
        <v>167.98</v>
      </c>
      <c r="P2448" s="7">
        <f t="shared" si="267"/>
        <v>75.666666666666671</v>
      </c>
      <c r="Q2448" s="4" t="str">
        <f t="shared" si="268"/>
        <v>food</v>
      </c>
      <c r="R2448" s="4" t="str">
        <f t="shared" si="266"/>
        <v>small batch</v>
      </c>
      <c r="S2448" s="22">
        <f t="shared" si="269"/>
        <v>42670.602673611109</v>
      </c>
      <c r="T2448" s="22">
        <f t="shared" si="270"/>
        <v>42700.64434027778</v>
      </c>
      <c r="U2448" s="23">
        <v>42670.602673611109</v>
      </c>
      <c r="V2448" s="14">
        <f t="shared" si="271"/>
        <v>5000</v>
      </c>
      <c r="W2448" s="14">
        <f t="shared" si="272"/>
        <v>8399</v>
      </c>
      <c r="X2448" s="7">
        <f>IF($L2448&gt;0,$W2448/$L2448,0)</f>
        <v>75.666666666666671</v>
      </c>
    </row>
    <row r="2449" spans="1:24" ht="43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3">
        <f>(E2449/D2449)*100</f>
        <v>427.20000000000005</v>
      </c>
      <c r="P2449" s="7">
        <f t="shared" si="267"/>
        <v>31.691394658753708</v>
      </c>
      <c r="Q2449" s="4" t="str">
        <f t="shared" si="268"/>
        <v>food</v>
      </c>
      <c r="R2449" s="4" t="str">
        <f t="shared" si="266"/>
        <v>small batch</v>
      </c>
      <c r="S2449" s="22">
        <f t="shared" si="269"/>
        <v>42654.469826388886</v>
      </c>
      <c r="T2449" s="22">
        <f t="shared" si="270"/>
        <v>42686.166666666672</v>
      </c>
      <c r="U2449" s="23">
        <v>42654.469826388886</v>
      </c>
      <c r="V2449" s="14">
        <f t="shared" si="271"/>
        <v>2500</v>
      </c>
      <c r="W2449" s="14">
        <f t="shared" si="272"/>
        <v>10680</v>
      </c>
      <c r="X2449" s="7">
        <f>IF($L2449&gt;0,$W2449/$L2449,0)</f>
        <v>31.691394658753708</v>
      </c>
    </row>
    <row r="2450" spans="1:24" ht="43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3">
        <f>(E2450/D2450)*100</f>
        <v>107.5</v>
      </c>
      <c r="P2450" s="7">
        <f t="shared" si="267"/>
        <v>47.777777777777779</v>
      </c>
      <c r="Q2450" s="4" t="str">
        <f t="shared" si="268"/>
        <v>food</v>
      </c>
      <c r="R2450" s="4" t="str">
        <f t="shared" si="266"/>
        <v>small batch</v>
      </c>
      <c r="S2450" s="22">
        <f t="shared" si="269"/>
        <v>42607.316122685181</v>
      </c>
      <c r="T2450" s="22">
        <f t="shared" si="270"/>
        <v>42613.233333333337</v>
      </c>
      <c r="U2450" s="23">
        <v>42607.316122685181</v>
      </c>
      <c r="V2450" s="14">
        <f t="shared" si="271"/>
        <v>400</v>
      </c>
      <c r="W2450" s="14">
        <f t="shared" si="272"/>
        <v>430</v>
      </c>
      <c r="X2450" s="7">
        <f>IF($L2450&gt;0,$W2450/$L2450,0)</f>
        <v>47.777777777777779</v>
      </c>
    </row>
    <row r="2451" spans="1:24" ht="43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3">
        <f>(E2451/D2451)*100</f>
        <v>108</v>
      </c>
      <c r="P2451" s="7">
        <f t="shared" si="267"/>
        <v>90</v>
      </c>
      <c r="Q2451" s="4" t="str">
        <f t="shared" si="268"/>
        <v>food</v>
      </c>
      <c r="R2451" s="4" t="str">
        <f t="shared" si="266"/>
        <v>small batch</v>
      </c>
      <c r="S2451" s="22">
        <f t="shared" si="269"/>
        <v>41943.142534722225</v>
      </c>
      <c r="T2451" s="22">
        <f t="shared" si="270"/>
        <v>41973.184201388889</v>
      </c>
      <c r="U2451" s="23">
        <v>41943.142534722225</v>
      </c>
      <c r="V2451" s="14">
        <f t="shared" si="271"/>
        <v>10000</v>
      </c>
      <c r="W2451" s="14">
        <f t="shared" si="272"/>
        <v>10800</v>
      </c>
      <c r="X2451" s="7">
        <f>IF($L2451&gt;0,$W2451/$L2451,0)</f>
        <v>90</v>
      </c>
    </row>
    <row r="2452" spans="1:24" ht="43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3">
        <f>(E2452/D2452)*100</f>
        <v>101.53353333333335</v>
      </c>
      <c r="P2452" s="7">
        <f t="shared" si="267"/>
        <v>149.31401960784314</v>
      </c>
      <c r="Q2452" s="4" t="str">
        <f t="shared" si="268"/>
        <v>food</v>
      </c>
      <c r="R2452" s="4" t="str">
        <f t="shared" si="266"/>
        <v>small batch</v>
      </c>
      <c r="S2452" s="22">
        <f t="shared" si="269"/>
        <v>41902.07240740741</v>
      </c>
      <c r="T2452" s="22">
        <f t="shared" si="270"/>
        <v>41940.132638888885</v>
      </c>
      <c r="U2452" s="23">
        <v>41902.07240740741</v>
      </c>
      <c r="V2452" s="14">
        <f t="shared" si="271"/>
        <v>15000</v>
      </c>
      <c r="W2452" s="14">
        <f t="shared" si="272"/>
        <v>15230.03</v>
      </c>
      <c r="X2452" s="7">
        <f>IF($L2452&gt;0,$W2452/$L2452,0)</f>
        <v>149.31401960784314</v>
      </c>
    </row>
    <row r="2453" spans="1:24" ht="43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3">
        <f>(E2453/D2453)*100</f>
        <v>115.45</v>
      </c>
      <c r="P2453" s="7">
        <f t="shared" si="267"/>
        <v>62.06989247311828</v>
      </c>
      <c r="Q2453" s="4" t="str">
        <f t="shared" si="268"/>
        <v>food</v>
      </c>
      <c r="R2453" s="4" t="str">
        <f t="shared" si="266"/>
        <v>small batch</v>
      </c>
      <c r="S2453" s="22">
        <f t="shared" si="269"/>
        <v>42779.908449074079</v>
      </c>
      <c r="T2453" s="22">
        <f t="shared" si="270"/>
        <v>42799.908449074079</v>
      </c>
      <c r="U2453" s="23">
        <v>42779.908449074079</v>
      </c>
      <c r="V2453" s="14">
        <f t="shared" si="271"/>
        <v>10000</v>
      </c>
      <c r="W2453" s="14">
        <f t="shared" si="272"/>
        <v>11545</v>
      </c>
      <c r="X2453" s="7">
        <f>IF($L2453&gt;0,$W2453/$L2453,0)</f>
        <v>62.06989247311828</v>
      </c>
    </row>
    <row r="2454" spans="1:24" ht="43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3">
        <f>(E2454/D2454)*100</f>
        <v>133.5</v>
      </c>
      <c r="P2454" s="7">
        <f t="shared" si="267"/>
        <v>53.4</v>
      </c>
      <c r="Q2454" s="4" t="str">
        <f t="shared" si="268"/>
        <v>food</v>
      </c>
      <c r="R2454" s="4" t="str">
        <f t="shared" si="266"/>
        <v>small batch</v>
      </c>
      <c r="S2454" s="22">
        <f t="shared" si="269"/>
        <v>42338.84375</v>
      </c>
      <c r="T2454" s="22">
        <f t="shared" si="270"/>
        <v>42367.958333333328</v>
      </c>
      <c r="U2454" s="23">
        <v>42338.84375</v>
      </c>
      <c r="V2454" s="14">
        <f t="shared" si="271"/>
        <v>600</v>
      </c>
      <c r="W2454" s="14">
        <f t="shared" si="272"/>
        <v>801</v>
      </c>
      <c r="X2454" s="7">
        <f>IF($L2454&gt;0,$W2454/$L2454,0)</f>
        <v>53.4</v>
      </c>
    </row>
    <row r="2455" spans="1:24" ht="43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3">
        <f>(E2455/D2455)*100</f>
        <v>154.69999999999999</v>
      </c>
      <c r="P2455" s="7">
        <f t="shared" si="267"/>
        <v>69.268656716417908</v>
      </c>
      <c r="Q2455" s="4" t="str">
        <f t="shared" si="268"/>
        <v>food</v>
      </c>
      <c r="R2455" s="4" t="str">
        <f t="shared" si="266"/>
        <v>small batch</v>
      </c>
      <c r="S2455" s="22">
        <f t="shared" si="269"/>
        <v>42738.692233796297</v>
      </c>
      <c r="T2455" s="22">
        <f t="shared" si="270"/>
        <v>42768.692233796297</v>
      </c>
      <c r="U2455" s="23">
        <v>42738.692233796297</v>
      </c>
      <c r="V2455" s="14">
        <f t="shared" si="271"/>
        <v>3000</v>
      </c>
      <c r="W2455" s="14">
        <f t="shared" si="272"/>
        <v>4641</v>
      </c>
      <c r="X2455" s="7">
        <f>IF($L2455&gt;0,$W2455/$L2455,0)</f>
        <v>69.268656716417908</v>
      </c>
    </row>
    <row r="2456" spans="1:24" ht="43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3">
        <f>(E2456/D2456)*100</f>
        <v>100.84571428571429</v>
      </c>
      <c r="P2456" s="7">
        <f t="shared" si="267"/>
        <v>271.50769230769231</v>
      </c>
      <c r="Q2456" s="4" t="str">
        <f t="shared" si="268"/>
        <v>food</v>
      </c>
      <c r="R2456" s="4" t="str">
        <f t="shared" si="266"/>
        <v>small batch</v>
      </c>
      <c r="S2456" s="22">
        <f t="shared" si="269"/>
        <v>42770.201481481483</v>
      </c>
      <c r="T2456" s="22">
        <f t="shared" si="270"/>
        <v>42805.201481481483</v>
      </c>
      <c r="U2456" s="23">
        <v>42770.201481481483</v>
      </c>
      <c r="V2456" s="14">
        <f t="shared" si="271"/>
        <v>35000</v>
      </c>
      <c r="W2456" s="14">
        <f t="shared" si="272"/>
        <v>35296</v>
      </c>
      <c r="X2456" s="7">
        <f>IF($L2456&gt;0,$W2456/$L2456,0)</f>
        <v>271.50769230769231</v>
      </c>
    </row>
    <row r="2457" spans="1:24" ht="43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3">
        <f>(E2457/D2457)*100</f>
        <v>182</v>
      </c>
      <c r="P2457" s="7">
        <f t="shared" si="267"/>
        <v>34.125</v>
      </c>
      <c r="Q2457" s="4" t="str">
        <f t="shared" si="268"/>
        <v>food</v>
      </c>
      <c r="R2457" s="4" t="str">
        <f t="shared" si="266"/>
        <v>small batch</v>
      </c>
      <c r="S2457" s="22">
        <f t="shared" si="269"/>
        <v>42452.781828703708</v>
      </c>
      <c r="T2457" s="22">
        <f t="shared" si="270"/>
        <v>42480.781828703708</v>
      </c>
      <c r="U2457" s="23">
        <v>42452.781828703708</v>
      </c>
      <c r="V2457" s="14">
        <f t="shared" si="271"/>
        <v>300</v>
      </c>
      <c r="W2457" s="14">
        <f t="shared" si="272"/>
        <v>546</v>
      </c>
      <c r="X2457" s="7">
        <f>IF($L2457&gt;0,$W2457/$L2457,0)</f>
        <v>34.125</v>
      </c>
    </row>
    <row r="2458" spans="1:24" ht="43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3">
        <f>(E2458/D2458)*100</f>
        <v>180.86666666666667</v>
      </c>
      <c r="P2458" s="7">
        <f t="shared" si="267"/>
        <v>40.492537313432834</v>
      </c>
      <c r="Q2458" s="4" t="str">
        <f t="shared" si="268"/>
        <v>food</v>
      </c>
      <c r="R2458" s="4" t="str">
        <f t="shared" si="266"/>
        <v>small batch</v>
      </c>
      <c r="S2458" s="22">
        <f t="shared" si="269"/>
        <v>42761.961099537039</v>
      </c>
      <c r="T2458" s="22">
        <f t="shared" si="270"/>
        <v>42791.961099537039</v>
      </c>
      <c r="U2458" s="23">
        <v>42761.961099537039</v>
      </c>
      <c r="V2458" s="14">
        <f t="shared" si="271"/>
        <v>1500</v>
      </c>
      <c r="W2458" s="14">
        <f t="shared" si="272"/>
        <v>2713</v>
      </c>
      <c r="X2458" s="7">
        <f>IF($L2458&gt;0,$W2458/$L2458,0)</f>
        <v>40.492537313432834</v>
      </c>
    </row>
    <row r="2459" spans="1:24" ht="43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3">
        <f>(E2459/D2459)*100</f>
        <v>102.30434782608695</v>
      </c>
      <c r="P2459" s="7">
        <f t="shared" si="267"/>
        <v>189.75806451612902</v>
      </c>
      <c r="Q2459" s="4" t="str">
        <f t="shared" si="268"/>
        <v>food</v>
      </c>
      <c r="R2459" s="4" t="str">
        <f t="shared" si="266"/>
        <v>small batch</v>
      </c>
      <c r="S2459" s="22">
        <f t="shared" si="269"/>
        <v>42423.602500000001</v>
      </c>
      <c r="T2459" s="22">
        <f t="shared" si="270"/>
        <v>42453.560833333337</v>
      </c>
      <c r="U2459" s="23">
        <v>42423.602500000001</v>
      </c>
      <c r="V2459" s="14">
        <f t="shared" si="271"/>
        <v>23000</v>
      </c>
      <c r="W2459" s="14">
        <f t="shared" si="272"/>
        <v>23530</v>
      </c>
      <c r="X2459" s="7">
        <f>IF($L2459&gt;0,$W2459/$L2459,0)</f>
        <v>189.75806451612902</v>
      </c>
    </row>
    <row r="2460" spans="1:24" ht="43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3">
        <f>(E2460/D2460)*100</f>
        <v>110.17999999999999</v>
      </c>
      <c r="P2460" s="7">
        <f t="shared" si="267"/>
        <v>68.862499999999997</v>
      </c>
      <c r="Q2460" s="4" t="str">
        <f t="shared" si="268"/>
        <v>food</v>
      </c>
      <c r="R2460" s="4" t="str">
        <f t="shared" si="266"/>
        <v>small batch</v>
      </c>
      <c r="S2460" s="22">
        <f t="shared" si="269"/>
        <v>42495.871736111112</v>
      </c>
      <c r="T2460" s="22">
        <f t="shared" si="270"/>
        <v>42530.791666666672</v>
      </c>
      <c r="U2460" s="23">
        <v>42495.871736111112</v>
      </c>
      <c r="V2460" s="14">
        <f t="shared" si="271"/>
        <v>5000</v>
      </c>
      <c r="W2460" s="14">
        <f t="shared" si="272"/>
        <v>5509</v>
      </c>
      <c r="X2460" s="7">
        <f>IF($L2460&gt;0,$W2460/$L2460,0)</f>
        <v>68.862499999999997</v>
      </c>
    </row>
    <row r="2461" spans="1:24" ht="43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3">
        <f>(E2461/D2461)*100</f>
        <v>102.25</v>
      </c>
      <c r="P2461" s="7">
        <f t="shared" si="267"/>
        <v>108.77659574468085</v>
      </c>
      <c r="Q2461" s="4" t="str">
        <f t="shared" si="268"/>
        <v>food</v>
      </c>
      <c r="R2461" s="4" t="str">
        <f t="shared" si="266"/>
        <v>small batch</v>
      </c>
      <c r="S2461" s="22">
        <f t="shared" si="269"/>
        <v>42407.637557870374</v>
      </c>
      <c r="T2461" s="22">
        <f t="shared" si="270"/>
        <v>42452.595891203702</v>
      </c>
      <c r="U2461" s="23">
        <v>42407.637557870374</v>
      </c>
      <c r="V2461" s="14">
        <f t="shared" si="271"/>
        <v>30000</v>
      </c>
      <c r="W2461" s="14">
        <f t="shared" si="272"/>
        <v>30675</v>
      </c>
      <c r="X2461" s="7">
        <f>IF($L2461&gt;0,$W2461/$L2461,0)</f>
        <v>108.77659574468085</v>
      </c>
    </row>
    <row r="2462" spans="1:24" ht="43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3">
        <f>(E2462/D2462)*100</f>
        <v>100.78823529411764</v>
      </c>
      <c r="P2462" s="7">
        <f t="shared" si="267"/>
        <v>125.98529411764706</v>
      </c>
      <c r="Q2462" s="4" t="str">
        <f t="shared" si="268"/>
        <v>food</v>
      </c>
      <c r="R2462" s="4" t="str">
        <f t="shared" si="266"/>
        <v>small batch</v>
      </c>
      <c r="S2462" s="22">
        <f t="shared" si="269"/>
        <v>42704.187118055561</v>
      </c>
      <c r="T2462" s="22">
        <f t="shared" si="270"/>
        <v>42738.178472222222</v>
      </c>
      <c r="U2462" s="23">
        <v>42704.187118055561</v>
      </c>
      <c r="V2462" s="14">
        <f t="shared" si="271"/>
        <v>8500</v>
      </c>
      <c r="W2462" s="14">
        <f t="shared" si="272"/>
        <v>8567</v>
      </c>
      <c r="X2462" s="7">
        <f>IF($L2462&gt;0,$W2462/$L2462,0)</f>
        <v>125.98529411764706</v>
      </c>
    </row>
    <row r="2463" spans="1:24" ht="43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3">
        <f>(E2463/D2463)*100</f>
        <v>103.8</v>
      </c>
      <c r="P2463" s="7">
        <f t="shared" si="267"/>
        <v>90.523255813953483</v>
      </c>
      <c r="Q2463" s="4" t="str">
        <f t="shared" si="268"/>
        <v>music</v>
      </c>
      <c r="R2463" s="4" t="str">
        <f t="shared" si="266"/>
        <v>indie rock</v>
      </c>
      <c r="S2463" s="22">
        <f t="shared" si="269"/>
        <v>40784.012696759259</v>
      </c>
      <c r="T2463" s="22">
        <f t="shared" si="270"/>
        <v>40817.125</v>
      </c>
      <c r="U2463" s="23">
        <v>40784.012696759259</v>
      </c>
      <c r="V2463" s="14">
        <f t="shared" si="271"/>
        <v>7500</v>
      </c>
      <c r="W2463" s="14">
        <f t="shared" si="272"/>
        <v>7785</v>
      </c>
      <c r="X2463" s="7">
        <f>IF($L2463&gt;0,$W2463/$L2463,0)</f>
        <v>90.523255813953483</v>
      </c>
    </row>
    <row r="2464" spans="1:24" ht="43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3">
        <f>(E2464/D2464)*100</f>
        <v>110.70833333333334</v>
      </c>
      <c r="P2464" s="7">
        <f t="shared" si="267"/>
        <v>28.880434782608695</v>
      </c>
      <c r="Q2464" s="4" t="str">
        <f t="shared" si="268"/>
        <v>music</v>
      </c>
      <c r="R2464" s="4" t="str">
        <f t="shared" si="266"/>
        <v>indie rock</v>
      </c>
      <c r="S2464" s="22">
        <f t="shared" si="269"/>
        <v>41089.186296296299</v>
      </c>
      <c r="T2464" s="22">
        <f t="shared" si="270"/>
        <v>41109.186296296299</v>
      </c>
      <c r="U2464" s="23">
        <v>41089.186296296299</v>
      </c>
      <c r="V2464" s="14">
        <f t="shared" si="271"/>
        <v>3000</v>
      </c>
      <c r="W2464" s="14">
        <f t="shared" si="272"/>
        <v>3321.25</v>
      </c>
      <c r="X2464" s="7">
        <f>IF($L2464&gt;0,$W2464/$L2464,0)</f>
        <v>28.880434782608695</v>
      </c>
    </row>
    <row r="2465" spans="1:24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3">
        <f>(E2465/D2465)*100</f>
        <v>116.25000000000001</v>
      </c>
      <c r="P2465" s="7">
        <f t="shared" si="267"/>
        <v>31</v>
      </c>
      <c r="Q2465" s="4" t="str">
        <f t="shared" si="268"/>
        <v>music</v>
      </c>
      <c r="R2465" s="4" t="str">
        <f t="shared" si="266"/>
        <v>indie rock</v>
      </c>
      <c r="S2465" s="22">
        <f t="shared" si="269"/>
        <v>41341.111400462964</v>
      </c>
      <c r="T2465" s="22">
        <f t="shared" si="270"/>
        <v>41380.791666666664</v>
      </c>
      <c r="U2465" s="23">
        <v>41341.111400462964</v>
      </c>
      <c r="V2465" s="14">
        <f t="shared" si="271"/>
        <v>2000</v>
      </c>
      <c r="W2465" s="14">
        <f t="shared" si="272"/>
        <v>2325</v>
      </c>
      <c r="X2465" s="7">
        <f>IF($L2465&gt;0,$W2465/$L2465,0)</f>
        <v>31</v>
      </c>
    </row>
    <row r="2466" spans="1:24" ht="43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3">
        <f>(E2466/D2466)*100</f>
        <v>111.1</v>
      </c>
      <c r="P2466" s="7">
        <f t="shared" si="267"/>
        <v>51.674418604651166</v>
      </c>
      <c r="Q2466" s="4" t="str">
        <f t="shared" si="268"/>
        <v>music</v>
      </c>
      <c r="R2466" s="4" t="str">
        <f t="shared" si="266"/>
        <v>indie rock</v>
      </c>
      <c r="S2466" s="22">
        <f t="shared" si="269"/>
        <v>42248.90042824074</v>
      </c>
      <c r="T2466" s="22">
        <f t="shared" si="270"/>
        <v>42277.811805555553</v>
      </c>
      <c r="U2466" s="23">
        <v>42248.90042824074</v>
      </c>
      <c r="V2466" s="14">
        <f t="shared" si="271"/>
        <v>1532.8980000000001</v>
      </c>
      <c r="W2466" s="14">
        <f t="shared" si="272"/>
        <v>1703.0496780000001</v>
      </c>
      <c r="X2466" s="7">
        <f>IF($L2466&gt;0,$W2466/$L2466,0)</f>
        <v>39.605806465116281</v>
      </c>
    </row>
    <row r="2467" spans="1:24" ht="28.8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3">
        <f>(E2467/D2467)*100</f>
        <v>180.14285714285714</v>
      </c>
      <c r="P2467" s="7">
        <f t="shared" si="267"/>
        <v>26.270833333333332</v>
      </c>
      <c r="Q2467" s="4" t="str">
        <f t="shared" si="268"/>
        <v>music</v>
      </c>
      <c r="R2467" s="4" t="str">
        <f t="shared" si="266"/>
        <v>indie rock</v>
      </c>
      <c r="S2467" s="22">
        <f t="shared" si="269"/>
        <v>41145.719305555554</v>
      </c>
      <c r="T2467" s="22">
        <f t="shared" si="270"/>
        <v>41175.719305555554</v>
      </c>
      <c r="U2467" s="23">
        <v>41145.719305555554</v>
      </c>
      <c r="V2467" s="14">
        <f t="shared" si="271"/>
        <v>700</v>
      </c>
      <c r="W2467" s="14">
        <f t="shared" si="272"/>
        <v>1261</v>
      </c>
      <c r="X2467" s="7">
        <f>IF($L2467&gt;0,$W2467/$L2467,0)</f>
        <v>26.270833333333332</v>
      </c>
    </row>
    <row r="2468" spans="1:24" ht="43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3">
        <f>(E2468/D2468)*100</f>
        <v>100</v>
      </c>
      <c r="P2468" s="7">
        <f t="shared" si="267"/>
        <v>48.07692307692308</v>
      </c>
      <c r="Q2468" s="4" t="str">
        <f t="shared" si="268"/>
        <v>music</v>
      </c>
      <c r="R2468" s="4" t="str">
        <f t="shared" si="266"/>
        <v>indie rock</v>
      </c>
      <c r="S2468" s="22">
        <f t="shared" si="269"/>
        <v>41373.102465277778</v>
      </c>
      <c r="T2468" s="22">
        <f t="shared" si="270"/>
        <v>41403.102465277778</v>
      </c>
      <c r="U2468" s="23">
        <v>41373.102465277778</v>
      </c>
      <c r="V2468" s="14">
        <f t="shared" si="271"/>
        <v>2500</v>
      </c>
      <c r="W2468" s="14">
        <f t="shared" si="272"/>
        <v>2500</v>
      </c>
      <c r="X2468" s="7">
        <f>IF($L2468&gt;0,$W2468/$L2468,0)</f>
        <v>48.07692307692308</v>
      </c>
    </row>
    <row r="2469" spans="1:24" ht="43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3">
        <f>(E2469/D2469)*100</f>
        <v>118.5</v>
      </c>
      <c r="P2469" s="7">
        <f t="shared" si="267"/>
        <v>27.558139534883722</v>
      </c>
      <c r="Q2469" s="4" t="str">
        <f t="shared" si="268"/>
        <v>music</v>
      </c>
      <c r="R2469" s="4" t="str">
        <f t="shared" si="266"/>
        <v>indie rock</v>
      </c>
      <c r="S2469" s="22">
        <f t="shared" si="269"/>
        <v>41025.874201388891</v>
      </c>
      <c r="T2469" s="22">
        <f t="shared" si="270"/>
        <v>41039.708333333336</v>
      </c>
      <c r="U2469" s="23">
        <v>41025.874201388891</v>
      </c>
      <c r="V2469" s="14">
        <f t="shared" si="271"/>
        <v>1000</v>
      </c>
      <c r="W2469" s="14">
        <f t="shared" si="272"/>
        <v>1185</v>
      </c>
      <c r="X2469" s="7">
        <f>IF($L2469&gt;0,$W2469/$L2469,0)</f>
        <v>27.558139534883722</v>
      </c>
    </row>
    <row r="2470" spans="1:24" ht="28.8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3">
        <f>(E2470/D2470)*100</f>
        <v>107.21700000000001</v>
      </c>
      <c r="P2470" s="7">
        <f t="shared" si="267"/>
        <v>36.97137931034483</v>
      </c>
      <c r="Q2470" s="4" t="str">
        <f t="shared" si="268"/>
        <v>music</v>
      </c>
      <c r="R2470" s="4" t="str">
        <f t="shared" si="266"/>
        <v>indie rock</v>
      </c>
      <c r="S2470" s="22">
        <f t="shared" si="269"/>
        <v>41174.154178240744</v>
      </c>
      <c r="T2470" s="22">
        <f t="shared" si="270"/>
        <v>41210.208333333336</v>
      </c>
      <c r="U2470" s="23">
        <v>41174.154178240744</v>
      </c>
      <c r="V2470" s="14">
        <f t="shared" si="271"/>
        <v>2000</v>
      </c>
      <c r="W2470" s="14">
        <f t="shared" si="272"/>
        <v>2144.34</v>
      </c>
      <c r="X2470" s="7">
        <f>IF($L2470&gt;0,$W2470/$L2470,0)</f>
        <v>36.97137931034483</v>
      </c>
    </row>
    <row r="2471" spans="1:24" ht="43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3">
        <f>(E2471/D2471)*100</f>
        <v>113.66666666666667</v>
      </c>
      <c r="P2471" s="7">
        <f t="shared" si="267"/>
        <v>29.021276595744681</v>
      </c>
      <c r="Q2471" s="4" t="str">
        <f t="shared" si="268"/>
        <v>music</v>
      </c>
      <c r="R2471" s="4" t="str">
        <f t="shared" si="266"/>
        <v>indie rock</v>
      </c>
      <c r="S2471" s="22">
        <f t="shared" si="269"/>
        <v>40557.429733796293</v>
      </c>
      <c r="T2471" s="22">
        <f t="shared" si="270"/>
        <v>40582.429733796293</v>
      </c>
      <c r="U2471" s="23">
        <v>40557.429733796293</v>
      </c>
      <c r="V2471" s="14">
        <f t="shared" si="271"/>
        <v>1200</v>
      </c>
      <c r="W2471" s="14">
        <f t="shared" si="272"/>
        <v>1364</v>
      </c>
      <c r="X2471" s="7">
        <f>IF($L2471&gt;0,$W2471/$L2471,0)</f>
        <v>29.021276595744681</v>
      </c>
    </row>
    <row r="2472" spans="1:24" ht="43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3">
        <f>(E2472/D2472)*100</f>
        <v>103.16400000000002</v>
      </c>
      <c r="P2472" s="7">
        <f t="shared" si="267"/>
        <v>28.65666666666667</v>
      </c>
      <c r="Q2472" s="4" t="str">
        <f t="shared" si="268"/>
        <v>music</v>
      </c>
      <c r="R2472" s="4" t="str">
        <f t="shared" si="266"/>
        <v>indie rock</v>
      </c>
      <c r="S2472" s="22">
        <f t="shared" si="269"/>
        <v>41023.07471064815</v>
      </c>
      <c r="T2472" s="22">
        <f t="shared" si="270"/>
        <v>41053.07471064815</v>
      </c>
      <c r="U2472" s="23">
        <v>41023.07471064815</v>
      </c>
      <c r="V2472" s="14">
        <f t="shared" si="271"/>
        <v>1000</v>
      </c>
      <c r="W2472" s="14">
        <f t="shared" si="272"/>
        <v>1031.6400000000001</v>
      </c>
      <c r="X2472" s="7">
        <f>IF($L2472&gt;0,$W2472/$L2472,0)</f>
        <v>28.65666666666667</v>
      </c>
    </row>
    <row r="2473" spans="1:24" ht="43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3">
        <f>(E2473/D2473)*100</f>
        <v>128</v>
      </c>
      <c r="P2473" s="7">
        <f t="shared" si="267"/>
        <v>37.647058823529413</v>
      </c>
      <c r="Q2473" s="4" t="str">
        <f t="shared" si="268"/>
        <v>music</v>
      </c>
      <c r="R2473" s="4" t="str">
        <f t="shared" si="266"/>
        <v>indie rock</v>
      </c>
      <c r="S2473" s="22">
        <f t="shared" si="269"/>
        <v>40893.992962962962</v>
      </c>
      <c r="T2473" s="22">
        <f t="shared" si="270"/>
        <v>40933.992962962962</v>
      </c>
      <c r="U2473" s="23">
        <v>40893.992962962962</v>
      </c>
      <c r="V2473" s="14">
        <f t="shared" si="271"/>
        <v>500</v>
      </c>
      <c r="W2473" s="14">
        <f t="shared" si="272"/>
        <v>640</v>
      </c>
      <c r="X2473" s="7">
        <f>IF($L2473&gt;0,$W2473/$L2473,0)</f>
        <v>37.647058823529413</v>
      </c>
    </row>
    <row r="2474" spans="1:24" ht="57.6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3">
        <f>(E2474/D2474)*100</f>
        <v>135.76026666666667</v>
      </c>
      <c r="P2474" s="7">
        <f t="shared" si="267"/>
        <v>97.904038461538462</v>
      </c>
      <c r="Q2474" s="4" t="str">
        <f t="shared" si="268"/>
        <v>music</v>
      </c>
      <c r="R2474" s="4" t="str">
        <f t="shared" si="266"/>
        <v>indie rock</v>
      </c>
      <c r="S2474" s="22">
        <f t="shared" si="269"/>
        <v>40354.11550925926</v>
      </c>
      <c r="T2474" s="22">
        <f t="shared" si="270"/>
        <v>40425.043749999997</v>
      </c>
      <c r="U2474" s="23">
        <v>40354.11550925926</v>
      </c>
      <c r="V2474" s="14">
        <f t="shared" si="271"/>
        <v>7500</v>
      </c>
      <c r="W2474" s="14">
        <f t="shared" si="272"/>
        <v>10182.02</v>
      </c>
      <c r="X2474" s="7">
        <f>IF($L2474&gt;0,$W2474/$L2474,0)</f>
        <v>97.904038461538462</v>
      </c>
    </row>
    <row r="2475" spans="1:24" ht="43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3">
        <f>(E2475/D2475)*100</f>
        <v>100</v>
      </c>
      <c r="P2475" s="7">
        <f t="shared" si="267"/>
        <v>42.553191489361701</v>
      </c>
      <c r="Q2475" s="4" t="str">
        <f t="shared" si="268"/>
        <v>music</v>
      </c>
      <c r="R2475" s="4" t="str">
        <f t="shared" si="266"/>
        <v>indie rock</v>
      </c>
      <c r="S2475" s="22">
        <f t="shared" si="269"/>
        <v>41193.748483796298</v>
      </c>
      <c r="T2475" s="22">
        <f t="shared" si="270"/>
        <v>41223.790150462963</v>
      </c>
      <c r="U2475" s="23">
        <v>41193.748483796298</v>
      </c>
      <c r="V2475" s="14">
        <f t="shared" si="271"/>
        <v>2000</v>
      </c>
      <c r="W2475" s="14">
        <f t="shared" si="272"/>
        <v>2000</v>
      </c>
      <c r="X2475" s="7">
        <f>IF($L2475&gt;0,$W2475/$L2475,0)</f>
        <v>42.553191489361701</v>
      </c>
    </row>
    <row r="2476" spans="1:24" ht="43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3">
        <f>(E2476/D2476)*100</f>
        <v>100.00360000000002</v>
      </c>
      <c r="P2476" s="7">
        <f t="shared" si="267"/>
        <v>131.58368421052631</v>
      </c>
      <c r="Q2476" s="4" t="str">
        <f t="shared" si="268"/>
        <v>music</v>
      </c>
      <c r="R2476" s="4" t="str">
        <f t="shared" si="266"/>
        <v>indie rock</v>
      </c>
      <c r="S2476" s="22">
        <f t="shared" si="269"/>
        <v>40417.011296296296</v>
      </c>
      <c r="T2476" s="22">
        <f t="shared" si="270"/>
        <v>40462.011296296296</v>
      </c>
      <c r="U2476" s="23">
        <v>40417.011296296296</v>
      </c>
      <c r="V2476" s="14">
        <f t="shared" si="271"/>
        <v>5000</v>
      </c>
      <c r="W2476" s="14">
        <f t="shared" si="272"/>
        <v>5000.18</v>
      </c>
      <c r="X2476" s="7">
        <f>IF($L2476&gt;0,$W2476/$L2476,0)</f>
        <v>131.58368421052631</v>
      </c>
    </row>
    <row r="2477" spans="1:24" ht="28.8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3">
        <f>(E2477/D2477)*100</f>
        <v>104.71999999999998</v>
      </c>
      <c r="P2477" s="7">
        <f t="shared" si="267"/>
        <v>32.320987654320987</v>
      </c>
      <c r="Q2477" s="4" t="str">
        <f t="shared" si="268"/>
        <v>music</v>
      </c>
      <c r="R2477" s="4" t="str">
        <f t="shared" si="266"/>
        <v>indie rock</v>
      </c>
      <c r="S2477" s="22">
        <f t="shared" si="269"/>
        <v>40310.287673611107</v>
      </c>
      <c r="T2477" s="22">
        <f t="shared" si="270"/>
        <v>40369.916666666664</v>
      </c>
      <c r="U2477" s="23">
        <v>40310.287673611107</v>
      </c>
      <c r="V2477" s="14">
        <f t="shared" si="271"/>
        <v>2500</v>
      </c>
      <c r="W2477" s="14">
        <f t="shared" si="272"/>
        <v>2618</v>
      </c>
      <c r="X2477" s="7">
        <f>IF($L2477&gt;0,$W2477/$L2477,0)</f>
        <v>32.320987654320987</v>
      </c>
    </row>
    <row r="2478" spans="1:24" ht="43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3">
        <f>(E2478/D2478)*100</f>
        <v>105.02249999999999</v>
      </c>
      <c r="P2478" s="7">
        <f t="shared" si="267"/>
        <v>61.103999999999999</v>
      </c>
      <c r="Q2478" s="4" t="str">
        <f t="shared" si="268"/>
        <v>music</v>
      </c>
      <c r="R2478" s="4" t="str">
        <f t="shared" si="266"/>
        <v>indie rock</v>
      </c>
      <c r="S2478" s="22">
        <f t="shared" si="269"/>
        <v>41913.328356481477</v>
      </c>
      <c r="T2478" s="22">
        <f t="shared" si="270"/>
        <v>41946.370023148149</v>
      </c>
      <c r="U2478" s="23">
        <v>41913.328356481477</v>
      </c>
      <c r="V2478" s="14">
        <f t="shared" si="271"/>
        <v>3200</v>
      </c>
      <c r="W2478" s="14">
        <f t="shared" si="272"/>
        <v>3360.72</v>
      </c>
      <c r="X2478" s="7">
        <f>IF($L2478&gt;0,$W2478/$L2478,0)</f>
        <v>61.103999999999999</v>
      </c>
    </row>
    <row r="2479" spans="1:24" ht="28.8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3">
        <f>(E2479/D2479)*100</f>
        <v>171.33333333333334</v>
      </c>
      <c r="P2479" s="7">
        <f t="shared" si="267"/>
        <v>31.341463414634145</v>
      </c>
      <c r="Q2479" s="4" t="str">
        <f t="shared" si="268"/>
        <v>music</v>
      </c>
      <c r="R2479" s="4" t="str">
        <f t="shared" si="266"/>
        <v>indie rock</v>
      </c>
      <c r="S2479" s="22">
        <f t="shared" si="269"/>
        <v>41088.691493055558</v>
      </c>
      <c r="T2479" s="22">
        <f t="shared" si="270"/>
        <v>41133.691493055558</v>
      </c>
      <c r="U2479" s="23">
        <v>41088.691493055558</v>
      </c>
      <c r="V2479" s="14">
        <f t="shared" si="271"/>
        <v>750</v>
      </c>
      <c r="W2479" s="14">
        <f t="shared" si="272"/>
        <v>1285</v>
      </c>
      <c r="X2479" s="7">
        <f>IF($L2479&gt;0,$W2479/$L2479,0)</f>
        <v>31.341463414634145</v>
      </c>
    </row>
    <row r="2480" spans="1:24" ht="43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3">
        <f>(E2480/D2480)*100</f>
        <v>127.49999999999999</v>
      </c>
      <c r="P2480" s="7">
        <f t="shared" si="267"/>
        <v>129.1139240506329</v>
      </c>
      <c r="Q2480" s="4" t="str">
        <f t="shared" si="268"/>
        <v>music</v>
      </c>
      <c r="R2480" s="4" t="str">
        <f t="shared" si="266"/>
        <v>indie rock</v>
      </c>
      <c r="S2480" s="22">
        <f t="shared" si="269"/>
        <v>41257.950381944444</v>
      </c>
      <c r="T2480" s="22">
        <f t="shared" si="270"/>
        <v>41287.950381944444</v>
      </c>
      <c r="U2480" s="23">
        <v>41257.950381944444</v>
      </c>
      <c r="V2480" s="14">
        <f t="shared" si="271"/>
        <v>8000</v>
      </c>
      <c r="W2480" s="14">
        <f t="shared" si="272"/>
        <v>10200</v>
      </c>
      <c r="X2480" s="7">
        <f>IF($L2480&gt;0,$W2480/$L2480,0)</f>
        <v>129.1139240506329</v>
      </c>
    </row>
    <row r="2481" spans="1:24" ht="28.8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3">
        <f>(E2481/D2481)*100</f>
        <v>133.44333333333333</v>
      </c>
      <c r="P2481" s="7">
        <f t="shared" si="267"/>
        <v>25.020624999999999</v>
      </c>
      <c r="Q2481" s="4" t="str">
        <f t="shared" si="268"/>
        <v>music</v>
      </c>
      <c r="R2481" s="4" t="str">
        <f t="shared" si="266"/>
        <v>indie rock</v>
      </c>
      <c r="S2481" s="22">
        <f t="shared" si="269"/>
        <v>41107.726782407408</v>
      </c>
      <c r="T2481" s="22">
        <f t="shared" si="270"/>
        <v>41118.083333333336</v>
      </c>
      <c r="U2481" s="23">
        <v>41107.726782407408</v>
      </c>
      <c r="V2481" s="14">
        <f t="shared" si="271"/>
        <v>300</v>
      </c>
      <c r="W2481" s="14">
        <f t="shared" si="272"/>
        <v>400.33</v>
      </c>
      <c r="X2481" s="7">
        <f>IF($L2481&gt;0,$W2481/$L2481,0)</f>
        <v>25.020624999999999</v>
      </c>
    </row>
    <row r="2482" spans="1:24" ht="43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3">
        <f>(E2482/D2482)*100</f>
        <v>100</v>
      </c>
      <c r="P2482" s="7">
        <f t="shared" si="267"/>
        <v>250</v>
      </c>
      <c r="Q2482" s="4" t="str">
        <f t="shared" si="268"/>
        <v>music</v>
      </c>
      <c r="R2482" s="4" t="str">
        <f t="shared" si="266"/>
        <v>indie rock</v>
      </c>
      <c r="S2482" s="22">
        <f t="shared" si="269"/>
        <v>42227.936157407406</v>
      </c>
      <c r="T2482" s="22">
        <f t="shared" si="270"/>
        <v>42287.936157407406</v>
      </c>
      <c r="U2482" s="23">
        <v>42227.936157407406</v>
      </c>
      <c r="V2482" s="14">
        <f t="shared" si="271"/>
        <v>2000</v>
      </c>
      <c r="W2482" s="14">
        <f t="shared" si="272"/>
        <v>2000</v>
      </c>
      <c r="X2482" s="7">
        <f>IF($L2482&gt;0,$W2482/$L2482,0)</f>
        <v>250</v>
      </c>
    </row>
    <row r="2483" spans="1:24" ht="43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3">
        <f>(E2483/D2483)*100</f>
        <v>112.91099999999999</v>
      </c>
      <c r="P2483" s="7">
        <f t="shared" si="267"/>
        <v>47.541473684210523</v>
      </c>
      <c r="Q2483" s="4" t="str">
        <f t="shared" si="268"/>
        <v>music</v>
      </c>
      <c r="R2483" s="4" t="str">
        <f t="shared" si="266"/>
        <v>indie rock</v>
      </c>
      <c r="S2483" s="22">
        <f t="shared" si="269"/>
        <v>40999.645925925928</v>
      </c>
      <c r="T2483" s="22">
        <f t="shared" si="270"/>
        <v>41029.645925925928</v>
      </c>
      <c r="U2483" s="23">
        <v>40999.645925925928</v>
      </c>
      <c r="V2483" s="14">
        <f t="shared" si="271"/>
        <v>4000</v>
      </c>
      <c r="W2483" s="14">
        <f t="shared" si="272"/>
        <v>4516.4399999999996</v>
      </c>
      <c r="X2483" s="7">
        <f>IF($L2483&gt;0,$W2483/$L2483,0)</f>
        <v>47.541473684210523</v>
      </c>
    </row>
    <row r="2484" spans="1:24" ht="43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3">
        <f>(E2484/D2484)*100</f>
        <v>100.1</v>
      </c>
      <c r="P2484" s="7">
        <f t="shared" si="267"/>
        <v>40.04</v>
      </c>
      <c r="Q2484" s="4" t="str">
        <f t="shared" si="268"/>
        <v>music</v>
      </c>
      <c r="R2484" s="4" t="str">
        <f t="shared" si="266"/>
        <v>indie rock</v>
      </c>
      <c r="S2484" s="22">
        <f t="shared" si="269"/>
        <v>40711.782210648147</v>
      </c>
      <c r="T2484" s="22">
        <f t="shared" si="270"/>
        <v>40756.782210648147</v>
      </c>
      <c r="U2484" s="23">
        <v>40711.782210648147</v>
      </c>
      <c r="V2484" s="14">
        <f t="shared" si="271"/>
        <v>1000</v>
      </c>
      <c r="W2484" s="14">
        <f t="shared" si="272"/>
        <v>1001</v>
      </c>
      <c r="X2484" s="7">
        <f>IF($L2484&gt;0,$W2484/$L2484,0)</f>
        <v>40.04</v>
      </c>
    </row>
    <row r="2485" spans="1:24" ht="28.8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3">
        <f>(E2485/D2485)*100</f>
        <v>113.72727272727272</v>
      </c>
      <c r="P2485" s="7">
        <f t="shared" si="267"/>
        <v>65.84210526315789</v>
      </c>
      <c r="Q2485" s="4" t="str">
        <f t="shared" si="268"/>
        <v>music</v>
      </c>
      <c r="R2485" s="4" t="str">
        <f t="shared" si="266"/>
        <v>indie rock</v>
      </c>
      <c r="S2485" s="22">
        <f t="shared" si="269"/>
        <v>40970.750034722223</v>
      </c>
      <c r="T2485" s="22">
        <f t="shared" si="270"/>
        <v>41030.708368055552</v>
      </c>
      <c r="U2485" s="23">
        <v>40970.750034722223</v>
      </c>
      <c r="V2485" s="14">
        <f t="shared" si="271"/>
        <v>1100</v>
      </c>
      <c r="W2485" s="14">
        <f t="shared" si="272"/>
        <v>1251</v>
      </c>
      <c r="X2485" s="7">
        <f>IF($L2485&gt;0,$W2485/$L2485,0)</f>
        <v>65.84210526315789</v>
      </c>
    </row>
    <row r="2486" spans="1:24" ht="43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3">
        <f>(E2486/D2486)*100</f>
        <v>119.31742857142855</v>
      </c>
      <c r="P2486" s="7">
        <f t="shared" si="267"/>
        <v>46.401222222222216</v>
      </c>
      <c r="Q2486" s="4" t="str">
        <f t="shared" si="268"/>
        <v>music</v>
      </c>
      <c r="R2486" s="4" t="str">
        <f t="shared" si="266"/>
        <v>indie rock</v>
      </c>
      <c r="S2486" s="22">
        <f t="shared" si="269"/>
        <v>40771.916701388887</v>
      </c>
      <c r="T2486" s="22">
        <f t="shared" si="270"/>
        <v>40801.916701388887</v>
      </c>
      <c r="U2486" s="23">
        <v>40771.916701388887</v>
      </c>
      <c r="V2486" s="14">
        <f t="shared" si="271"/>
        <v>3500</v>
      </c>
      <c r="W2486" s="14">
        <f t="shared" si="272"/>
        <v>4176.1099999999997</v>
      </c>
      <c r="X2486" s="7">
        <f>IF($L2486&gt;0,$W2486/$L2486,0)</f>
        <v>46.401222222222216</v>
      </c>
    </row>
    <row r="2487" spans="1:24" ht="43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3">
        <f>(E2487/D2487)*100</f>
        <v>103.25</v>
      </c>
      <c r="P2487" s="7">
        <f t="shared" si="267"/>
        <v>50.365853658536587</v>
      </c>
      <c r="Q2487" s="4" t="str">
        <f t="shared" si="268"/>
        <v>music</v>
      </c>
      <c r="R2487" s="4" t="str">
        <f t="shared" si="266"/>
        <v>indie rock</v>
      </c>
      <c r="S2487" s="22">
        <f t="shared" si="269"/>
        <v>40793.998599537037</v>
      </c>
      <c r="T2487" s="22">
        <f t="shared" si="270"/>
        <v>40828.998599537037</v>
      </c>
      <c r="U2487" s="23">
        <v>40793.998599537037</v>
      </c>
      <c r="V2487" s="14">
        <f t="shared" si="271"/>
        <v>2000</v>
      </c>
      <c r="W2487" s="14">
        <f t="shared" si="272"/>
        <v>2065</v>
      </c>
      <c r="X2487" s="7">
        <f>IF($L2487&gt;0,$W2487/$L2487,0)</f>
        <v>50.365853658536587</v>
      </c>
    </row>
    <row r="2488" spans="1:24" ht="43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3">
        <f>(E2488/D2488)*100</f>
        <v>265.66666666666669</v>
      </c>
      <c r="P2488" s="7">
        <f t="shared" si="267"/>
        <v>26.566666666666666</v>
      </c>
      <c r="Q2488" s="4" t="str">
        <f t="shared" si="268"/>
        <v>music</v>
      </c>
      <c r="R2488" s="4" t="str">
        <f t="shared" si="266"/>
        <v>indie rock</v>
      </c>
      <c r="S2488" s="22">
        <f t="shared" si="269"/>
        <v>40991.708055555559</v>
      </c>
      <c r="T2488" s="22">
        <f t="shared" si="270"/>
        <v>41021.708055555559</v>
      </c>
      <c r="U2488" s="23">
        <v>40991.708055555559</v>
      </c>
      <c r="V2488" s="14">
        <f t="shared" si="271"/>
        <v>300</v>
      </c>
      <c r="W2488" s="14">
        <f t="shared" si="272"/>
        <v>797</v>
      </c>
      <c r="X2488" s="7">
        <f>IF($L2488&gt;0,$W2488/$L2488,0)</f>
        <v>26.566666666666666</v>
      </c>
    </row>
    <row r="2489" spans="1:24" ht="43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3">
        <f>(E2489/D2489)*100</f>
        <v>100.05066666666667</v>
      </c>
      <c r="P2489" s="7">
        <f t="shared" si="267"/>
        <v>39.493684210526318</v>
      </c>
      <c r="Q2489" s="4" t="str">
        <f t="shared" si="268"/>
        <v>music</v>
      </c>
      <c r="R2489" s="4" t="str">
        <f t="shared" si="266"/>
        <v>indie rock</v>
      </c>
      <c r="S2489" s="22">
        <f t="shared" si="269"/>
        <v>41026.083298611113</v>
      </c>
      <c r="T2489" s="22">
        <f t="shared" si="270"/>
        <v>41056.083298611113</v>
      </c>
      <c r="U2489" s="23">
        <v>41026.083298611113</v>
      </c>
      <c r="V2489" s="14">
        <f t="shared" si="271"/>
        <v>1500</v>
      </c>
      <c r="W2489" s="14">
        <f t="shared" si="272"/>
        <v>1500.76</v>
      </c>
      <c r="X2489" s="7">
        <f>IF($L2489&gt;0,$W2489/$L2489,0)</f>
        <v>39.493684210526318</v>
      </c>
    </row>
    <row r="2490" spans="1:24" ht="43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3">
        <f>(E2490/D2490)*100</f>
        <v>106.69999999999999</v>
      </c>
      <c r="P2490" s="7">
        <f t="shared" si="267"/>
        <v>49.246153846153845</v>
      </c>
      <c r="Q2490" s="4" t="str">
        <f t="shared" si="268"/>
        <v>music</v>
      </c>
      <c r="R2490" s="4" t="str">
        <f t="shared" si="266"/>
        <v>indie rock</v>
      </c>
      <c r="S2490" s="22">
        <f t="shared" si="269"/>
        <v>40833.633194444446</v>
      </c>
      <c r="T2490" s="22">
        <f t="shared" si="270"/>
        <v>40863.674861111111</v>
      </c>
      <c r="U2490" s="23">
        <v>40833.633194444446</v>
      </c>
      <c r="V2490" s="14">
        <f t="shared" si="271"/>
        <v>3000</v>
      </c>
      <c r="W2490" s="14">
        <f t="shared" si="272"/>
        <v>3201</v>
      </c>
      <c r="X2490" s="7">
        <f>IF($L2490&gt;0,$W2490/$L2490,0)</f>
        <v>49.246153846153845</v>
      </c>
    </row>
    <row r="2491" spans="1:24" ht="43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3">
        <f>(E2491/D2491)*100</f>
        <v>133.67142857142858</v>
      </c>
      <c r="P2491" s="7">
        <f t="shared" si="267"/>
        <v>62.38</v>
      </c>
      <c r="Q2491" s="4" t="str">
        <f t="shared" si="268"/>
        <v>music</v>
      </c>
      <c r="R2491" s="4" t="str">
        <f t="shared" si="266"/>
        <v>indie rock</v>
      </c>
      <c r="S2491" s="22">
        <f t="shared" si="269"/>
        <v>41373.690266203703</v>
      </c>
      <c r="T2491" s="22">
        <f t="shared" si="270"/>
        <v>41403.690266203703</v>
      </c>
      <c r="U2491" s="23">
        <v>41373.690266203703</v>
      </c>
      <c r="V2491" s="14">
        <f t="shared" si="271"/>
        <v>3500</v>
      </c>
      <c r="W2491" s="14">
        <f t="shared" si="272"/>
        <v>4678.5</v>
      </c>
      <c r="X2491" s="7">
        <f>IF($L2491&gt;0,$W2491/$L2491,0)</f>
        <v>62.38</v>
      </c>
    </row>
    <row r="2492" spans="1:24" ht="43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3">
        <f>(E2492/D2492)*100</f>
        <v>121.39999999999999</v>
      </c>
      <c r="P2492" s="7">
        <f t="shared" si="267"/>
        <v>37.9375</v>
      </c>
      <c r="Q2492" s="4" t="str">
        <f t="shared" si="268"/>
        <v>music</v>
      </c>
      <c r="R2492" s="4" t="str">
        <f t="shared" si="266"/>
        <v>indie rock</v>
      </c>
      <c r="S2492" s="22">
        <f t="shared" si="269"/>
        <v>41023.227731481486</v>
      </c>
      <c r="T2492" s="22">
        <f t="shared" si="270"/>
        <v>41083.227731481486</v>
      </c>
      <c r="U2492" s="23">
        <v>41023.227731481486</v>
      </c>
      <c r="V2492" s="14">
        <f t="shared" si="271"/>
        <v>500</v>
      </c>
      <c r="W2492" s="14">
        <f t="shared" si="272"/>
        <v>607</v>
      </c>
      <c r="X2492" s="7">
        <f>IF($L2492&gt;0,$W2492/$L2492,0)</f>
        <v>37.9375</v>
      </c>
    </row>
    <row r="2493" spans="1:24" ht="43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3">
        <f>(E2493/D2493)*100</f>
        <v>103.2</v>
      </c>
      <c r="P2493" s="7">
        <f t="shared" si="267"/>
        <v>51.6</v>
      </c>
      <c r="Q2493" s="4" t="str">
        <f t="shared" si="268"/>
        <v>music</v>
      </c>
      <c r="R2493" s="4" t="str">
        <f t="shared" si="266"/>
        <v>indie rock</v>
      </c>
      <c r="S2493" s="22">
        <f t="shared" si="269"/>
        <v>40542.839282407411</v>
      </c>
      <c r="T2493" s="22">
        <f t="shared" si="270"/>
        <v>40559.077083333337</v>
      </c>
      <c r="U2493" s="23">
        <v>40542.839282407411</v>
      </c>
      <c r="V2493" s="14">
        <f t="shared" si="271"/>
        <v>500</v>
      </c>
      <c r="W2493" s="14">
        <f t="shared" si="272"/>
        <v>516</v>
      </c>
      <c r="X2493" s="7">
        <f>IF($L2493&gt;0,$W2493/$L2493,0)</f>
        <v>51.6</v>
      </c>
    </row>
    <row r="2494" spans="1:24" ht="28.8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3">
        <f>(E2494/D2494)*100</f>
        <v>125</v>
      </c>
      <c r="P2494" s="7">
        <f t="shared" si="267"/>
        <v>27.777777777777779</v>
      </c>
      <c r="Q2494" s="4" t="str">
        <f t="shared" si="268"/>
        <v>music</v>
      </c>
      <c r="R2494" s="4" t="str">
        <f t="shared" si="266"/>
        <v>indie rock</v>
      </c>
      <c r="S2494" s="22">
        <f t="shared" si="269"/>
        <v>41024.985972222225</v>
      </c>
      <c r="T2494" s="22">
        <f t="shared" si="270"/>
        <v>41076.415972222225</v>
      </c>
      <c r="U2494" s="23">
        <v>41024.985972222225</v>
      </c>
      <c r="V2494" s="14">
        <f t="shared" si="271"/>
        <v>600</v>
      </c>
      <c r="W2494" s="14">
        <f t="shared" si="272"/>
        <v>750</v>
      </c>
      <c r="X2494" s="7">
        <f>IF($L2494&gt;0,$W2494/$L2494,0)</f>
        <v>27.777777777777779</v>
      </c>
    </row>
    <row r="2495" spans="1:24" ht="43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3">
        <f>(E2495/D2495)*100</f>
        <v>128.69999999999999</v>
      </c>
      <c r="P2495" s="7">
        <f t="shared" si="267"/>
        <v>99.382239382239376</v>
      </c>
      <c r="Q2495" s="4" t="str">
        <f t="shared" si="268"/>
        <v>music</v>
      </c>
      <c r="R2495" s="4" t="str">
        <f t="shared" si="266"/>
        <v>indie rock</v>
      </c>
      <c r="S2495" s="22">
        <f t="shared" si="269"/>
        <v>41348.168287037035</v>
      </c>
      <c r="T2495" s="22">
        <f t="shared" si="270"/>
        <v>41393.168287037035</v>
      </c>
      <c r="U2495" s="23">
        <v>41348.168287037035</v>
      </c>
      <c r="V2495" s="14">
        <f t="shared" si="271"/>
        <v>20000</v>
      </c>
      <c r="W2495" s="14">
        <f t="shared" si="272"/>
        <v>25740</v>
      </c>
      <c r="X2495" s="7">
        <f>IF($L2495&gt;0,$W2495/$L2495,0)</f>
        <v>99.382239382239376</v>
      </c>
    </row>
    <row r="2496" spans="1:24" ht="43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3">
        <f>(E2496/D2496)*100</f>
        <v>101.00533333333333</v>
      </c>
      <c r="P2496" s="7">
        <f t="shared" si="267"/>
        <v>38.848205128205123</v>
      </c>
      <c r="Q2496" s="4" t="str">
        <f t="shared" si="268"/>
        <v>music</v>
      </c>
      <c r="R2496" s="4" t="str">
        <f t="shared" si="266"/>
        <v>indie rock</v>
      </c>
      <c r="S2496" s="22">
        <f t="shared" si="269"/>
        <v>41022.645185185189</v>
      </c>
      <c r="T2496" s="22">
        <f t="shared" si="270"/>
        <v>41052.645185185189</v>
      </c>
      <c r="U2496" s="23">
        <v>41022.645185185189</v>
      </c>
      <c r="V2496" s="14">
        <f t="shared" si="271"/>
        <v>1500</v>
      </c>
      <c r="W2496" s="14">
        <f t="shared" si="272"/>
        <v>1515.08</v>
      </c>
      <c r="X2496" s="7">
        <f>IF($L2496&gt;0,$W2496/$L2496,0)</f>
        <v>38.848205128205123</v>
      </c>
    </row>
    <row r="2497" spans="1:24" ht="43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3">
        <f>(E2497/D2497)*100</f>
        <v>127.53666666666665</v>
      </c>
      <c r="P2497" s="7">
        <f t="shared" si="267"/>
        <v>45.548809523809524</v>
      </c>
      <c r="Q2497" s="4" t="str">
        <f t="shared" si="268"/>
        <v>music</v>
      </c>
      <c r="R2497" s="4" t="str">
        <f t="shared" si="266"/>
        <v>indie rock</v>
      </c>
      <c r="S2497" s="22">
        <f t="shared" si="269"/>
        <v>41036.946469907409</v>
      </c>
      <c r="T2497" s="22">
        <f t="shared" si="270"/>
        <v>41066.946469907409</v>
      </c>
      <c r="U2497" s="23">
        <v>41036.946469907409</v>
      </c>
      <c r="V2497" s="14">
        <f t="shared" si="271"/>
        <v>1500</v>
      </c>
      <c r="W2497" s="14">
        <f t="shared" si="272"/>
        <v>1913.05</v>
      </c>
      <c r="X2497" s="7">
        <f>IF($L2497&gt;0,$W2497/$L2497,0)</f>
        <v>45.548809523809524</v>
      </c>
    </row>
    <row r="2498" spans="1:24" ht="28.8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3">
        <f>(E2498/D2498)*100</f>
        <v>100</v>
      </c>
      <c r="P2498" s="7">
        <f t="shared" si="267"/>
        <v>600</v>
      </c>
      <c r="Q2498" s="4" t="str">
        <f t="shared" si="268"/>
        <v>music</v>
      </c>
      <c r="R2498" s="4" t="str">
        <f t="shared" ref="R2498:R2561" si="273">MID($N2498,FIND("/",$N2498)+1,LEN($N2498))</f>
        <v>indie rock</v>
      </c>
      <c r="S2498" s="22">
        <f t="shared" si="269"/>
        <v>41327.996435185181</v>
      </c>
      <c r="T2498" s="22">
        <f t="shared" si="270"/>
        <v>41362.954768518517</v>
      </c>
      <c r="U2498" s="23">
        <v>41327.996435185181</v>
      </c>
      <c r="V2498" s="14">
        <f t="shared" si="271"/>
        <v>6000</v>
      </c>
      <c r="W2498" s="14">
        <f t="shared" si="272"/>
        <v>6000</v>
      </c>
      <c r="X2498" s="7">
        <f>IF($L2498&gt;0,$W2498/$L2498,0)</f>
        <v>600</v>
      </c>
    </row>
    <row r="2499" spans="1:24" ht="43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3">
        <f>(E2499/D2499)*100</f>
        <v>112.7715</v>
      </c>
      <c r="P2499" s="7">
        <f t="shared" ref="P2499:P2562" si="274">IF($L2499&gt;0,$E2499/$L2499,0)</f>
        <v>80.551071428571419</v>
      </c>
      <c r="Q2499" s="4" t="str">
        <f t="shared" ref="Q2499:Q2562" si="275">LEFT($N2499,FIND("/",$N2499)-1)</f>
        <v>music</v>
      </c>
      <c r="R2499" s="4" t="str">
        <f t="shared" si="273"/>
        <v>indie rock</v>
      </c>
      <c r="S2499" s="22">
        <f t="shared" ref="S2499:U2562" si="276">($J2499/86400)+DATE(1970,1,1)</f>
        <v>40730.878912037035</v>
      </c>
      <c r="T2499" s="22">
        <f t="shared" ref="T2499:T2562" si="277">($I2499/86400)+DATE(1970,1,1)</f>
        <v>40760.878912037035</v>
      </c>
      <c r="U2499" s="23">
        <v>40730.878912037035</v>
      </c>
      <c r="V2499" s="14">
        <f t="shared" ref="V2499:V2562" si="278">IF($H2499="AUD",$D2499*0.704094,IF($H2499="CAD",$D2499*0.766449,IF($H2499="CHF",$D2499*1.016069,IF($H2499="DKK",$D2499*0.150818,IF($H2499="EUR",$D2499*1.126155,IF($H2499="GBP",$D2499*1.251877,IF($H2499="HKD",$D2499*0.127766,IF($H2499="MXN",$D2499*0.052688,IF($H2499="NOK",$D2499*0.117106,IF($H2499="NZD",$D2499*0.672078,IF($H2499="SEK",$D2499*0.106947,IF($H2499="SGD",$D2499*0.737466,IF($H2499="USD",$D2499*1)))))))))))))</f>
        <v>4000</v>
      </c>
      <c r="W2499" s="14">
        <f t="shared" ref="W2499:W2562" si="279">IF($H2499="AUD",$E2499*0.704094,IF($H2499="CAD",$E2499*0.766449,IF($H2499="CHF",$E2499*1.016069,IF($H2499="DKK",$E2499*0.150818,IF($H2499="EUR",$E2499*1.126155,IF($H2499="GBP",$E2499*1.251877,IF($H2499="HKD",$E2499*0.127766,IF($H2499="MXN",$E2499*0.052688,IF($H2499="NOK",$E2499*0.117106,IF($H2499="NZD",$E2499*0.672078,IF($H2499="SEK",$E2499*0.106947,IF($H2499="SGD",$E2499*0.737466,IF($H2499="USD",$E2499*1)))))))))))))</f>
        <v>4510.8599999999997</v>
      </c>
      <c r="X2499" s="7">
        <f>IF($L2499&gt;0,$W2499/$L2499,0)</f>
        <v>80.551071428571419</v>
      </c>
    </row>
    <row r="2500" spans="1:24" ht="43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3">
        <f>(E2500/D2500)*100</f>
        <v>105.60000000000001</v>
      </c>
      <c r="P2500" s="7">
        <f t="shared" si="274"/>
        <v>52.8</v>
      </c>
      <c r="Q2500" s="4" t="str">
        <f t="shared" si="275"/>
        <v>music</v>
      </c>
      <c r="R2500" s="4" t="str">
        <f t="shared" si="273"/>
        <v>indie rock</v>
      </c>
      <c r="S2500" s="22">
        <f t="shared" si="276"/>
        <v>42017.967442129629</v>
      </c>
      <c r="T2500" s="22">
        <f t="shared" si="277"/>
        <v>42031.967442129629</v>
      </c>
      <c r="U2500" s="23">
        <v>42017.967442129629</v>
      </c>
      <c r="V2500" s="14">
        <f t="shared" si="278"/>
        <v>1000</v>
      </c>
      <c r="W2500" s="14">
        <f t="shared" si="279"/>
        <v>1056</v>
      </c>
      <c r="X2500" s="7">
        <f>IF($L2500&gt;0,$W2500/$L2500,0)</f>
        <v>52.8</v>
      </c>
    </row>
    <row r="2501" spans="1:24" ht="43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3">
        <f>(E2501/D2501)*100</f>
        <v>202.625</v>
      </c>
      <c r="P2501" s="7">
        <f t="shared" si="274"/>
        <v>47.676470588235297</v>
      </c>
      <c r="Q2501" s="4" t="str">
        <f t="shared" si="275"/>
        <v>music</v>
      </c>
      <c r="R2501" s="4" t="str">
        <f t="shared" si="273"/>
        <v>indie rock</v>
      </c>
      <c r="S2501" s="22">
        <f t="shared" si="276"/>
        <v>41226.648576388892</v>
      </c>
      <c r="T2501" s="22">
        <f t="shared" si="277"/>
        <v>41274.75</v>
      </c>
      <c r="U2501" s="23">
        <v>41226.648576388892</v>
      </c>
      <c r="V2501" s="14">
        <f t="shared" si="278"/>
        <v>4000</v>
      </c>
      <c r="W2501" s="14">
        <f t="shared" si="279"/>
        <v>8105</v>
      </c>
      <c r="X2501" s="7">
        <f>IF($L2501&gt;0,$W2501/$L2501,0)</f>
        <v>47.676470588235297</v>
      </c>
    </row>
    <row r="2502" spans="1:24" ht="43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3">
        <f>(E2502/D2502)*100</f>
        <v>113.33333333333333</v>
      </c>
      <c r="P2502" s="7">
        <f t="shared" si="274"/>
        <v>23.448275862068964</v>
      </c>
      <c r="Q2502" s="4" t="str">
        <f t="shared" si="275"/>
        <v>music</v>
      </c>
      <c r="R2502" s="4" t="str">
        <f t="shared" si="273"/>
        <v>indie rock</v>
      </c>
      <c r="S2502" s="22">
        <f t="shared" si="276"/>
        <v>41053.772858796292</v>
      </c>
      <c r="T2502" s="22">
        <f t="shared" si="277"/>
        <v>41083.772858796292</v>
      </c>
      <c r="U2502" s="23">
        <v>41053.772858796292</v>
      </c>
      <c r="V2502" s="14">
        <f t="shared" si="278"/>
        <v>600</v>
      </c>
      <c r="W2502" s="14">
        <f t="shared" si="279"/>
        <v>680</v>
      </c>
      <c r="X2502" s="7">
        <f>IF($L2502&gt;0,$W2502/$L2502,0)</f>
        <v>23.448275862068964</v>
      </c>
    </row>
    <row r="2503" spans="1:24" ht="43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3">
        <f>(E2503/D2503)*100</f>
        <v>2.5545454545454547</v>
      </c>
      <c r="P2503" s="7">
        <f t="shared" si="274"/>
        <v>40.142857142857146</v>
      </c>
      <c r="Q2503" s="4" t="str">
        <f t="shared" si="275"/>
        <v>food</v>
      </c>
      <c r="R2503" s="4" t="str">
        <f t="shared" si="273"/>
        <v>restaurants</v>
      </c>
      <c r="S2503" s="22">
        <f t="shared" si="276"/>
        <v>42244.776666666672</v>
      </c>
      <c r="T2503" s="22">
        <f t="shared" si="277"/>
        <v>42274.776666666672</v>
      </c>
      <c r="U2503" s="23">
        <v>42244.776666666672</v>
      </c>
      <c r="V2503" s="14">
        <f t="shared" si="278"/>
        <v>8430.9390000000003</v>
      </c>
      <c r="W2503" s="14">
        <f t="shared" si="279"/>
        <v>215.37216900000001</v>
      </c>
      <c r="X2503" s="7">
        <f>IF($L2503&gt;0,$W2503/$L2503,0)</f>
        <v>30.767452714285717</v>
      </c>
    </row>
    <row r="2504" spans="1:24" ht="43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3">
        <f>(E2504/D2504)*100</f>
        <v>7.8181818181818186E-2</v>
      </c>
      <c r="P2504" s="7">
        <f t="shared" si="274"/>
        <v>17.2</v>
      </c>
      <c r="Q2504" s="4" t="str">
        <f t="shared" si="275"/>
        <v>food</v>
      </c>
      <c r="R2504" s="4" t="str">
        <f t="shared" si="273"/>
        <v>restaurants</v>
      </c>
      <c r="S2504" s="22">
        <f t="shared" si="276"/>
        <v>41858.825439814813</v>
      </c>
      <c r="T2504" s="22">
        <f t="shared" si="277"/>
        <v>41903.825439814813</v>
      </c>
      <c r="U2504" s="23">
        <v>41858.825439814813</v>
      </c>
      <c r="V2504" s="14">
        <f t="shared" si="278"/>
        <v>110000</v>
      </c>
      <c r="W2504" s="14">
        <f t="shared" si="279"/>
        <v>86</v>
      </c>
      <c r="X2504" s="7">
        <f>IF($L2504&gt;0,$W2504/$L2504,0)</f>
        <v>17.2</v>
      </c>
    </row>
    <row r="2505" spans="1:24" ht="43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3">
        <f>(E2505/D2505)*100</f>
        <v>0</v>
      </c>
      <c r="P2505" s="7">
        <f t="shared" si="274"/>
        <v>0</v>
      </c>
      <c r="Q2505" s="4" t="str">
        <f t="shared" si="275"/>
        <v>food</v>
      </c>
      <c r="R2505" s="4" t="str">
        <f t="shared" si="273"/>
        <v>restaurants</v>
      </c>
      <c r="S2505" s="22">
        <f t="shared" si="276"/>
        <v>42498.899398148147</v>
      </c>
      <c r="T2505" s="22">
        <f t="shared" si="277"/>
        <v>42528.879166666666</v>
      </c>
      <c r="U2505" s="23">
        <v>42498.899398148147</v>
      </c>
      <c r="V2505" s="14">
        <f t="shared" si="278"/>
        <v>10000</v>
      </c>
      <c r="W2505" s="14">
        <f t="shared" si="279"/>
        <v>0</v>
      </c>
      <c r="X2505" s="7">
        <f>IF($L2505&gt;0,$W2505/$L2505,0)</f>
        <v>0</v>
      </c>
    </row>
    <row r="2506" spans="1:24" ht="28.8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3">
        <f>(E2506/D2506)*100</f>
        <v>0</v>
      </c>
      <c r="P2506" s="7">
        <f t="shared" si="274"/>
        <v>0</v>
      </c>
      <c r="Q2506" s="4" t="str">
        <f t="shared" si="275"/>
        <v>food</v>
      </c>
      <c r="R2506" s="4" t="str">
        <f t="shared" si="273"/>
        <v>restaurants</v>
      </c>
      <c r="S2506" s="22">
        <f t="shared" si="276"/>
        <v>41928.015439814815</v>
      </c>
      <c r="T2506" s="22">
        <f t="shared" si="277"/>
        <v>41958.057106481487</v>
      </c>
      <c r="U2506" s="23">
        <v>41928.015439814815</v>
      </c>
      <c r="V2506" s="14">
        <f t="shared" si="278"/>
        <v>35000</v>
      </c>
      <c r="W2506" s="14">
        <f t="shared" si="279"/>
        <v>0</v>
      </c>
      <c r="X2506" s="7">
        <f>IF($L2506&gt;0,$W2506/$L2506,0)</f>
        <v>0</v>
      </c>
    </row>
    <row r="2507" spans="1:24" ht="57.6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3">
        <f>(E2507/D2507)*100</f>
        <v>0</v>
      </c>
      <c r="P2507" s="7">
        <f t="shared" si="274"/>
        <v>0</v>
      </c>
      <c r="Q2507" s="4" t="str">
        <f t="shared" si="275"/>
        <v>food</v>
      </c>
      <c r="R2507" s="4" t="str">
        <f t="shared" si="273"/>
        <v>restaurants</v>
      </c>
      <c r="S2507" s="22">
        <f t="shared" si="276"/>
        <v>42047.05574074074</v>
      </c>
      <c r="T2507" s="22">
        <f t="shared" si="277"/>
        <v>42077.014074074075</v>
      </c>
      <c r="U2507" s="23">
        <v>42047.05574074074</v>
      </c>
      <c r="V2507" s="14">
        <f t="shared" si="278"/>
        <v>7000</v>
      </c>
      <c r="W2507" s="14">
        <f t="shared" si="279"/>
        <v>0</v>
      </c>
      <c r="X2507" s="7">
        <f>IF($L2507&gt;0,$W2507/$L2507,0)</f>
        <v>0</v>
      </c>
    </row>
    <row r="2508" spans="1:24" ht="43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3">
        <f>(E2508/D2508)*100</f>
        <v>0.6</v>
      </c>
      <c r="P2508" s="7">
        <f t="shared" si="274"/>
        <v>15</v>
      </c>
      <c r="Q2508" s="4" t="str">
        <f t="shared" si="275"/>
        <v>food</v>
      </c>
      <c r="R2508" s="4" t="str">
        <f t="shared" si="273"/>
        <v>restaurants</v>
      </c>
      <c r="S2508" s="22">
        <f t="shared" si="276"/>
        <v>42258.297094907408</v>
      </c>
      <c r="T2508" s="22">
        <f t="shared" si="277"/>
        <v>42280.875</v>
      </c>
      <c r="U2508" s="23">
        <v>42258.297094907408</v>
      </c>
      <c r="V2508" s="14">
        <f t="shared" si="278"/>
        <v>6259.3849999999993</v>
      </c>
      <c r="W2508" s="14">
        <f t="shared" si="279"/>
        <v>37.556309999999996</v>
      </c>
      <c r="X2508" s="7">
        <f>IF($L2508&gt;0,$W2508/$L2508,0)</f>
        <v>18.778154999999998</v>
      </c>
    </row>
    <row r="2509" spans="1:24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3">
        <f>(E2509/D2509)*100</f>
        <v>0</v>
      </c>
      <c r="P2509" s="7">
        <f t="shared" si="274"/>
        <v>0</v>
      </c>
      <c r="Q2509" s="4" t="str">
        <f t="shared" si="275"/>
        <v>food</v>
      </c>
      <c r="R2509" s="4" t="str">
        <f t="shared" si="273"/>
        <v>restaurants</v>
      </c>
      <c r="S2509" s="22">
        <f t="shared" si="276"/>
        <v>42105.072962962964</v>
      </c>
      <c r="T2509" s="22">
        <f t="shared" si="277"/>
        <v>42135.072962962964</v>
      </c>
      <c r="U2509" s="23">
        <v>42105.072962962964</v>
      </c>
      <c r="V2509" s="14">
        <f t="shared" si="278"/>
        <v>42850</v>
      </c>
      <c r="W2509" s="14">
        <f t="shared" si="279"/>
        <v>0</v>
      </c>
      <c r="X2509" s="7">
        <f>IF($L2509&gt;0,$W2509/$L2509,0)</f>
        <v>0</v>
      </c>
    </row>
    <row r="2510" spans="1:24" ht="43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3">
        <f>(E2510/D2510)*100</f>
        <v>0</v>
      </c>
      <c r="P2510" s="7">
        <f t="shared" si="274"/>
        <v>0</v>
      </c>
      <c r="Q2510" s="4" t="str">
        <f t="shared" si="275"/>
        <v>food</v>
      </c>
      <c r="R2510" s="4" t="str">
        <f t="shared" si="273"/>
        <v>restaurants</v>
      </c>
      <c r="S2510" s="22">
        <f t="shared" si="276"/>
        <v>41835.951782407406</v>
      </c>
      <c r="T2510" s="22">
        <f t="shared" si="277"/>
        <v>41865.951782407406</v>
      </c>
      <c r="U2510" s="23">
        <v>41835.951782407406</v>
      </c>
      <c r="V2510" s="14">
        <f t="shared" si="278"/>
        <v>20000</v>
      </c>
      <c r="W2510" s="14">
        <f t="shared" si="279"/>
        <v>0</v>
      </c>
      <c r="X2510" s="7">
        <f>IF($L2510&gt;0,$W2510/$L2510,0)</f>
        <v>0</v>
      </c>
    </row>
    <row r="2511" spans="1:24" ht="43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3">
        <f>(E2511/D2511)*100</f>
        <v>1.0526315789473684</v>
      </c>
      <c r="P2511" s="7">
        <f t="shared" si="274"/>
        <v>35.714285714285715</v>
      </c>
      <c r="Q2511" s="4" t="str">
        <f t="shared" si="275"/>
        <v>food</v>
      </c>
      <c r="R2511" s="4" t="str">
        <f t="shared" si="273"/>
        <v>restaurants</v>
      </c>
      <c r="S2511" s="22">
        <f t="shared" si="276"/>
        <v>42058.809594907405</v>
      </c>
      <c r="T2511" s="22">
        <f t="shared" si="277"/>
        <v>42114.767928240741</v>
      </c>
      <c r="U2511" s="23">
        <v>42058.809594907405</v>
      </c>
      <c r="V2511" s="14">
        <f t="shared" si="278"/>
        <v>118928.31499999999</v>
      </c>
      <c r="W2511" s="14">
        <f t="shared" si="279"/>
        <v>1251.877</v>
      </c>
      <c r="X2511" s="7">
        <f>IF($L2511&gt;0,$W2511/$L2511,0)</f>
        <v>44.709892857142854</v>
      </c>
    </row>
    <row r="2512" spans="1:24" ht="43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3">
        <f>(E2512/D2512)*100</f>
        <v>0.15</v>
      </c>
      <c r="P2512" s="7">
        <f t="shared" si="274"/>
        <v>37.5</v>
      </c>
      <c r="Q2512" s="4" t="str">
        <f t="shared" si="275"/>
        <v>food</v>
      </c>
      <c r="R2512" s="4" t="str">
        <f t="shared" si="273"/>
        <v>restaurants</v>
      </c>
      <c r="S2512" s="22">
        <f t="shared" si="276"/>
        <v>42078.997361111113</v>
      </c>
      <c r="T2512" s="22">
        <f t="shared" si="277"/>
        <v>42138.997361111113</v>
      </c>
      <c r="U2512" s="23">
        <v>42078.997361111113</v>
      </c>
      <c r="V2512" s="14">
        <f t="shared" si="278"/>
        <v>50000</v>
      </c>
      <c r="W2512" s="14">
        <f t="shared" si="279"/>
        <v>75</v>
      </c>
      <c r="X2512" s="7">
        <f>IF($L2512&gt;0,$W2512/$L2512,0)</f>
        <v>37.5</v>
      </c>
    </row>
    <row r="2513" spans="1:24" ht="43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3">
        <f>(E2513/D2513)*100</f>
        <v>0</v>
      </c>
      <c r="P2513" s="7">
        <f t="shared" si="274"/>
        <v>0</v>
      </c>
      <c r="Q2513" s="4" t="str">
        <f t="shared" si="275"/>
        <v>food</v>
      </c>
      <c r="R2513" s="4" t="str">
        <f t="shared" si="273"/>
        <v>restaurants</v>
      </c>
      <c r="S2513" s="22">
        <f t="shared" si="276"/>
        <v>42371.446909722217</v>
      </c>
      <c r="T2513" s="22">
        <f t="shared" si="277"/>
        <v>42401.446909722217</v>
      </c>
      <c r="U2513" s="23">
        <v>42371.446909722217</v>
      </c>
      <c r="V2513" s="14">
        <f t="shared" si="278"/>
        <v>125187.7</v>
      </c>
      <c r="W2513" s="14">
        <f t="shared" si="279"/>
        <v>0</v>
      </c>
      <c r="X2513" s="7">
        <f>IF($L2513&gt;0,$W2513/$L2513,0)</f>
        <v>0</v>
      </c>
    </row>
    <row r="2514" spans="1:24" ht="43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3">
        <f>(E2514/D2514)*100</f>
        <v>0</v>
      </c>
      <c r="P2514" s="7">
        <f t="shared" si="274"/>
        <v>0</v>
      </c>
      <c r="Q2514" s="4" t="str">
        <f t="shared" si="275"/>
        <v>food</v>
      </c>
      <c r="R2514" s="4" t="str">
        <f t="shared" si="273"/>
        <v>restaurants</v>
      </c>
      <c r="S2514" s="22">
        <f t="shared" si="276"/>
        <v>41971.876863425925</v>
      </c>
      <c r="T2514" s="22">
        <f t="shared" si="277"/>
        <v>41986.876863425925</v>
      </c>
      <c r="U2514" s="23">
        <v>41971.876863425925</v>
      </c>
      <c r="V2514" s="14">
        <f t="shared" si="278"/>
        <v>1150</v>
      </c>
      <c r="W2514" s="14">
        <f t="shared" si="279"/>
        <v>0</v>
      </c>
      <c r="X2514" s="7">
        <f>IF($L2514&gt;0,$W2514/$L2514,0)</f>
        <v>0</v>
      </c>
    </row>
    <row r="2515" spans="1:24" ht="43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3">
        <f>(E2515/D2515)*100</f>
        <v>0</v>
      </c>
      <c r="P2515" s="7">
        <f t="shared" si="274"/>
        <v>0</v>
      </c>
      <c r="Q2515" s="4" t="str">
        <f t="shared" si="275"/>
        <v>food</v>
      </c>
      <c r="R2515" s="4" t="str">
        <f t="shared" si="273"/>
        <v>restaurants</v>
      </c>
      <c r="S2515" s="22">
        <f t="shared" si="276"/>
        <v>42732.00681712963</v>
      </c>
      <c r="T2515" s="22">
        <f t="shared" si="277"/>
        <v>42792.00681712963</v>
      </c>
      <c r="U2515" s="23">
        <v>42732.00681712963</v>
      </c>
      <c r="V2515" s="14">
        <f t="shared" si="278"/>
        <v>202707.9</v>
      </c>
      <c r="W2515" s="14">
        <f t="shared" si="279"/>
        <v>0</v>
      </c>
      <c r="X2515" s="7">
        <f>IF($L2515&gt;0,$W2515/$L2515,0)</f>
        <v>0</v>
      </c>
    </row>
    <row r="2516" spans="1:24" ht="43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3">
        <f>(E2516/D2516)*100</f>
        <v>1.7500000000000002</v>
      </c>
      <c r="P2516" s="7">
        <f t="shared" si="274"/>
        <v>52.5</v>
      </c>
      <c r="Q2516" s="4" t="str">
        <f t="shared" si="275"/>
        <v>food</v>
      </c>
      <c r="R2516" s="4" t="str">
        <f t="shared" si="273"/>
        <v>restaurants</v>
      </c>
      <c r="S2516" s="22">
        <f t="shared" si="276"/>
        <v>41854.389780092592</v>
      </c>
      <c r="T2516" s="22">
        <f t="shared" si="277"/>
        <v>41871.389780092592</v>
      </c>
      <c r="U2516" s="23">
        <v>41854.389780092592</v>
      </c>
      <c r="V2516" s="14">
        <f t="shared" si="278"/>
        <v>12000</v>
      </c>
      <c r="W2516" s="14">
        <f t="shared" si="279"/>
        <v>210</v>
      </c>
      <c r="X2516" s="7">
        <f>IF($L2516&gt;0,$W2516/$L2516,0)</f>
        <v>52.5</v>
      </c>
    </row>
    <row r="2517" spans="1:24" ht="43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3">
        <f>(E2517/D2517)*100</f>
        <v>18.600000000000001</v>
      </c>
      <c r="P2517" s="7">
        <f t="shared" si="274"/>
        <v>77.5</v>
      </c>
      <c r="Q2517" s="4" t="str">
        <f t="shared" si="275"/>
        <v>food</v>
      </c>
      <c r="R2517" s="4" t="str">
        <f t="shared" si="273"/>
        <v>restaurants</v>
      </c>
      <c r="S2517" s="22">
        <f t="shared" si="276"/>
        <v>42027.839733796296</v>
      </c>
      <c r="T2517" s="22">
        <f t="shared" si="277"/>
        <v>42057.839733796296</v>
      </c>
      <c r="U2517" s="23">
        <v>42027.839733796296</v>
      </c>
      <c r="V2517" s="14">
        <f t="shared" si="278"/>
        <v>5000</v>
      </c>
      <c r="W2517" s="14">
        <f t="shared" si="279"/>
        <v>930</v>
      </c>
      <c r="X2517" s="7">
        <f>IF($L2517&gt;0,$W2517/$L2517,0)</f>
        <v>77.5</v>
      </c>
    </row>
    <row r="2518" spans="1:24" ht="43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3">
        <f>(E2518/D2518)*100</f>
        <v>0</v>
      </c>
      <c r="P2518" s="7">
        <f t="shared" si="274"/>
        <v>0</v>
      </c>
      <c r="Q2518" s="4" t="str">
        <f t="shared" si="275"/>
        <v>food</v>
      </c>
      <c r="R2518" s="4" t="str">
        <f t="shared" si="273"/>
        <v>restaurants</v>
      </c>
      <c r="S2518" s="22">
        <f t="shared" si="276"/>
        <v>41942.653379629628</v>
      </c>
      <c r="T2518" s="22">
        <f t="shared" si="277"/>
        <v>41972.6950462963</v>
      </c>
      <c r="U2518" s="23">
        <v>41942.653379629628</v>
      </c>
      <c r="V2518" s="14">
        <f t="shared" si="278"/>
        <v>22000</v>
      </c>
      <c r="W2518" s="14">
        <f t="shared" si="279"/>
        <v>0</v>
      </c>
      <c r="X2518" s="7">
        <f>IF($L2518&gt;0,$W2518/$L2518,0)</f>
        <v>0</v>
      </c>
    </row>
    <row r="2519" spans="1:24" ht="43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3">
        <f>(E2519/D2519)*100</f>
        <v>9.8166666666666664</v>
      </c>
      <c r="P2519" s="7">
        <f t="shared" si="274"/>
        <v>53.545454545454547</v>
      </c>
      <c r="Q2519" s="4" t="str">
        <f t="shared" si="275"/>
        <v>food</v>
      </c>
      <c r="R2519" s="4" t="str">
        <f t="shared" si="273"/>
        <v>restaurants</v>
      </c>
      <c r="S2519" s="22">
        <f t="shared" si="276"/>
        <v>42052.802430555559</v>
      </c>
      <c r="T2519" s="22">
        <f t="shared" si="277"/>
        <v>42082.760763888888</v>
      </c>
      <c r="U2519" s="23">
        <v>42052.802430555559</v>
      </c>
      <c r="V2519" s="14">
        <f t="shared" si="278"/>
        <v>13796.082</v>
      </c>
      <c r="W2519" s="14">
        <f t="shared" si="279"/>
        <v>1354.3153830000001</v>
      </c>
      <c r="X2519" s="7">
        <f>IF($L2519&gt;0,$W2519/$L2519,0)</f>
        <v>41.039860090909094</v>
      </c>
    </row>
    <row r="2520" spans="1:24" ht="43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3">
        <f>(E2520/D2520)*100</f>
        <v>0</v>
      </c>
      <c r="P2520" s="7">
        <f t="shared" si="274"/>
        <v>0</v>
      </c>
      <c r="Q2520" s="4" t="str">
        <f t="shared" si="275"/>
        <v>food</v>
      </c>
      <c r="R2520" s="4" t="str">
        <f t="shared" si="273"/>
        <v>restaurants</v>
      </c>
      <c r="S2520" s="22">
        <f t="shared" si="276"/>
        <v>41926.680879629632</v>
      </c>
      <c r="T2520" s="22">
        <f t="shared" si="277"/>
        <v>41956.722546296296</v>
      </c>
      <c r="U2520" s="23">
        <v>41926.680879629632</v>
      </c>
      <c r="V2520" s="14">
        <f t="shared" si="278"/>
        <v>5000</v>
      </c>
      <c r="W2520" s="14">
        <f t="shared" si="279"/>
        <v>0</v>
      </c>
      <c r="X2520" s="7">
        <f>IF($L2520&gt;0,$W2520/$L2520,0)</f>
        <v>0</v>
      </c>
    </row>
    <row r="2521" spans="1:24" ht="28.8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3">
        <f>(E2521/D2521)*100</f>
        <v>4.3333333333333335E-2</v>
      </c>
      <c r="P2521" s="7">
        <f t="shared" si="274"/>
        <v>16.25</v>
      </c>
      <c r="Q2521" s="4" t="str">
        <f t="shared" si="275"/>
        <v>food</v>
      </c>
      <c r="R2521" s="4" t="str">
        <f t="shared" si="273"/>
        <v>restaurants</v>
      </c>
      <c r="S2521" s="22">
        <f t="shared" si="276"/>
        <v>41809.155138888891</v>
      </c>
      <c r="T2521" s="22">
        <f t="shared" si="277"/>
        <v>41839.155138888891</v>
      </c>
      <c r="U2521" s="23">
        <v>41809.155138888891</v>
      </c>
      <c r="V2521" s="14">
        <f t="shared" si="278"/>
        <v>150000</v>
      </c>
      <c r="W2521" s="14">
        <f t="shared" si="279"/>
        <v>65</v>
      </c>
      <c r="X2521" s="7">
        <f>IF($L2521&gt;0,$W2521/$L2521,0)</f>
        <v>16.25</v>
      </c>
    </row>
    <row r="2522" spans="1:24" ht="43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3">
        <f>(E2522/D2522)*100</f>
        <v>0</v>
      </c>
      <c r="P2522" s="7">
        <f t="shared" si="274"/>
        <v>0</v>
      </c>
      <c r="Q2522" s="4" t="str">
        <f t="shared" si="275"/>
        <v>food</v>
      </c>
      <c r="R2522" s="4" t="str">
        <f t="shared" si="273"/>
        <v>restaurants</v>
      </c>
      <c r="S2522" s="22">
        <f t="shared" si="276"/>
        <v>42612.600520833337</v>
      </c>
      <c r="T2522" s="22">
        <f t="shared" si="277"/>
        <v>42658.806250000001</v>
      </c>
      <c r="U2522" s="23">
        <v>42612.600520833337</v>
      </c>
      <c r="V2522" s="14">
        <f t="shared" si="278"/>
        <v>100000</v>
      </c>
      <c r="W2522" s="14">
        <f t="shared" si="279"/>
        <v>0</v>
      </c>
      <c r="X2522" s="7">
        <f>IF($L2522&gt;0,$W2522/$L2522,0)</f>
        <v>0</v>
      </c>
    </row>
    <row r="2523" spans="1:24" ht="43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3">
        <f>(E2523/D2523)*100</f>
        <v>109.48792</v>
      </c>
      <c r="P2523" s="7">
        <f t="shared" si="274"/>
        <v>103.68174242424243</v>
      </c>
      <c r="Q2523" s="4" t="str">
        <f t="shared" si="275"/>
        <v>music</v>
      </c>
      <c r="R2523" s="4" t="str">
        <f t="shared" si="273"/>
        <v>classical music</v>
      </c>
      <c r="S2523" s="22">
        <f t="shared" si="276"/>
        <v>42269.967835648145</v>
      </c>
      <c r="T2523" s="22">
        <f t="shared" si="277"/>
        <v>42290.967835648145</v>
      </c>
      <c r="U2523" s="23">
        <v>42269.967835648145</v>
      </c>
      <c r="V2523" s="14">
        <f t="shared" si="278"/>
        <v>12500</v>
      </c>
      <c r="W2523" s="14">
        <f t="shared" si="279"/>
        <v>13685.99</v>
      </c>
      <c r="X2523" s="7">
        <f>IF($L2523&gt;0,$W2523/$L2523,0)</f>
        <v>103.68174242424243</v>
      </c>
    </row>
    <row r="2524" spans="1:24" ht="43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3">
        <f>(E2524/D2524)*100</f>
        <v>100</v>
      </c>
      <c r="P2524" s="7">
        <f t="shared" si="274"/>
        <v>185.18518518518519</v>
      </c>
      <c r="Q2524" s="4" t="str">
        <f t="shared" si="275"/>
        <v>music</v>
      </c>
      <c r="R2524" s="4" t="str">
        <f t="shared" si="273"/>
        <v>classical music</v>
      </c>
      <c r="S2524" s="22">
        <f t="shared" si="276"/>
        <v>42460.573611111111</v>
      </c>
      <c r="T2524" s="22">
        <f t="shared" si="277"/>
        <v>42482.619444444441</v>
      </c>
      <c r="U2524" s="23">
        <v>42460.573611111111</v>
      </c>
      <c r="V2524" s="14">
        <f t="shared" si="278"/>
        <v>5000</v>
      </c>
      <c r="W2524" s="14">
        <f t="shared" si="279"/>
        <v>5000</v>
      </c>
      <c r="X2524" s="7">
        <f>IF($L2524&gt;0,$W2524/$L2524,0)</f>
        <v>185.18518518518519</v>
      </c>
    </row>
    <row r="2525" spans="1:24" ht="43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3">
        <f>(E2525/D2525)*100</f>
        <v>156.44444444444446</v>
      </c>
      <c r="P2525" s="7">
        <f t="shared" si="274"/>
        <v>54.153846153846153</v>
      </c>
      <c r="Q2525" s="4" t="str">
        <f t="shared" si="275"/>
        <v>music</v>
      </c>
      <c r="R2525" s="4" t="str">
        <f t="shared" si="273"/>
        <v>classical music</v>
      </c>
      <c r="S2525" s="22">
        <f t="shared" si="276"/>
        <v>41930.975601851853</v>
      </c>
      <c r="T2525" s="22">
        <f t="shared" si="277"/>
        <v>41961.017268518517</v>
      </c>
      <c r="U2525" s="23">
        <v>41930.975601851853</v>
      </c>
      <c r="V2525" s="14">
        <f t="shared" si="278"/>
        <v>900</v>
      </c>
      <c r="W2525" s="14">
        <f t="shared" si="279"/>
        <v>1408</v>
      </c>
      <c r="X2525" s="7">
        <f>IF($L2525&gt;0,$W2525/$L2525,0)</f>
        <v>54.153846153846153</v>
      </c>
    </row>
    <row r="2526" spans="1:24" ht="28.8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3">
        <f>(E2526/D2526)*100</f>
        <v>101.6</v>
      </c>
      <c r="P2526" s="7">
        <f t="shared" si="274"/>
        <v>177.2093023255814</v>
      </c>
      <c r="Q2526" s="4" t="str">
        <f t="shared" si="275"/>
        <v>music</v>
      </c>
      <c r="R2526" s="4" t="str">
        <f t="shared" si="273"/>
        <v>classical music</v>
      </c>
      <c r="S2526" s="22">
        <f t="shared" si="276"/>
        <v>41961.807372685187</v>
      </c>
      <c r="T2526" s="22">
        <f t="shared" si="277"/>
        <v>41994.1875</v>
      </c>
      <c r="U2526" s="23">
        <v>41961.807372685187</v>
      </c>
      <c r="V2526" s="14">
        <f t="shared" si="278"/>
        <v>7500</v>
      </c>
      <c r="W2526" s="14">
        <f t="shared" si="279"/>
        <v>7620</v>
      </c>
      <c r="X2526" s="7">
        <f>IF($L2526&gt;0,$W2526/$L2526,0)</f>
        <v>177.2093023255814</v>
      </c>
    </row>
    <row r="2527" spans="1:24" ht="43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3">
        <f>(E2527/D2527)*100</f>
        <v>100.325</v>
      </c>
      <c r="P2527" s="7">
        <f t="shared" si="274"/>
        <v>100.325</v>
      </c>
      <c r="Q2527" s="4" t="str">
        <f t="shared" si="275"/>
        <v>music</v>
      </c>
      <c r="R2527" s="4" t="str">
        <f t="shared" si="273"/>
        <v>classical music</v>
      </c>
      <c r="S2527" s="22">
        <f t="shared" si="276"/>
        <v>41058.844571759255</v>
      </c>
      <c r="T2527" s="22">
        <f t="shared" si="277"/>
        <v>41088.844571759255</v>
      </c>
      <c r="U2527" s="23">
        <v>41058.844571759255</v>
      </c>
      <c r="V2527" s="14">
        <f t="shared" si="278"/>
        <v>8000</v>
      </c>
      <c r="W2527" s="14">
        <f t="shared" si="279"/>
        <v>8026</v>
      </c>
      <c r="X2527" s="7">
        <f>IF($L2527&gt;0,$W2527/$L2527,0)</f>
        <v>100.325</v>
      </c>
    </row>
    <row r="2528" spans="1:24" ht="43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3">
        <f>(E2528/D2528)*100</f>
        <v>112.94999999999999</v>
      </c>
      <c r="P2528" s="7">
        <f t="shared" si="274"/>
        <v>136.90909090909091</v>
      </c>
      <c r="Q2528" s="4" t="str">
        <f t="shared" si="275"/>
        <v>music</v>
      </c>
      <c r="R2528" s="4" t="str">
        <f t="shared" si="273"/>
        <v>classical music</v>
      </c>
      <c r="S2528" s="22">
        <f t="shared" si="276"/>
        <v>41953.091134259259</v>
      </c>
      <c r="T2528" s="22">
        <f t="shared" si="277"/>
        <v>41981.207638888889</v>
      </c>
      <c r="U2528" s="23">
        <v>41953.091134259259</v>
      </c>
      <c r="V2528" s="14">
        <f t="shared" si="278"/>
        <v>4000</v>
      </c>
      <c r="W2528" s="14">
        <f t="shared" si="279"/>
        <v>4518</v>
      </c>
      <c r="X2528" s="7">
        <f>IF($L2528&gt;0,$W2528/$L2528,0)</f>
        <v>136.90909090909091</v>
      </c>
    </row>
    <row r="2529" spans="1:24" ht="43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3">
        <f>(E2529/D2529)*100</f>
        <v>102.125</v>
      </c>
      <c r="P2529" s="7">
        <f t="shared" si="274"/>
        <v>57.535211267605632</v>
      </c>
      <c r="Q2529" s="4" t="str">
        <f t="shared" si="275"/>
        <v>music</v>
      </c>
      <c r="R2529" s="4" t="str">
        <f t="shared" si="273"/>
        <v>classical music</v>
      </c>
      <c r="S2529" s="22">
        <f t="shared" si="276"/>
        <v>41546.75105324074</v>
      </c>
      <c r="T2529" s="22">
        <f t="shared" si="277"/>
        <v>41565.165972222225</v>
      </c>
      <c r="U2529" s="23">
        <v>41546.75105324074</v>
      </c>
      <c r="V2529" s="14">
        <f t="shared" si="278"/>
        <v>4000</v>
      </c>
      <c r="W2529" s="14">
        <f t="shared" si="279"/>
        <v>4085</v>
      </c>
      <c r="X2529" s="7">
        <f>IF($L2529&gt;0,$W2529/$L2529,0)</f>
        <v>57.535211267605632</v>
      </c>
    </row>
    <row r="2530" spans="1:24" ht="43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3">
        <f>(E2530/D2530)*100</f>
        <v>107.24974999999999</v>
      </c>
      <c r="P2530" s="7">
        <f t="shared" si="274"/>
        <v>52.962839506172834</v>
      </c>
      <c r="Q2530" s="4" t="str">
        <f t="shared" si="275"/>
        <v>music</v>
      </c>
      <c r="R2530" s="4" t="str">
        <f t="shared" si="273"/>
        <v>classical music</v>
      </c>
      <c r="S2530" s="22">
        <f t="shared" si="276"/>
        <v>42217.834525462968</v>
      </c>
      <c r="T2530" s="22">
        <f t="shared" si="277"/>
        <v>42236.458333333328</v>
      </c>
      <c r="U2530" s="23">
        <v>42217.834525462968</v>
      </c>
      <c r="V2530" s="14">
        <f t="shared" si="278"/>
        <v>5007.5079999999998</v>
      </c>
      <c r="W2530" s="14">
        <f t="shared" si="279"/>
        <v>5370.539811229999</v>
      </c>
      <c r="X2530" s="7">
        <f>IF($L2530&gt;0,$W2530/$L2530,0)</f>
        <v>66.302960632469123</v>
      </c>
    </row>
    <row r="2531" spans="1:24" ht="28.8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3">
        <f>(E2531/D2531)*100</f>
        <v>104.28333333333333</v>
      </c>
      <c r="P2531" s="7">
        <f t="shared" si="274"/>
        <v>82.328947368421055</v>
      </c>
      <c r="Q2531" s="4" t="str">
        <f t="shared" si="275"/>
        <v>music</v>
      </c>
      <c r="R2531" s="4" t="str">
        <f t="shared" si="273"/>
        <v>classical music</v>
      </c>
      <c r="S2531" s="22">
        <f t="shared" si="276"/>
        <v>40948.080729166664</v>
      </c>
      <c r="T2531" s="22">
        <f t="shared" si="277"/>
        <v>40993.0390625</v>
      </c>
      <c r="U2531" s="23">
        <v>40948.080729166664</v>
      </c>
      <c r="V2531" s="14">
        <f t="shared" si="278"/>
        <v>6000</v>
      </c>
      <c r="W2531" s="14">
        <f t="shared" si="279"/>
        <v>6257</v>
      </c>
      <c r="X2531" s="7">
        <f>IF($L2531&gt;0,$W2531/$L2531,0)</f>
        <v>82.328947368421055</v>
      </c>
    </row>
    <row r="2532" spans="1:24" ht="43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3">
        <f>(E2532/D2532)*100</f>
        <v>100</v>
      </c>
      <c r="P2532" s="7">
        <f t="shared" si="274"/>
        <v>135.41666666666666</v>
      </c>
      <c r="Q2532" s="4" t="str">
        <f t="shared" si="275"/>
        <v>music</v>
      </c>
      <c r="R2532" s="4" t="str">
        <f t="shared" si="273"/>
        <v>classical music</v>
      </c>
      <c r="S2532" s="22">
        <f t="shared" si="276"/>
        <v>42081.864641203705</v>
      </c>
      <c r="T2532" s="22">
        <f t="shared" si="277"/>
        <v>42114.201388888891</v>
      </c>
      <c r="U2532" s="23">
        <v>42081.864641203705</v>
      </c>
      <c r="V2532" s="14">
        <f t="shared" si="278"/>
        <v>6500</v>
      </c>
      <c r="W2532" s="14">
        <f t="shared" si="279"/>
        <v>6500</v>
      </c>
      <c r="X2532" s="7">
        <f>IF($L2532&gt;0,$W2532/$L2532,0)</f>
        <v>135.41666666666666</v>
      </c>
    </row>
    <row r="2533" spans="1:24" ht="43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3">
        <f>(E2533/D2533)*100</f>
        <v>100.4</v>
      </c>
      <c r="P2533" s="7">
        <f t="shared" si="274"/>
        <v>74.06557377049181</v>
      </c>
      <c r="Q2533" s="4" t="str">
        <f t="shared" si="275"/>
        <v>music</v>
      </c>
      <c r="R2533" s="4" t="str">
        <f t="shared" si="273"/>
        <v>classical music</v>
      </c>
      <c r="S2533" s="22">
        <f t="shared" si="276"/>
        <v>42208.680023148147</v>
      </c>
      <c r="T2533" s="22">
        <f t="shared" si="277"/>
        <v>42231.165972222225</v>
      </c>
      <c r="U2533" s="23">
        <v>42208.680023148147</v>
      </c>
      <c r="V2533" s="14">
        <f t="shared" si="278"/>
        <v>4500</v>
      </c>
      <c r="W2533" s="14">
        <f t="shared" si="279"/>
        <v>4518</v>
      </c>
      <c r="X2533" s="7">
        <f>IF($L2533&gt;0,$W2533/$L2533,0)</f>
        <v>74.06557377049181</v>
      </c>
    </row>
    <row r="2534" spans="1:24" ht="43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3">
        <f>(E2534/D2534)*100</f>
        <v>126.125</v>
      </c>
      <c r="P2534" s="7">
        <f t="shared" si="274"/>
        <v>84.083333333333329</v>
      </c>
      <c r="Q2534" s="4" t="str">
        <f t="shared" si="275"/>
        <v>music</v>
      </c>
      <c r="R2534" s="4" t="str">
        <f t="shared" si="273"/>
        <v>classical music</v>
      </c>
      <c r="S2534" s="22">
        <f t="shared" si="276"/>
        <v>41107.849143518521</v>
      </c>
      <c r="T2534" s="22">
        <f t="shared" si="277"/>
        <v>41137.849143518521</v>
      </c>
      <c r="U2534" s="23">
        <v>41107.849143518521</v>
      </c>
      <c r="V2534" s="14">
        <f t="shared" si="278"/>
        <v>4000</v>
      </c>
      <c r="W2534" s="14">
        <f t="shared" si="279"/>
        <v>5045</v>
      </c>
      <c r="X2534" s="7">
        <f>IF($L2534&gt;0,$W2534/$L2534,0)</f>
        <v>84.083333333333329</v>
      </c>
    </row>
    <row r="2535" spans="1:24" ht="43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3">
        <f>(E2535/D2535)*100</f>
        <v>110.66666666666667</v>
      </c>
      <c r="P2535" s="7">
        <f t="shared" si="274"/>
        <v>61.029411764705884</v>
      </c>
      <c r="Q2535" s="4" t="str">
        <f t="shared" si="275"/>
        <v>music</v>
      </c>
      <c r="R2535" s="4" t="str">
        <f t="shared" si="273"/>
        <v>classical music</v>
      </c>
      <c r="S2535" s="22">
        <f t="shared" si="276"/>
        <v>41304.751284722224</v>
      </c>
      <c r="T2535" s="22">
        <f t="shared" si="277"/>
        <v>41334.750787037039</v>
      </c>
      <c r="U2535" s="23">
        <v>41304.751284722224</v>
      </c>
      <c r="V2535" s="14">
        <f t="shared" si="278"/>
        <v>7500</v>
      </c>
      <c r="W2535" s="14">
        <f t="shared" si="279"/>
        <v>8300</v>
      </c>
      <c r="X2535" s="7">
        <f>IF($L2535&gt;0,$W2535/$L2535,0)</f>
        <v>61.029411764705884</v>
      </c>
    </row>
    <row r="2536" spans="1:24" ht="57.6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3">
        <f>(E2536/D2536)*100</f>
        <v>105</v>
      </c>
      <c r="P2536" s="7">
        <f t="shared" si="274"/>
        <v>150</v>
      </c>
      <c r="Q2536" s="4" t="str">
        <f t="shared" si="275"/>
        <v>music</v>
      </c>
      <c r="R2536" s="4" t="str">
        <f t="shared" si="273"/>
        <v>classical music</v>
      </c>
      <c r="S2536" s="22">
        <f t="shared" si="276"/>
        <v>40127.700370370367</v>
      </c>
      <c r="T2536" s="22">
        <f t="shared" si="277"/>
        <v>40179.25</v>
      </c>
      <c r="U2536" s="23">
        <v>40127.700370370367</v>
      </c>
      <c r="V2536" s="14">
        <f t="shared" si="278"/>
        <v>2000</v>
      </c>
      <c r="W2536" s="14">
        <f t="shared" si="279"/>
        <v>2100</v>
      </c>
      <c r="X2536" s="7">
        <f>IF($L2536&gt;0,$W2536/$L2536,0)</f>
        <v>150</v>
      </c>
    </row>
    <row r="2537" spans="1:24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3">
        <f>(E2537/D2537)*100</f>
        <v>103.77499999999999</v>
      </c>
      <c r="P2537" s="7">
        <f t="shared" si="274"/>
        <v>266.08974358974359</v>
      </c>
      <c r="Q2537" s="4" t="str">
        <f t="shared" si="275"/>
        <v>music</v>
      </c>
      <c r="R2537" s="4" t="str">
        <f t="shared" si="273"/>
        <v>classical music</v>
      </c>
      <c r="S2537" s="22">
        <f t="shared" si="276"/>
        <v>41943.791030092594</v>
      </c>
      <c r="T2537" s="22">
        <f t="shared" si="277"/>
        <v>41974.832696759258</v>
      </c>
      <c r="U2537" s="23">
        <v>41943.791030092594</v>
      </c>
      <c r="V2537" s="14">
        <f t="shared" si="278"/>
        <v>20000</v>
      </c>
      <c r="W2537" s="14">
        <f t="shared" si="279"/>
        <v>20755</v>
      </c>
      <c r="X2537" s="7">
        <f>IF($L2537&gt;0,$W2537/$L2537,0)</f>
        <v>266.08974358974359</v>
      </c>
    </row>
    <row r="2538" spans="1:24" ht="43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3">
        <f>(E2538/D2538)*100</f>
        <v>115.99999999999999</v>
      </c>
      <c r="P2538" s="7">
        <f t="shared" si="274"/>
        <v>7.25</v>
      </c>
      <c r="Q2538" s="4" t="str">
        <f t="shared" si="275"/>
        <v>music</v>
      </c>
      <c r="R2538" s="4" t="str">
        <f t="shared" si="273"/>
        <v>classical music</v>
      </c>
      <c r="S2538" s="22">
        <f t="shared" si="276"/>
        <v>41464.106087962966</v>
      </c>
      <c r="T2538" s="22">
        <f t="shared" si="277"/>
        <v>41485.106087962966</v>
      </c>
      <c r="U2538" s="23">
        <v>41464.106087962966</v>
      </c>
      <c r="V2538" s="14">
        <f t="shared" si="278"/>
        <v>25</v>
      </c>
      <c r="W2538" s="14">
        <f t="shared" si="279"/>
        <v>29</v>
      </c>
      <c r="X2538" s="7">
        <f>IF($L2538&gt;0,$W2538/$L2538,0)</f>
        <v>7.25</v>
      </c>
    </row>
    <row r="2539" spans="1:24" ht="43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3">
        <f>(E2539/D2539)*100</f>
        <v>110.00000000000001</v>
      </c>
      <c r="P2539" s="7">
        <f t="shared" si="274"/>
        <v>100</v>
      </c>
      <c r="Q2539" s="4" t="str">
        <f t="shared" si="275"/>
        <v>music</v>
      </c>
      <c r="R2539" s="4" t="str">
        <f t="shared" si="273"/>
        <v>classical music</v>
      </c>
      <c r="S2539" s="22">
        <f t="shared" si="276"/>
        <v>40696.648784722223</v>
      </c>
      <c r="T2539" s="22">
        <f t="shared" si="277"/>
        <v>40756.648784722223</v>
      </c>
      <c r="U2539" s="23">
        <v>40696.648784722223</v>
      </c>
      <c r="V2539" s="14">
        <f t="shared" si="278"/>
        <v>1000</v>
      </c>
      <c r="W2539" s="14">
        <f t="shared" si="279"/>
        <v>1100</v>
      </c>
      <c r="X2539" s="7">
        <f>IF($L2539&gt;0,$W2539/$L2539,0)</f>
        <v>100</v>
      </c>
    </row>
    <row r="2540" spans="1:24" ht="28.8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3">
        <f>(E2540/D2540)*100</f>
        <v>113.01761111111111</v>
      </c>
      <c r="P2540" s="7">
        <f t="shared" si="274"/>
        <v>109.96308108108107</v>
      </c>
      <c r="Q2540" s="4" t="str">
        <f t="shared" si="275"/>
        <v>music</v>
      </c>
      <c r="R2540" s="4" t="str">
        <f t="shared" si="273"/>
        <v>classical music</v>
      </c>
      <c r="S2540" s="22">
        <f t="shared" si="276"/>
        <v>41298.509965277779</v>
      </c>
      <c r="T2540" s="22">
        <f t="shared" si="277"/>
        <v>41329.207638888889</v>
      </c>
      <c r="U2540" s="23">
        <v>41298.509965277779</v>
      </c>
      <c r="V2540" s="14">
        <f t="shared" si="278"/>
        <v>18000</v>
      </c>
      <c r="W2540" s="14">
        <f t="shared" si="279"/>
        <v>20343.169999999998</v>
      </c>
      <c r="X2540" s="7">
        <f>IF($L2540&gt;0,$W2540/$L2540,0)</f>
        <v>109.96308108108107</v>
      </c>
    </row>
    <row r="2541" spans="1:24" ht="43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3">
        <f>(E2541/D2541)*100</f>
        <v>100.25</v>
      </c>
      <c r="P2541" s="7">
        <f t="shared" si="274"/>
        <v>169.91525423728814</v>
      </c>
      <c r="Q2541" s="4" t="str">
        <f t="shared" si="275"/>
        <v>music</v>
      </c>
      <c r="R2541" s="4" t="str">
        <f t="shared" si="273"/>
        <v>classical music</v>
      </c>
      <c r="S2541" s="22">
        <f t="shared" si="276"/>
        <v>41977.902222222227</v>
      </c>
      <c r="T2541" s="22">
        <f t="shared" si="277"/>
        <v>42037.902222222227</v>
      </c>
      <c r="U2541" s="23">
        <v>41977.902222222227</v>
      </c>
      <c r="V2541" s="14">
        <f t="shared" si="278"/>
        <v>10000</v>
      </c>
      <c r="W2541" s="14">
        <f t="shared" si="279"/>
        <v>10025</v>
      </c>
      <c r="X2541" s="7">
        <f>IF($L2541&gt;0,$W2541/$L2541,0)</f>
        <v>169.91525423728814</v>
      </c>
    </row>
    <row r="2542" spans="1:24" ht="43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3">
        <f>(E2542/D2542)*100</f>
        <v>103.4</v>
      </c>
      <c r="P2542" s="7">
        <f t="shared" si="274"/>
        <v>95.740740740740748</v>
      </c>
      <c r="Q2542" s="4" t="str">
        <f t="shared" si="275"/>
        <v>music</v>
      </c>
      <c r="R2542" s="4" t="str">
        <f t="shared" si="273"/>
        <v>classical music</v>
      </c>
      <c r="S2542" s="22">
        <f t="shared" si="276"/>
        <v>40785.675011574072</v>
      </c>
      <c r="T2542" s="22">
        <f t="shared" si="277"/>
        <v>40845.675011574072</v>
      </c>
      <c r="U2542" s="23">
        <v>40785.675011574072</v>
      </c>
      <c r="V2542" s="14">
        <f t="shared" si="278"/>
        <v>2500</v>
      </c>
      <c r="W2542" s="14">
        <f t="shared" si="279"/>
        <v>2585</v>
      </c>
      <c r="X2542" s="7">
        <f>IF($L2542&gt;0,$W2542/$L2542,0)</f>
        <v>95.740740740740748</v>
      </c>
    </row>
    <row r="2543" spans="1:24" ht="43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3">
        <f>(E2543/D2543)*100</f>
        <v>107.02857142857142</v>
      </c>
      <c r="P2543" s="7">
        <f t="shared" si="274"/>
        <v>59.460317460317462</v>
      </c>
      <c r="Q2543" s="4" t="str">
        <f t="shared" si="275"/>
        <v>music</v>
      </c>
      <c r="R2543" s="4" t="str">
        <f t="shared" si="273"/>
        <v>classical music</v>
      </c>
      <c r="S2543" s="22">
        <f t="shared" si="276"/>
        <v>41483.449282407411</v>
      </c>
      <c r="T2543" s="22">
        <f t="shared" si="277"/>
        <v>41543.449282407411</v>
      </c>
      <c r="U2543" s="23">
        <v>41483.449282407411</v>
      </c>
      <c r="V2543" s="14">
        <f t="shared" si="278"/>
        <v>4381.5694999999996</v>
      </c>
      <c r="W2543" s="14">
        <f t="shared" si="279"/>
        <v>4689.531242</v>
      </c>
      <c r="X2543" s="7">
        <f>IF($L2543&gt;0,$W2543/$L2543,0)</f>
        <v>74.437003841269842</v>
      </c>
    </row>
    <row r="2544" spans="1:24" ht="43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3">
        <f>(E2544/D2544)*100</f>
        <v>103.57142857142858</v>
      </c>
      <c r="P2544" s="7">
        <f t="shared" si="274"/>
        <v>55.769230769230766</v>
      </c>
      <c r="Q2544" s="4" t="str">
        <f t="shared" si="275"/>
        <v>music</v>
      </c>
      <c r="R2544" s="4" t="str">
        <f t="shared" si="273"/>
        <v>classical music</v>
      </c>
      <c r="S2544" s="22">
        <f t="shared" si="276"/>
        <v>41509.426585648151</v>
      </c>
      <c r="T2544" s="22">
        <f t="shared" si="277"/>
        <v>41548.165972222225</v>
      </c>
      <c r="U2544" s="23">
        <v>41509.426585648151</v>
      </c>
      <c r="V2544" s="14">
        <f t="shared" si="278"/>
        <v>700</v>
      </c>
      <c r="W2544" s="14">
        <f t="shared" si="279"/>
        <v>725</v>
      </c>
      <c r="X2544" s="7">
        <f>IF($L2544&gt;0,$W2544/$L2544,0)</f>
        <v>55.769230769230766</v>
      </c>
    </row>
    <row r="2545" spans="1:24" ht="43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3">
        <f>(E2545/D2545)*100</f>
        <v>156.4</v>
      </c>
      <c r="P2545" s="7">
        <f t="shared" si="274"/>
        <v>30.076923076923077</v>
      </c>
      <c r="Q2545" s="4" t="str">
        <f t="shared" si="275"/>
        <v>music</v>
      </c>
      <c r="R2545" s="4" t="str">
        <f t="shared" si="273"/>
        <v>classical music</v>
      </c>
      <c r="S2545" s="22">
        <f t="shared" si="276"/>
        <v>40514.107615740737</v>
      </c>
      <c r="T2545" s="22">
        <f t="shared" si="277"/>
        <v>40545.125</v>
      </c>
      <c r="U2545" s="23">
        <v>40514.107615740737</v>
      </c>
      <c r="V2545" s="14">
        <f t="shared" si="278"/>
        <v>250</v>
      </c>
      <c r="W2545" s="14">
        <f t="shared" si="279"/>
        <v>391</v>
      </c>
      <c r="X2545" s="7">
        <f>IF($L2545&gt;0,$W2545/$L2545,0)</f>
        <v>30.076923076923077</v>
      </c>
    </row>
    <row r="2546" spans="1:24" ht="43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3">
        <f>(E2546/D2546)*100</f>
        <v>100.82</v>
      </c>
      <c r="P2546" s="7">
        <f t="shared" si="274"/>
        <v>88.438596491228068</v>
      </c>
      <c r="Q2546" s="4" t="str">
        <f t="shared" si="275"/>
        <v>music</v>
      </c>
      <c r="R2546" s="4" t="str">
        <f t="shared" si="273"/>
        <v>classical music</v>
      </c>
      <c r="S2546" s="22">
        <f t="shared" si="276"/>
        <v>41068.520474537036</v>
      </c>
      <c r="T2546" s="22">
        <f t="shared" si="277"/>
        <v>41098.520474537036</v>
      </c>
      <c r="U2546" s="23">
        <v>41068.520474537036</v>
      </c>
      <c r="V2546" s="14">
        <f t="shared" si="278"/>
        <v>5000</v>
      </c>
      <c r="W2546" s="14">
        <f t="shared" si="279"/>
        <v>5041</v>
      </c>
      <c r="X2546" s="7">
        <f>IF($L2546&gt;0,$W2546/$L2546,0)</f>
        <v>88.438596491228068</v>
      </c>
    </row>
    <row r="2547" spans="1:24" ht="43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3">
        <f>(E2547/D2547)*100</f>
        <v>195.3</v>
      </c>
      <c r="P2547" s="7">
        <f t="shared" si="274"/>
        <v>64.032786885245898</v>
      </c>
      <c r="Q2547" s="4" t="str">
        <f t="shared" si="275"/>
        <v>music</v>
      </c>
      <c r="R2547" s="4" t="str">
        <f t="shared" si="273"/>
        <v>classical music</v>
      </c>
      <c r="S2547" s="22">
        <f t="shared" si="276"/>
        <v>42027.138171296298</v>
      </c>
      <c r="T2547" s="22">
        <f t="shared" si="277"/>
        <v>42062.020833333328</v>
      </c>
      <c r="U2547" s="23">
        <v>42027.138171296298</v>
      </c>
      <c r="V2547" s="14">
        <f t="shared" si="278"/>
        <v>2000</v>
      </c>
      <c r="W2547" s="14">
        <f t="shared" si="279"/>
        <v>3906</v>
      </c>
      <c r="X2547" s="7">
        <f>IF($L2547&gt;0,$W2547/$L2547,0)</f>
        <v>64.032786885245898</v>
      </c>
    </row>
    <row r="2548" spans="1:24" ht="43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3">
        <f>(E2548/D2548)*100</f>
        <v>111.71428571428572</v>
      </c>
      <c r="P2548" s="7">
        <f t="shared" si="274"/>
        <v>60.153846153846153</v>
      </c>
      <c r="Q2548" s="4" t="str">
        <f t="shared" si="275"/>
        <v>music</v>
      </c>
      <c r="R2548" s="4" t="str">
        <f t="shared" si="273"/>
        <v>classical music</v>
      </c>
      <c r="S2548" s="22">
        <f t="shared" si="276"/>
        <v>41524.858553240745</v>
      </c>
      <c r="T2548" s="22">
        <f t="shared" si="277"/>
        <v>41552.208333333336</v>
      </c>
      <c r="U2548" s="23">
        <v>41524.858553240745</v>
      </c>
      <c r="V2548" s="14">
        <f t="shared" si="278"/>
        <v>3500</v>
      </c>
      <c r="W2548" s="14">
        <f t="shared" si="279"/>
        <v>3910</v>
      </c>
      <c r="X2548" s="7">
        <f>IF($L2548&gt;0,$W2548/$L2548,0)</f>
        <v>60.153846153846153</v>
      </c>
    </row>
    <row r="2549" spans="1:24" ht="43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3">
        <f>(E2549/D2549)*100</f>
        <v>119.85454545454546</v>
      </c>
      <c r="P2549" s="7">
        <f t="shared" si="274"/>
        <v>49.194029850746269</v>
      </c>
      <c r="Q2549" s="4" t="str">
        <f t="shared" si="275"/>
        <v>music</v>
      </c>
      <c r="R2549" s="4" t="str">
        <f t="shared" si="273"/>
        <v>classical music</v>
      </c>
      <c r="S2549" s="22">
        <f t="shared" si="276"/>
        <v>40973.773182870369</v>
      </c>
      <c r="T2549" s="22">
        <f t="shared" si="277"/>
        <v>41003.731516203705</v>
      </c>
      <c r="U2549" s="23">
        <v>40973.773182870369</v>
      </c>
      <c r="V2549" s="14">
        <f t="shared" si="278"/>
        <v>5500</v>
      </c>
      <c r="W2549" s="14">
        <f t="shared" si="279"/>
        <v>6592</v>
      </c>
      <c r="X2549" s="7">
        <f>IF($L2549&gt;0,$W2549/$L2549,0)</f>
        <v>49.194029850746269</v>
      </c>
    </row>
    <row r="2550" spans="1:24" ht="43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3">
        <f>(E2550/D2550)*100</f>
        <v>101.85</v>
      </c>
      <c r="P2550" s="7">
        <f t="shared" si="274"/>
        <v>165.16216216216216</v>
      </c>
      <c r="Q2550" s="4" t="str">
        <f t="shared" si="275"/>
        <v>music</v>
      </c>
      <c r="R2550" s="4" t="str">
        <f t="shared" si="273"/>
        <v>classical music</v>
      </c>
      <c r="S2550" s="22">
        <f t="shared" si="276"/>
        <v>42618.625428240739</v>
      </c>
      <c r="T2550" s="22">
        <f t="shared" si="277"/>
        <v>42643.185416666667</v>
      </c>
      <c r="U2550" s="23">
        <v>42618.625428240739</v>
      </c>
      <c r="V2550" s="14">
        <f t="shared" si="278"/>
        <v>6756.93</v>
      </c>
      <c r="W2550" s="14">
        <f t="shared" si="279"/>
        <v>6881.9332050000003</v>
      </c>
      <c r="X2550" s="7">
        <f>IF($L2550&gt;0,$W2550/$L2550,0)</f>
        <v>185.99819472972973</v>
      </c>
    </row>
    <row r="2551" spans="1:24" ht="43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3">
        <f>(E2551/D2551)*100</f>
        <v>102.80254777070064</v>
      </c>
      <c r="P2551" s="7">
        <f t="shared" si="274"/>
        <v>43.621621621621621</v>
      </c>
      <c r="Q2551" s="4" t="str">
        <f t="shared" si="275"/>
        <v>music</v>
      </c>
      <c r="R2551" s="4" t="str">
        <f t="shared" si="273"/>
        <v>classical music</v>
      </c>
      <c r="S2551" s="22">
        <f t="shared" si="276"/>
        <v>41390.757754629631</v>
      </c>
      <c r="T2551" s="22">
        <f t="shared" si="277"/>
        <v>41425.708333333336</v>
      </c>
      <c r="U2551" s="23">
        <v>41390.757754629631</v>
      </c>
      <c r="V2551" s="14">
        <f t="shared" si="278"/>
        <v>1965.4468899999999</v>
      </c>
      <c r="W2551" s="14">
        <f t="shared" si="279"/>
        <v>2020.5294779999999</v>
      </c>
      <c r="X2551" s="7">
        <f>IF($L2551&gt;0,$W2551/$L2551,0)</f>
        <v>54.608904810810806</v>
      </c>
    </row>
    <row r="2552" spans="1:24" ht="43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3">
        <f>(E2552/D2552)*100</f>
        <v>100.84615384615385</v>
      </c>
      <c r="P2552" s="7">
        <f t="shared" si="274"/>
        <v>43.7</v>
      </c>
      <c r="Q2552" s="4" t="str">
        <f t="shared" si="275"/>
        <v>music</v>
      </c>
      <c r="R2552" s="4" t="str">
        <f t="shared" si="273"/>
        <v>classical music</v>
      </c>
      <c r="S2552" s="22">
        <f t="shared" si="276"/>
        <v>42228.634328703702</v>
      </c>
      <c r="T2552" s="22">
        <f t="shared" si="277"/>
        <v>42285.165972222225</v>
      </c>
      <c r="U2552" s="23">
        <v>42228.634328703702</v>
      </c>
      <c r="V2552" s="14">
        <f t="shared" si="278"/>
        <v>6500</v>
      </c>
      <c r="W2552" s="14">
        <f t="shared" si="279"/>
        <v>6555</v>
      </c>
      <c r="X2552" s="7">
        <f>IF($L2552&gt;0,$W2552/$L2552,0)</f>
        <v>43.7</v>
      </c>
    </row>
    <row r="2553" spans="1:24" ht="43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3">
        <f>(E2553/D2553)*100</f>
        <v>102.73469387755102</v>
      </c>
      <c r="P2553" s="7">
        <f t="shared" si="274"/>
        <v>67.419642857142861</v>
      </c>
      <c r="Q2553" s="4" t="str">
        <f t="shared" si="275"/>
        <v>music</v>
      </c>
      <c r="R2553" s="4" t="str">
        <f t="shared" si="273"/>
        <v>classical music</v>
      </c>
      <c r="S2553" s="22">
        <f t="shared" si="276"/>
        <v>40961.252141203702</v>
      </c>
      <c r="T2553" s="22">
        <f t="shared" si="277"/>
        <v>40989.866666666669</v>
      </c>
      <c r="U2553" s="23">
        <v>40961.252141203702</v>
      </c>
      <c r="V2553" s="14">
        <f t="shared" si="278"/>
        <v>3675</v>
      </c>
      <c r="W2553" s="14">
        <f t="shared" si="279"/>
        <v>3775.5</v>
      </c>
      <c r="X2553" s="7">
        <f>IF($L2553&gt;0,$W2553/$L2553,0)</f>
        <v>67.419642857142861</v>
      </c>
    </row>
    <row r="2554" spans="1:24" ht="43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3">
        <f>(E2554/D2554)*100</f>
        <v>106.5</v>
      </c>
      <c r="P2554" s="7">
        <f t="shared" si="274"/>
        <v>177.5</v>
      </c>
      <c r="Q2554" s="4" t="str">
        <f t="shared" si="275"/>
        <v>music</v>
      </c>
      <c r="R2554" s="4" t="str">
        <f t="shared" si="273"/>
        <v>classical music</v>
      </c>
      <c r="S2554" s="22">
        <f t="shared" si="276"/>
        <v>42769.809965277775</v>
      </c>
      <c r="T2554" s="22">
        <f t="shared" si="277"/>
        <v>42799.809965277775</v>
      </c>
      <c r="U2554" s="23">
        <v>42769.809965277775</v>
      </c>
      <c r="V2554" s="14">
        <f t="shared" si="278"/>
        <v>3000</v>
      </c>
      <c r="W2554" s="14">
        <f t="shared" si="279"/>
        <v>3195</v>
      </c>
      <c r="X2554" s="7">
        <f>IF($L2554&gt;0,$W2554/$L2554,0)</f>
        <v>177.5</v>
      </c>
    </row>
    <row r="2555" spans="1:24" ht="43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3">
        <f>(E2555/D2555)*100</f>
        <v>155.53333333333333</v>
      </c>
      <c r="P2555" s="7">
        <f t="shared" si="274"/>
        <v>38.883333333333333</v>
      </c>
      <c r="Q2555" s="4" t="str">
        <f t="shared" si="275"/>
        <v>music</v>
      </c>
      <c r="R2555" s="4" t="str">
        <f t="shared" si="273"/>
        <v>classical music</v>
      </c>
      <c r="S2555" s="22">
        <f t="shared" si="276"/>
        <v>41113.199155092589</v>
      </c>
      <c r="T2555" s="22">
        <f t="shared" si="277"/>
        <v>41173.199155092589</v>
      </c>
      <c r="U2555" s="23">
        <v>41113.199155092589</v>
      </c>
      <c r="V2555" s="14">
        <f t="shared" si="278"/>
        <v>1500</v>
      </c>
      <c r="W2555" s="14">
        <f t="shared" si="279"/>
        <v>2333</v>
      </c>
      <c r="X2555" s="7">
        <f>IF($L2555&gt;0,$W2555/$L2555,0)</f>
        <v>38.883333333333333</v>
      </c>
    </row>
    <row r="2556" spans="1:24" ht="43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3">
        <f>(E2556/D2556)*100</f>
        <v>122.8</v>
      </c>
      <c r="P2556" s="7">
        <f t="shared" si="274"/>
        <v>54.985074626865675</v>
      </c>
      <c r="Q2556" s="4" t="str">
        <f t="shared" si="275"/>
        <v>music</v>
      </c>
      <c r="R2556" s="4" t="str">
        <f t="shared" si="273"/>
        <v>classical music</v>
      </c>
      <c r="S2556" s="22">
        <f t="shared" si="276"/>
        <v>42125.078275462962</v>
      </c>
      <c r="T2556" s="22">
        <f t="shared" si="277"/>
        <v>42156.165972222225</v>
      </c>
      <c r="U2556" s="23">
        <v>42125.078275462962</v>
      </c>
      <c r="V2556" s="14">
        <f t="shared" si="278"/>
        <v>3000</v>
      </c>
      <c r="W2556" s="14">
        <f t="shared" si="279"/>
        <v>3684</v>
      </c>
      <c r="X2556" s="7">
        <f>IF($L2556&gt;0,$W2556/$L2556,0)</f>
        <v>54.985074626865675</v>
      </c>
    </row>
    <row r="2557" spans="1:24" ht="43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3">
        <f>(E2557/D2557)*100</f>
        <v>107.35</v>
      </c>
      <c r="P2557" s="7">
        <f t="shared" si="274"/>
        <v>61.342857142857142</v>
      </c>
      <c r="Q2557" s="4" t="str">
        <f t="shared" si="275"/>
        <v>music</v>
      </c>
      <c r="R2557" s="4" t="str">
        <f t="shared" si="273"/>
        <v>classical music</v>
      </c>
      <c r="S2557" s="22">
        <f t="shared" si="276"/>
        <v>41026.655011574076</v>
      </c>
      <c r="T2557" s="22">
        <f t="shared" si="277"/>
        <v>41057.655011574076</v>
      </c>
      <c r="U2557" s="23">
        <v>41026.655011574076</v>
      </c>
      <c r="V2557" s="14">
        <f t="shared" si="278"/>
        <v>2000</v>
      </c>
      <c r="W2557" s="14">
        <f t="shared" si="279"/>
        <v>2147</v>
      </c>
      <c r="X2557" s="7">
        <f>IF($L2557&gt;0,$W2557/$L2557,0)</f>
        <v>61.342857142857142</v>
      </c>
    </row>
    <row r="2558" spans="1:24" ht="43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3">
        <f>(E2558/D2558)*100</f>
        <v>105.50335570469798</v>
      </c>
      <c r="P2558" s="7">
        <f t="shared" si="274"/>
        <v>23.117647058823529</v>
      </c>
      <c r="Q2558" s="4" t="str">
        <f t="shared" si="275"/>
        <v>music</v>
      </c>
      <c r="R2558" s="4" t="str">
        <f t="shared" si="273"/>
        <v>classical music</v>
      </c>
      <c r="S2558" s="22">
        <f t="shared" si="276"/>
        <v>41222.991400462961</v>
      </c>
      <c r="T2558" s="22">
        <f t="shared" si="277"/>
        <v>41267.991400462961</v>
      </c>
      <c r="U2558" s="23">
        <v>41222.991400462961</v>
      </c>
      <c r="V2558" s="14">
        <f t="shared" si="278"/>
        <v>745</v>
      </c>
      <c r="W2558" s="14">
        <f t="shared" si="279"/>
        <v>786</v>
      </c>
      <c r="X2558" s="7">
        <f>IF($L2558&gt;0,$W2558/$L2558,0)</f>
        <v>23.117647058823529</v>
      </c>
    </row>
    <row r="2559" spans="1:24" ht="28.8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3">
        <f>(E2559/D2559)*100</f>
        <v>118.44444444444444</v>
      </c>
      <c r="P2559" s="7">
        <f t="shared" si="274"/>
        <v>29.611111111111111</v>
      </c>
      <c r="Q2559" s="4" t="str">
        <f t="shared" si="275"/>
        <v>music</v>
      </c>
      <c r="R2559" s="4" t="str">
        <f t="shared" si="273"/>
        <v>classical music</v>
      </c>
      <c r="S2559" s="22">
        <f t="shared" si="276"/>
        <v>41744.745208333334</v>
      </c>
      <c r="T2559" s="22">
        <f t="shared" si="277"/>
        <v>41774.745208333334</v>
      </c>
      <c r="U2559" s="23">
        <v>41744.745208333334</v>
      </c>
      <c r="V2559" s="14">
        <f t="shared" si="278"/>
        <v>1126.6893</v>
      </c>
      <c r="W2559" s="14">
        <f t="shared" si="279"/>
        <v>1334.5008819999998</v>
      </c>
      <c r="X2559" s="7">
        <f>IF($L2559&gt;0,$W2559/$L2559,0)</f>
        <v>37.069468944444438</v>
      </c>
    </row>
    <row r="2560" spans="1:24" ht="28.8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3">
        <f>(E2560/D2560)*100</f>
        <v>108.88</v>
      </c>
      <c r="P2560" s="7">
        <f t="shared" si="274"/>
        <v>75.611111111111114</v>
      </c>
      <c r="Q2560" s="4" t="str">
        <f t="shared" si="275"/>
        <v>music</v>
      </c>
      <c r="R2560" s="4" t="str">
        <f t="shared" si="273"/>
        <v>classical music</v>
      </c>
      <c r="S2560" s="22">
        <f t="shared" si="276"/>
        <v>42093.860023148147</v>
      </c>
      <c r="T2560" s="22">
        <f t="shared" si="277"/>
        <v>42125.582638888889</v>
      </c>
      <c r="U2560" s="23">
        <v>42093.860023148147</v>
      </c>
      <c r="V2560" s="14">
        <f t="shared" si="278"/>
        <v>880.11749999999995</v>
      </c>
      <c r="W2560" s="14">
        <f t="shared" si="279"/>
        <v>958.27193399999999</v>
      </c>
      <c r="X2560" s="7">
        <f>IF($L2560&gt;0,$W2560/$L2560,0)</f>
        <v>53.237329666666668</v>
      </c>
    </row>
    <row r="2561" spans="1:24" ht="43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3">
        <f>(E2561/D2561)*100</f>
        <v>111.25</v>
      </c>
      <c r="P2561" s="7">
        <f t="shared" si="274"/>
        <v>35.6</v>
      </c>
      <c r="Q2561" s="4" t="str">
        <f t="shared" si="275"/>
        <v>music</v>
      </c>
      <c r="R2561" s="4" t="str">
        <f t="shared" si="273"/>
        <v>classical music</v>
      </c>
      <c r="S2561" s="22">
        <f t="shared" si="276"/>
        <v>40829.873657407406</v>
      </c>
      <c r="T2561" s="22">
        <f t="shared" si="277"/>
        <v>40862.817361111112</v>
      </c>
      <c r="U2561" s="23">
        <v>40829.873657407406</v>
      </c>
      <c r="V2561" s="14">
        <f t="shared" si="278"/>
        <v>800</v>
      </c>
      <c r="W2561" s="14">
        <f t="shared" si="279"/>
        <v>890</v>
      </c>
      <c r="X2561" s="7">
        <f>IF($L2561&gt;0,$W2561/$L2561,0)</f>
        <v>35.6</v>
      </c>
    </row>
    <row r="2562" spans="1:24" ht="43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3">
        <f>(E2562/D2562)*100</f>
        <v>100.1</v>
      </c>
      <c r="P2562" s="7">
        <f t="shared" si="274"/>
        <v>143</v>
      </c>
      <c r="Q2562" s="4" t="str">
        <f t="shared" si="275"/>
        <v>music</v>
      </c>
      <c r="R2562" s="4" t="str">
        <f t="shared" ref="R2562:R2625" si="280">MID($N2562,FIND("/",$N2562)+1,LEN($N2562))</f>
        <v>classical music</v>
      </c>
      <c r="S2562" s="22">
        <f t="shared" si="276"/>
        <v>42039.951087962967</v>
      </c>
      <c r="T2562" s="22">
        <f t="shared" si="277"/>
        <v>42069.951087962967</v>
      </c>
      <c r="U2562" s="23">
        <v>42039.951087962967</v>
      </c>
      <c r="V2562" s="14">
        <f t="shared" si="278"/>
        <v>3755.6309999999999</v>
      </c>
      <c r="W2562" s="14">
        <f t="shared" si="279"/>
        <v>3759.3866309999999</v>
      </c>
      <c r="X2562" s="7">
        <f>IF($L2562&gt;0,$W2562/$L2562,0)</f>
        <v>179.01841099999999</v>
      </c>
    </row>
    <row r="2563" spans="1:24" ht="43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3">
        <f>(E2563/D2563)*100</f>
        <v>0</v>
      </c>
      <c r="P2563" s="7">
        <f t="shared" ref="P2563:P2626" si="281">IF($L2563&gt;0,$E2563/$L2563,0)</f>
        <v>0</v>
      </c>
      <c r="Q2563" s="4" t="str">
        <f t="shared" ref="Q2563:Q2626" si="282">LEFT($N2563,FIND("/",$N2563)-1)</f>
        <v>food</v>
      </c>
      <c r="R2563" s="4" t="str">
        <f t="shared" si="280"/>
        <v>food trucks</v>
      </c>
      <c r="S2563" s="22">
        <f t="shared" ref="S2563:U2626" si="283">($J2563/86400)+DATE(1970,1,1)</f>
        <v>42260.528807870374</v>
      </c>
      <c r="T2563" s="22">
        <f t="shared" ref="T2563:T2626" si="284">($I2563/86400)+DATE(1970,1,1)</f>
        <v>42290.528807870374</v>
      </c>
      <c r="U2563" s="23">
        <v>42260.528807870374</v>
      </c>
      <c r="V2563" s="14">
        <f t="shared" ref="V2563:V2626" si="285">IF($H2563="AUD",$D2563*0.704094,IF($H2563="CAD",$D2563*0.766449,IF($H2563="CHF",$D2563*1.016069,IF($H2563="DKK",$D2563*0.150818,IF($H2563="EUR",$D2563*1.126155,IF($H2563="GBP",$D2563*1.251877,IF($H2563="HKD",$D2563*0.127766,IF($H2563="MXN",$D2563*0.052688,IF($H2563="NOK",$D2563*0.117106,IF($H2563="NZD",$D2563*0.672078,IF($H2563="SEK",$D2563*0.106947,IF($H2563="SGD",$D2563*0.737466,IF($H2563="USD",$D2563*1)))))))))))))</f>
        <v>76644.900000000009</v>
      </c>
      <c r="W2563" s="14">
        <f t="shared" ref="W2563:W2626" si="286">IF($H2563="AUD",$E2563*0.704094,IF($H2563="CAD",$E2563*0.766449,IF($H2563="CHF",$E2563*1.016069,IF($H2563="DKK",$E2563*0.150818,IF($H2563="EUR",$E2563*1.126155,IF($H2563="GBP",$E2563*1.251877,IF($H2563="HKD",$E2563*0.127766,IF($H2563="MXN",$E2563*0.052688,IF($H2563="NOK",$E2563*0.117106,IF($H2563="NZD",$E2563*0.672078,IF($H2563="SEK",$E2563*0.106947,IF($H2563="SGD",$E2563*0.737466,IF($H2563="USD",$E2563*1)))))))))))))</f>
        <v>0</v>
      </c>
      <c r="X2563" s="7">
        <f>IF($L2563&gt;0,$W2563/$L2563,0)</f>
        <v>0</v>
      </c>
    </row>
    <row r="2564" spans="1:24" ht="43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3">
        <f>(E2564/D2564)*100</f>
        <v>0.75</v>
      </c>
      <c r="P2564" s="7">
        <f t="shared" si="281"/>
        <v>25</v>
      </c>
      <c r="Q2564" s="4" t="str">
        <f t="shared" si="282"/>
        <v>food</v>
      </c>
      <c r="R2564" s="4" t="str">
        <f t="shared" si="280"/>
        <v>food trucks</v>
      </c>
      <c r="S2564" s="22">
        <f t="shared" si="283"/>
        <v>42594.524756944447</v>
      </c>
      <c r="T2564" s="22">
        <f t="shared" si="284"/>
        <v>42654.524756944447</v>
      </c>
      <c r="U2564" s="23">
        <v>42594.524756944447</v>
      </c>
      <c r="V2564" s="14">
        <f t="shared" si="285"/>
        <v>11261.55</v>
      </c>
      <c r="W2564" s="14">
        <f t="shared" si="286"/>
        <v>84.461624999999998</v>
      </c>
      <c r="X2564" s="7">
        <f>IF($L2564&gt;0,$W2564/$L2564,0)</f>
        <v>28.153874999999999</v>
      </c>
    </row>
    <row r="2565" spans="1:24" ht="28.8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3">
        <f>(E2565/D2565)*100</f>
        <v>0</v>
      </c>
      <c r="P2565" s="7">
        <f t="shared" si="281"/>
        <v>0</v>
      </c>
      <c r="Q2565" s="4" t="str">
        <f t="shared" si="282"/>
        <v>food</v>
      </c>
      <c r="R2565" s="4" t="str">
        <f t="shared" si="280"/>
        <v>food trucks</v>
      </c>
      <c r="S2565" s="22">
        <f t="shared" si="283"/>
        <v>42155.139479166668</v>
      </c>
      <c r="T2565" s="22">
        <f t="shared" si="284"/>
        <v>42215.139479166668</v>
      </c>
      <c r="U2565" s="23">
        <v>42155.139479166668</v>
      </c>
      <c r="V2565" s="14">
        <f t="shared" si="285"/>
        <v>20000</v>
      </c>
      <c r="W2565" s="14">
        <f t="shared" si="286"/>
        <v>0</v>
      </c>
      <c r="X2565" s="7">
        <f>IF($L2565&gt;0,$W2565/$L2565,0)</f>
        <v>0</v>
      </c>
    </row>
    <row r="2566" spans="1:24" ht="43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3">
        <f>(E2566/D2566)*100</f>
        <v>0</v>
      </c>
      <c r="P2566" s="7">
        <f t="shared" si="281"/>
        <v>0</v>
      </c>
      <c r="Q2566" s="4" t="str">
        <f t="shared" si="282"/>
        <v>food</v>
      </c>
      <c r="R2566" s="4" t="str">
        <f t="shared" si="280"/>
        <v>food trucks</v>
      </c>
      <c r="S2566" s="22">
        <f t="shared" si="283"/>
        <v>41822.040497685186</v>
      </c>
      <c r="T2566" s="22">
        <f t="shared" si="284"/>
        <v>41852.040497685186</v>
      </c>
      <c r="U2566" s="23">
        <v>41822.040497685186</v>
      </c>
      <c r="V2566" s="14">
        <f t="shared" si="285"/>
        <v>30657.960000000003</v>
      </c>
      <c r="W2566" s="14">
        <f t="shared" si="286"/>
        <v>0</v>
      </c>
      <c r="X2566" s="7">
        <f>IF($L2566&gt;0,$W2566/$L2566,0)</f>
        <v>0</v>
      </c>
    </row>
    <row r="2567" spans="1:24" ht="43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3">
        <f>(E2567/D2567)*100</f>
        <v>1</v>
      </c>
      <c r="P2567" s="7">
        <f t="shared" si="281"/>
        <v>100</v>
      </c>
      <c r="Q2567" s="4" t="str">
        <f t="shared" si="282"/>
        <v>food</v>
      </c>
      <c r="R2567" s="4" t="str">
        <f t="shared" si="280"/>
        <v>food trucks</v>
      </c>
      <c r="S2567" s="22">
        <f t="shared" si="283"/>
        <v>42440.650335648148</v>
      </c>
      <c r="T2567" s="22">
        <f t="shared" si="284"/>
        <v>42499.868055555555</v>
      </c>
      <c r="U2567" s="23">
        <v>42440.650335648148</v>
      </c>
      <c r="V2567" s="14">
        <f t="shared" si="285"/>
        <v>10000</v>
      </c>
      <c r="W2567" s="14">
        <f t="shared" si="286"/>
        <v>100</v>
      </c>
      <c r="X2567" s="7">
        <f>IF($L2567&gt;0,$W2567/$L2567,0)</f>
        <v>100</v>
      </c>
    </row>
    <row r="2568" spans="1:24" ht="43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3">
        <f>(E2568/D2568)*100</f>
        <v>0</v>
      </c>
      <c r="P2568" s="7">
        <f t="shared" si="281"/>
        <v>0</v>
      </c>
      <c r="Q2568" s="4" t="str">
        <f t="shared" si="282"/>
        <v>food</v>
      </c>
      <c r="R2568" s="4" t="str">
        <f t="shared" si="280"/>
        <v>food trucks</v>
      </c>
      <c r="S2568" s="22">
        <f t="shared" si="283"/>
        <v>41842.980879629627</v>
      </c>
      <c r="T2568" s="22">
        <f t="shared" si="284"/>
        <v>41872.980879629627</v>
      </c>
      <c r="U2568" s="23">
        <v>41842.980879629627</v>
      </c>
      <c r="V2568" s="14">
        <f t="shared" si="285"/>
        <v>35000</v>
      </c>
      <c r="W2568" s="14">
        <f t="shared" si="286"/>
        <v>0</v>
      </c>
      <c r="X2568" s="7">
        <f>IF($L2568&gt;0,$W2568/$L2568,0)</f>
        <v>0</v>
      </c>
    </row>
    <row r="2569" spans="1:24" ht="43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3">
        <f>(E2569/D2569)*100</f>
        <v>0.26666666666666666</v>
      </c>
      <c r="P2569" s="7">
        <f t="shared" si="281"/>
        <v>60</v>
      </c>
      <c r="Q2569" s="4" t="str">
        <f t="shared" si="282"/>
        <v>food</v>
      </c>
      <c r="R2569" s="4" t="str">
        <f t="shared" si="280"/>
        <v>food trucks</v>
      </c>
      <c r="S2569" s="22">
        <f t="shared" si="283"/>
        <v>42087.878912037035</v>
      </c>
      <c r="T2569" s="22">
        <f t="shared" si="284"/>
        <v>42117.878912037035</v>
      </c>
      <c r="U2569" s="23">
        <v>42087.878912037035</v>
      </c>
      <c r="V2569" s="14">
        <f t="shared" si="285"/>
        <v>45000</v>
      </c>
      <c r="W2569" s="14">
        <f t="shared" si="286"/>
        <v>120</v>
      </c>
      <c r="X2569" s="7">
        <f>IF($L2569&gt;0,$W2569/$L2569,0)</f>
        <v>60</v>
      </c>
    </row>
    <row r="2570" spans="1:24" ht="43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3">
        <f>(E2570/D2570)*100</f>
        <v>0.5</v>
      </c>
      <c r="P2570" s="7">
        <f t="shared" si="281"/>
        <v>50</v>
      </c>
      <c r="Q2570" s="4" t="str">
        <f t="shared" si="282"/>
        <v>food</v>
      </c>
      <c r="R2570" s="4" t="str">
        <f t="shared" si="280"/>
        <v>food trucks</v>
      </c>
      <c r="S2570" s="22">
        <f t="shared" si="283"/>
        <v>42584.666597222225</v>
      </c>
      <c r="T2570" s="22">
        <f t="shared" si="284"/>
        <v>42614.666597222225</v>
      </c>
      <c r="U2570" s="23">
        <v>42584.666597222225</v>
      </c>
      <c r="V2570" s="14">
        <f t="shared" si="285"/>
        <v>12518.769999999999</v>
      </c>
      <c r="W2570" s="14">
        <f t="shared" si="286"/>
        <v>62.593849999999996</v>
      </c>
      <c r="X2570" s="7">
        <f>IF($L2570&gt;0,$W2570/$L2570,0)</f>
        <v>62.593849999999996</v>
      </c>
    </row>
    <row r="2571" spans="1:24" ht="43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3">
        <f>(E2571/D2571)*100</f>
        <v>2.2307692307692308</v>
      </c>
      <c r="P2571" s="7">
        <f t="shared" si="281"/>
        <v>72.5</v>
      </c>
      <c r="Q2571" s="4" t="str">
        <f t="shared" si="282"/>
        <v>food</v>
      </c>
      <c r="R2571" s="4" t="str">
        <f t="shared" si="280"/>
        <v>food trucks</v>
      </c>
      <c r="S2571" s="22">
        <f t="shared" si="283"/>
        <v>42234.105462962965</v>
      </c>
      <c r="T2571" s="22">
        <f t="shared" si="284"/>
        <v>42264.105462962965</v>
      </c>
      <c r="U2571" s="23">
        <v>42234.105462962965</v>
      </c>
      <c r="V2571" s="14">
        <f t="shared" si="285"/>
        <v>6500</v>
      </c>
      <c r="W2571" s="14">
        <f t="shared" si="286"/>
        <v>145</v>
      </c>
      <c r="X2571" s="7">
        <f>IF($L2571&gt;0,$W2571/$L2571,0)</f>
        <v>72.5</v>
      </c>
    </row>
    <row r="2572" spans="1:24" ht="43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3">
        <f>(E2572/D2572)*100</f>
        <v>0.84285714285714297</v>
      </c>
      <c r="P2572" s="7">
        <f t="shared" si="281"/>
        <v>29.5</v>
      </c>
      <c r="Q2572" s="4" t="str">
        <f t="shared" si="282"/>
        <v>food</v>
      </c>
      <c r="R2572" s="4" t="str">
        <f t="shared" si="280"/>
        <v>food trucks</v>
      </c>
      <c r="S2572" s="22">
        <f t="shared" si="283"/>
        <v>42744.903182870374</v>
      </c>
      <c r="T2572" s="22">
        <f t="shared" si="284"/>
        <v>42774.903182870374</v>
      </c>
      <c r="U2572" s="23">
        <v>42744.903182870374</v>
      </c>
      <c r="V2572" s="14">
        <f t="shared" si="285"/>
        <v>7000</v>
      </c>
      <c r="W2572" s="14">
        <f t="shared" si="286"/>
        <v>59</v>
      </c>
      <c r="X2572" s="7">
        <f>IF($L2572&gt;0,$W2572/$L2572,0)</f>
        <v>29.5</v>
      </c>
    </row>
    <row r="2573" spans="1:24" ht="43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3">
        <f>(E2573/D2573)*100</f>
        <v>0.25</v>
      </c>
      <c r="P2573" s="7">
        <f t="shared" si="281"/>
        <v>62.5</v>
      </c>
      <c r="Q2573" s="4" t="str">
        <f t="shared" si="282"/>
        <v>food</v>
      </c>
      <c r="R2573" s="4" t="str">
        <f t="shared" si="280"/>
        <v>food trucks</v>
      </c>
      <c r="S2573" s="22">
        <f t="shared" si="283"/>
        <v>42449.341678240744</v>
      </c>
      <c r="T2573" s="22">
        <f t="shared" si="284"/>
        <v>42509.341678240744</v>
      </c>
      <c r="U2573" s="23">
        <v>42449.341678240744</v>
      </c>
      <c r="V2573" s="14">
        <f t="shared" si="285"/>
        <v>70409.399999999994</v>
      </c>
      <c r="W2573" s="14">
        <f t="shared" si="286"/>
        <v>176.02350000000001</v>
      </c>
      <c r="X2573" s="7">
        <f>IF($L2573&gt;0,$W2573/$L2573,0)</f>
        <v>44.005875000000003</v>
      </c>
    </row>
    <row r="2574" spans="1:24" ht="43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3">
        <f>(E2574/D2574)*100</f>
        <v>0</v>
      </c>
      <c r="P2574" s="7">
        <f t="shared" si="281"/>
        <v>0</v>
      </c>
      <c r="Q2574" s="4" t="str">
        <f t="shared" si="282"/>
        <v>food</v>
      </c>
      <c r="R2574" s="4" t="str">
        <f t="shared" si="280"/>
        <v>food trucks</v>
      </c>
      <c r="S2574" s="22">
        <f t="shared" si="283"/>
        <v>42077.119409722218</v>
      </c>
      <c r="T2574" s="22">
        <f t="shared" si="284"/>
        <v>42107.119409722218</v>
      </c>
      <c r="U2574" s="23">
        <v>42077.119409722218</v>
      </c>
      <c r="V2574" s="14">
        <f t="shared" si="285"/>
        <v>30000</v>
      </c>
      <c r="W2574" s="14">
        <f t="shared" si="286"/>
        <v>0</v>
      </c>
      <c r="X2574" s="7">
        <f>IF($L2574&gt;0,$W2574/$L2574,0)</f>
        <v>0</v>
      </c>
    </row>
    <row r="2575" spans="1:24" ht="43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3">
        <f>(E2575/D2575)*100</f>
        <v>0</v>
      </c>
      <c r="P2575" s="7">
        <f t="shared" si="281"/>
        <v>0</v>
      </c>
      <c r="Q2575" s="4" t="str">
        <f t="shared" si="282"/>
        <v>food</v>
      </c>
      <c r="R2575" s="4" t="str">
        <f t="shared" si="280"/>
        <v>food trucks</v>
      </c>
      <c r="S2575" s="22">
        <f t="shared" si="283"/>
        <v>41829.592002314814</v>
      </c>
      <c r="T2575" s="22">
        <f t="shared" si="284"/>
        <v>41874.592002314814</v>
      </c>
      <c r="U2575" s="23">
        <v>41829.592002314814</v>
      </c>
      <c r="V2575" s="14">
        <f t="shared" si="285"/>
        <v>8000</v>
      </c>
      <c r="W2575" s="14">
        <f t="shared" si="286"/>
        <v>0</v>
      </c>
      <c r="X2575" s="7">
        <f>IF($L2575&gt;0,$W2575/$L2575,0)</f>
        <v>0</v>
      </c>
    </row>
    <row r="2576" spans="1:24" ht="43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3">
        <f>(E2576/D2576)*100</f>
        <v>0</v>
      </c>
      <c r="P2576" s="7">
        <f t="shared" si="281"/>
        <v>0</v>
      </c>
      <c r="Q2576" s="4" t="str">
        <f t="shared" si="282"/>
        <v>food</v>
      </c>
      <c r="R2576" s="4" t="str">
        <f t="shared" si="280"/>
        <v>food trucks</v>
      </c>
      <c r="S2576" s="22">
        <f t="shared" si="283"/>
        <v>42487.825752314813</v>
      </c>
      <c r="T2576" s="22">
        <f t="shared" si="284"/>
        <v>42508.825752314813</v>
      </c>
      <c r="U2576" s="23">
        <v>42487.825752314813</v>
      </c>
      <c r="V2576" s="14">
        <f t="shared" si="285"/>
        <v>10000</v>
      </c>
      <c r="W2576" s="14">
        <f t="shared" si="286"/>
        <v>0</v>
      </c>
      <c r="X2576" s="7">
        <f>IF($L2576&gt;0,$W2576/$L2576,0)</f>
        <v>0</v>
      </c>
    </row>
    <row r="2577" spans="1:24" ht="43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3">
        <f>(E2577/D2577)*100</f>
        <v>0</v>
      </c>
      <c r="P2577" s="7">
        <f t="shared" si="281"/>
        <v>0</v>
      </c>
      <c r="Q2577" s="4" t="str">
        <f t="shared" si="282"/>
        <v>food</v>
      </c>
      <c r="R2577" s="4" t="str">
        <f t="shared" si="280"/>
        <v>food trucks</v>
      </c>
      <c r="S2577" s="22">
        <f t="shared" si="283"/>
        <v>41986.108726851853</v>
      </c>
      <c r="T2577" s="22">
        <f t="shared" si="284"/>
        <v>42016.108726851853</v>
      </c>
      <c r="U2577" s="23">
        <v>41986.108726851853</v>
      </c>
      <c r="V2577" s="14">
        <f t="shared" si="285"/>
        <v>85000</v>
      </c>
      <c r="W2577" s="14">
        <f t="shared" si="286"/>
        <v>0</v>
      </c>
      <c r="X2577" s="7">
        <f>IF($L2577&gt;0,$W2577/$L2577,0)</f>
        <v>0</v>
      </c>
    </row>
    <row r="2578" spans="1:24" ht="28.8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3">
        <f>(E2578/D2578)*100</f>
        <v>0</v>
      </c>
      <c r="P2578" s="7">
        <f t="shared" si="281"/>
        <v>0</v>
      </c>
      <c r="Q2578" s="4" t="str">
        <f t="shared" si="282"/>
        <v>food</v>
      </c>
      <c r="R2578" s="4" t="str">
        <f t="shared" si="280"/>
        <v>food trucks</v>
      </c>
      <c r="S2578" s="22">
        <f t="shared" si="283"/>
        <v>42060.00980324074</v>
      </c>
      <c r="T2578" s="22">
        <f t="shared" si="284"/>
        <v>42104.968136574069</v>
      </c>
      <c r="U2578" s="23">
        <v>42060.00980324074</v>
      </c>
      <c r="V2578" s="14">
        <f t="shared" si="285"/>
        <v>10000</v>
      </c>
      <c r="W2578" s="14">
        <f t="shared" si="286"/>
        <v>0</v>
      </c>
      <c r="X2578" s="7">
        <f>IF($L2578&gt;0,$W2578/$L2578,0)</f>
        <v>0</v>
      </c>
    </row>
    <row r="2579" spans="1:24" ht="43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3">
        <f>(E2579/D2579)*100</f>
        <v>0</v>
      </c>
      <c r="P2579" s="7">
        <f t="shared" si="281"/>
        <v>0</v>
      </c>
      <c r="Q2579" s="4" t="str">
        <f t="shared" si="282"/>
        <v>food</v>
      </c>
      <c r="R2579" s="4" t="str">
        <f t="shared" si="280"/>
        <v>food trucks</v>
      </c>
      <c r="S2579" s="22">
        <f t="shared" si="283"/>
        <v>41830.820567129631</v>
      </c>
      <c r="T2579" s="22">
        <f t="shared" si="284"/>
        <v>41855.820567129631</v>
      </c>
      <c r="U2579" s="23">
        <v>41830.820567129631</v>
      </c>
      <c r="V2579" s="14">
        <f t="shared" si="285"/>
        <v>15000</v>
      </c>
      <c r="W2579" s="14">
        <f t="shared" si="286"/>
        <v>0</v>
      </c>
      <c r="X2579" s="7">
        <f>IF($L2579&gt;0,$W2579/$L2579,0)</f>
        <v>0</v>
      </c>
    </row>
    <row r="2580" spans="1:24" ht="43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3">
        <f>(E2580/D2580)*100</f>
        <v>0</v>
      </c>
      <c r="P2580" s="7">
        <f t="shared" si="281"/>
        <v>0</v>
      </c>
      <c r="Q2580" s="4" t="str">
        <f t="shared" si="282"/>
        <v>food</v>
      </c>
      <c r="R2580" s="4" t="str">
        <f t="shared" si="280"/>
        <v>food trucks</v>
      </c>
      <c r="S2580" s="22">
        <f t="shared" si="283"/>
        <v>42238.022905092592</v>
      </c>
      <c r="T2580" s="22">
        <f t="shared" si="284"/>
        <v>42286.708333333328</v>
      </c>
      <c r="U2580" s="23">
        <v>42238.022905092592</v>
      </c>
      <c r="V2580" s="14">
        <f t="shared" si="285"/>
        <v>6000</v>
      </c>
      <c r="W2580" s="14">
        <f t="shared" si="286"/>
        <v>0</v>
      </c>
      <c r="X2580" s="7">
        <f>IF($L2580&gt;0,$W2580/$L2580,0)</f>
        <v>0</v>
      </c>
    </row>
    <row r="2581" spans="1:24" ht="43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3">
        <f>(E2581/D2581)*100</f>
        <v>0.13849999999999998</v>
      </c>
      <c r="P2581" s="7">
        <f t="shared" si="281"/>
        <v>23.083333333333332</v>
      </c>
      <c r="Q2581" s="4" t="str">
        <f t="shared" si="282"/>
        <v>food</v>
      </c>
      <c r="R2581" s="4" t="str">
        <f t="shared" si="280"/>
        <v>food trucks</v>
      </c>
      <c r="S2581" s="22">
        <f t="shared" si="283"/>
        <v>41837.829895833333</v>
      </c>
      <c r="T2581" s="22">
        <f t="shared" si="284"/>
        <v>41897.829895833333</v>
      </c>
      <c r="U2581" s="23">
        <v>41837.829895833333</v>
      </c>
      <c r="V2581" s="14">
        <f t="shared" si="285"/>
        <v>200000</v>
      </c>
      <c r="W2581" s="14">
        <f t="shared" si="286"/>
        <v>277</v>
      </c>
      <c r="X2581" s="7">
        <f>IF($L2581&gt;0,$W2581/$L2581,0)</f>
        <v>23.083333333333332</v>
      </c>
    </row>
    <row r="2582" spans="1:24" ht="43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3">
        <f>(E2582/D2582)*100</f>
        <v>0.6</v>
      </c>
      <c r="P2582" s="7">
        <f t="shared" si="281"/>
        <v>25.5</v>
      </c>
      <c r="Q2582" s="4" t="str">
        <f t="shared" si="282"/>
        <v>food</v>
      </c>
      <c r="R2582" s="4" t="str">
        <f t="shared" si="280"/>
        <v>food trucks</v>
      </c>
      <c r="S2582" s="22">
        <f t="shared" si="283"/>
        <v>42110.326423611114</v>
      </c>
      <c r="T2582" s="22">
        <f t="shared" si="284"/>
        <v>42140.125</v>
      </c>
      <c r="U2582" s="23">
        <v>42110.326423611114</v>
      </c>
      <c r="V2582" s="14">
        <f t="shared" si="285"/>
        <v>8500</v>
      </c>
      <c r="W2582" s="14">
        <f t="shared" si="286"/>
        <v>51</v>
      </c>
      <c r="X2582" s="7">
        <f>IF($L2582&gt;0,$W2582/$L2582,0)</f>
        <v>25.5</v>
      </c>
    </row>
    <row r="2583" spans="1:24" ht="43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3">
        <f>(E2583/D2583)*100</f>
        <v>10.6</v>
      </c>
      <c r="P2583" s="7">
        <f t="shared" si="281"/>
        <v>48.18181818181818</v>
      </c>
      <c r="Q2583" s="4" t="str">
        <f t="shared" si="282"/>
        <v>food</v>
      </c>
      <c r="R2583" s="4" t="str">
        <f t="shared" si="280"/>
        <v>food trucks</v>
      </c>
      <c r="S2583" s="22">
        <f t="shared" si="283"/>
        <v>42294.628449074073</v>
      </c>
      <c r="T2583" s="22">
        <f t="shared" si="284"/>
        <v>42324.670115740737</v>
      </c>
      <c r="U2583" s="23">
        <v>42294.628449074073</v>
      </c>
      <c r="V2583" s="14">
        <f t="shared" si="285"/>
        <v>5000</v>
      </c>
      <c r="W2583" s="14">
        <f t="shared" si="286"/>
        <v>530</v>
      </c>
      <c r="X2583" s="7">
        <f>IF($L2583&gt;0,$W2583/$L2583,0)</f>
        <v>48.18181818181818</v>
      </c>
    </row>
    <row r="2584" spans="1:24" ht="28.8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3">
        <f>(E2584/D2584)*100</f>
        <v>1.1111111111111111E-3</v>
      </c>
      <c r="P2584" s="7">
        <f t="shared" si="281"/>
        <v>1</v>
      </c>
      <c r="Q2584" s="4" t="str">
        <f t="shared" si="282"/>
        <v>food</v>
      </c>
      <c r="R2584" s="4" t="str">
        <f t="shared" si="280"/>
        <v>food trucks</v>
      </c>
      <c r="S2584" s="22">
        <f t="shared" si="283"/>
        <v>42642.988819444443</v>
      </c>
      <c r="T2584" s="22">
        <f t="shared" si="284"/>
        <v>42672.988819444443</v>
      </c>
      <c r="U2584" s="23">
        <v>42642.988819444443</v>
      </c>
      <c r="V2584" s="14">
        <f t="shared" si="285"/>
        <v>90000</v>
      </c>
      <c r="W2584" s="14">
        <f t="shared" si="286"/>
        <v>1</v>
      </c>
      <c r="X2584" s="7">
        <f>IF($L2584&gt;0,$W2584/$L2584,0)</f>
        <v>1</v>
      </c>
    </row>
    <row r="2585" spans="1:24" ht="28.8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3">
        <f>(E2585/D2585)*100</f>
        <v>0.5</v>
      </c>
      <c r="P2585" s="7">
        <f t="shared" si="281"/>
        <v>1</v>
      </c>
      <c r="Q2585" s="4" t="str">
        <f t="shared" si="282"/>
        <v>food</v>
      </c>
      <c r="R2585" s="4" t="str">
        <f t="shared" si="280"/>
        <v>food trucks</v>
      </c>
      <c r="S2585" s="22">
        <f t="shared" si="283"/>
        <v>42019.76944444445</v>
      </c>
      <c r="T2585" s="22">
        <f t="shared" si="284"/>
        <v>42079.727777777778</v>
      </c>
      <c r="U2585" s="23">
        <v>42019.76944444445</v>
      </c>
      <c r="V2585" s="14">
        <f t="shared" si="285"/>
        <v>1000</v>
      </c>
      <c r="W2585" s="14">
        <f t="shared" si="286"/>
        <v>5</v>
      </c>
      <c r="X2585" s="7">
        <f>IF($L2585&gt;0,$W2585/$L2585,0)</f>
        <v>1</v>
      </c>
    </row>
    <row r="2586" spans="1:24" ht="28.8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3">
        <f>(E2586/D2586)*100</f>
        <v>0</v>
      </c>
      <c r="P2586" s="7">
        <f t="shared" si="281"/>
        <v>0</v>
      </c>
      <c r="Q2586" s="4" t="str">
        <f t="shared" si="282"/>
        <v>food</v>
      </c>
      <c r="R2586" s="4" t="str">
        <f t="shared" si="280"/>
        <v>food trucks</v>
      </c>
      <c r="S2586" s="22">
        <f t="shared" si="283"/>
        <v>42140.173252314809</v>
      </c>
      <c r="T2586" s="22">
        <f t="shared" si="284"/>
        <v>42170.173252314809</v>
      </c>
      <c r="U2586" s="23">
        <v>42140.173252314809</v>
      </c>
      <c r="V2586" s="14">
        <f t="shared" si="285"/>
        <v>10000</v>
      </c>
      <c r="W2586" s="14">
        <f t="shared" si="286"/>
        <v>0</v>
      </c>
      <c r="X2586" s="7">
        <f>IF($L2586&gt;0,$W2586/$L2586,0)</f>
        <v>0</v>
      </c>
    </row>
    <row r="2587" spans="1:24" ht="43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3">
        <f>(E2587/D2587)*100</f>
        <v>0.16666666666666669</v>
      </c>
      <c r="P2587" s="7">
        <f t="shared" si="281"/>
        <v>50</v>
      </c>
      <c r="Q2587" s="4" t="str">
        <f t="shared" si="282"/>
        <v>food</v>
      </c>
      <c r="R2587" s="4" t="str">
        <f t="shared" si="280"/>
        <v>food trucks</v>
      </c>
      <c r="S2587" s="22">
        <f t="shared" si="283"/>
        <v>41795.963333333333</v>
      </c>
      <c r="T2587" s="22">
        <f t="shared" si="284"/>
        <v>41825.963333333333</v>
      </c>
      <c r="U2587" s="23">
        <v>41795.963333333333</v>
      </c>
      <c r="V2587" s="14">
        <f t="shared" si="285"/>
        <v>30000</v>
      </c>
      <c r="W2587" s="14">
        <f t="shared" si="286"/>
        <v>50</v>
      </c>
      <c r="X2587" s="7">
        <f>IF($L2587&gt;0,$W2587/$L2587,0)</f>
        <v>50</v>
      </c>
    </row>
    <row r="2588" spans="1:24" ht="28.8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3">
        <f>(E2588/D2588)*100</f>
        <v>0.16666666666666669</v>
      </c>
      <c r="P2588" s="7">
        <f t="shared" si="281"/>
        <v>5</v>
      </c>
      <c r="Q2588" s="4" t="str">
        <f t="shared" si="282"/>
        <v>food</v>
      </c>
      <c r="R2588" s="4" t="str">
        <f t="shared" si="280"/>
        <v>food trucks</v>
      </c>
      <c r="S2588" s="22">
        <f t="shared" si="283"/>
        <v>42333.330277777779</v>
      </c>
      <c r="T2588" s="22">
        <f t="shared" si="284"/>
        <v>42363.330277777779</v>
      </c>
      <c r="U2588" s="23">
        <v>42333.330277777779</v>
      </c>
      <c r="V2588" s="14">
        <f t="shared" si="285"/>
        <v>3755.6309999999999</v>
      </c>
      <c r="W2588" s="14">
        <f t="shared" si="286"/>
        <v>6.259385</v>
      </c>
      <c r="X2588" s="7">
        <f>IF($L2588&gt;0,$W2588/$L2588,0)</f>
        <v>6.259385</v>
      </c>
    </row>
    <row r="2589" spans="1:24" ht="43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3">
        <f>(E2589/D2589)*100</f>
        <v>2.4340000000000002</v>
      </c>
      <c r="P2589" s="7">
        <f t="shared" si="281"/>
        <v>202.83333333333334</v>
      </c>
      <c r="Q2589" s="4" t="str">
        <f t="shared" si="282"/>
        <v>food</v>
      </c>
      <c r="R2589" s="4" t="str">
        <f t="shared" si="280"/>
        <v>food trucks</v>
      </c>
      <c r="S2589" s="22">
        <f t="shared" si="283"/>
        <v>42338.675381944442</v>
      </c>
      <c r="T2589" s="22">
        <f t="shared" si="284"/>
        <v>42368.675381944442</v>
      </c>
      <c r="U2589" s="23">
        <v>42338.675381944442</v>
      </c>
      <c r="V2589" s="14">
        <f t="shared" si="285"/>
        <v>50000</v>
      </c>
      <c r="W2589" s="14">
        <f t="shared" si="286"/>
        <v>1217</v>
      </c>
      <c r="X2589" s="7">
        <f>IF($L2589&gt;0,$W2589/$L2589,0)</f>
        <v>202.83333333333334</v>
      </c>
    </row>
    <row r="2590" spans="1:24" ht="43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3">
        <f>(E2590/D2590)*100</f>
        <v>3.8833333333333329</v>
      </c>
      <c r="P2590" s="7">
        <f t="shared" si="281"/>
        <v>29.125</v>
      </c>
      <c r="Q2590" s="4" t="str">
        <f t="shared" si="282"/>
        <v>food</v>
      </c>
      <c r="R2590" s="4" t="str">
        <f t="shared" si="280"/>
        <v>food trucks</v>
      </c>
      <c r="S2590" s="22">
        <f t="shared" si="283"/>
        <v>42042.676226851851</v>
      </c>
      <c r="T2590" s="22">
        <f t="shared" si="284"/>
        <v>42094.551388888889</v>
      </c>
      <c r="U2590" s="23">
        <v>42042.676226851851</v>
      </c>
      <c r="V2590" s="14">
        <f t="shared" si="285"/>
        <v>6000</v>
      </c>
      <c r="W2590" s="14">
        <f t="shared" si="286"/>
        <v>233</v>
      </c>
      <c r="X2590" s="7">
        <f>IF($L2590&gt;0,$W2590/$L2590,0)</f>
        <v>29.125</v>
      </c>
    </row>
    <row r="2591" spans="1:24" ht="43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3">
        <f>(E2591/D2591)*100</f>
        <v>0.01</v>
      </c>
      <c r="P2591" s="7">
        <f t="shared" si="281"/>
        <v>5</v>
      </c>
      <c r="Q2591" s="4" t="str">
        <f t="shared" si="282"/>
        <v>food</v>
      </c>
      <c r="R2591" s="4" t="str">
        <f t="shared" si="280"/>
        <v>food trucks</v>
      </c>
      <c r="S2591" s="22">
        <f t="shared" si="283"/>
        <v>42422.536192129628</v>
      </c>
      <c r="T2591" s="22">
        <f t="shared" si="284"/>
        <v>42452.494525462964</v>
      </c>
      <c r="U2591" s="23">
        <v>42422.536192129628</v>
      </c>
      <c r="V2591" s="14">
        <f t="shared" si="285"/>
        <v>7540.9000000000005</v>
      </c>
      <c r="W2591" s="14">
        <f t="shared" si="286"/>
        <v>0.75409000000000004</v>
      </c>
      <c r="X2591" s="7">
        <f>IF($L2591&gt;0,$W2591/$L2591,0)</f>
        <v>0.75409000000000004</v>
      </c>
    </row>
    <row r="2592" spans="1:24" ht="43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3">
        <f>(E2592/D2592)*100</f>
        <v>0</v>
      </c>
      <c r="P2592" s="7">
        <f t="shared" si="281"/>
        <v>0</v>
      </c>
      <c r="Q2592" s="4" t="str">
        <f t="shared" si="282"/>
        <v>food</v>
      </c>
      <c r="R2592" s="4" t="str">
        <f t="shared" si="280"/>
        <v>food trucks</v>
      </c>
      <c r="S2592" s="22">
        <f t="shared" si="283"/>
        <v>42388.589085648149</v>
      </c>
      <c r="T2592" s="22">
        <f t="shared" si="284"/>
        <v>42395.589085648149</v>
      </c>
      <c r="U2592" s="23">
        <v>42388.589085648149</v>
      </c>
      <c r="V2592" s="14">
        <f t="shared" si="285"/>
        <v>2112.2820000000002</v>
      </c>
      <c r="W2592" s="14">
        <f t="shared" si="286"/>
        <v>0</v>
      </c>
      <c r="X2592" s="7">
        <f>IF($L2592&gt;0,$W2592/$L2592,0)</f>
        <v>0</v>
      </c>
    </row>
    <row r="2593" spans="1:24" ht="43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3">
        <f>(E2593/D2593)*100</f>
        <v>1.7333333333333332</v>
      </c>
      <c r="P2593" s="7">
        <f t="shared" si="281"/>
        <v>13</v>
      </c>
      <c r="Q2593" s="4" t="str">
        <f t="shared" si="282"/>
        <v>food</v>
      </c>
      <c r="R2593" s="4" t="str">
        <f t="shared" si="280"/>
        <v>food trucks</v>
      </c>
      <c r="S2593" s="22">
        <f t="shared" si="283"/>
        <v>42382.906527777777</v>
      </c>
      <c r="T2593" s="22">
        <f t="shared" si="284"/>
        <v>42442.864861111113</v>
      </c>
      <c r="U2593" s="23">
        <v>42382.906527777777</v>
      </c>
      <c r="V2593" s="14">
        <f t="shared" si="285"/>
        <v>1500</v>
      </c>
      <c r="W2593" s="14">
        <f t="shared" si="286"/>
        <v>26</v>
      </c>
      <c r="X2593" s="7">
        <f>IF($L2593&gt;0,$W2593/$L2593,0)</f>
        <v>13</v>
      </c>
    </row>
    <row r="2594" spans="1:24" ht="43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3">
        <f>(E2594/D2594)*100</f>
        <v>0.16666666666666669</v>
      </c>
      <c r="P2594" s="7">
        <f t="shared" si="281"/>
        <v>50</v>
      </c>
      <c r="Q2594" s="4" t="str">
        <f t="shared" si="282"/>
        <v>food</v>
      </c>
      <c r="R2594" s="4" t="str">
        <f t="shared" si="280"/>
        <v>food trucks</v>
      </c>
      <c r="S2594" s="22">
        <f t="shared" si="283"/>
        <v>41887.801168981481</v>
      </c>
      <c r="T2594" s="22">
        <f t="shared" si="284"/>
        <v>41917.801168981481</v>
      </c>
      <c r="U2594" s="23">
        <v>41887.801168981481</v>
      </c>
      <c r="V2594" s="14">
        <f t="shared" si="285"/>
        <v>30000</v>
      </c>
      <c r="W2594" s="14">
        <f t="shared" si="286"/>
        <v>50</v>
      </c>
      <c r="X2594" s="7">
        <f>IF($L2594&gt;0,$W2594/$L2594,0)</f>
        <v>50</v>
      </c>
    </row>
    <row r="2595" spans="1:24" ht="43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3">
        <f>(E2595/D2595)*100</f>
        <v>0</v>
      </c>
      <c r="P2595" s="7">
        <f t="shared" si="281"/>
        <v>0</v>
      </c>
      <c r="Q2595" s="4" t="str">
        <f t="shared" si="282"/>
        <v>food</v>
      </c>
      <c r="R2595" s="4" t="str">
        <f t="shared" si="280"/>
        <v>food trucks</v>
      </c>
      <c r="S2595" s="22">
        <f t="shared" si="283"/>
        <v>42089.845208333332</v>
      </c>
      <c r="T2595" s="22">
        <f t="shared" si="284"/>
        <v>42119.845208333332</v>
      </c>
      <c r="U2595" s="23">
        <v>42089.845208333332</v>
      </c>
      <c r="V2595" s="14">
        <f t="shared" si="285"/>
        <v>10000</v>
      </c>
      <c r="W2595" s="14">
        <f t="shared" si="286"/>
        <v>0</v>
      </c>
      <c r="X2595" s="7">
        <f>IF($L2595&gt;0,$W2595/$L2595,0)</f>
        <v>0</v>
      </c>
    </row>
    <row r="2596" spans="1:24" ht="43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3">
        <f>(E2596/D2596)*100</f>
        <v>1.25E-3</v>
      </c>
      <c r="P2596" s="7">
        <f t="shared" si="281"/>
        <v>1</v>
      </c>
      <c r="Q2596" s="4" t="str">
        <f t="shared" si="282"/>
        <v>food</v>
      </c>
      <c r="R2596" s="4" t="str">
        <f t="shared" si="280"/>
        <v>food trucks</v>
      </c>
      <c r="S2596" s="22">
        <f t="shared" si="283"/>
        <v>41828.967916666668</v>
      </c>
      <c r="T2596" s="22">
        <f t="shared" si="284"/>
        <v>41858.967916666668</v>
      </c>
      <c r="U2596" s="23">
        <v>41828.967916666668</v>
      </c>
      <c r="V2596" s="14">
        <f t="shared" si="285"/>
        <v>80000</v>
      </c>
      <c r="W2596" s="14">
        <f t="shared" si="286"/>
        <v>1</v>
      </c>
      <c r="X2596" s="7">
        <f>IF($L2596&gt;0,$W2596/$L2596,0)</f>
        <v>1</v>
      </c>
    </row>
    <row r="2597" spans="1:24" ht="28.8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3">
        <f>(E2597/D2597)*100</f>
        <v>12.166666666666668</v>
      </c>
      <c r="P2597" s="7">
        <f t="shared" si="281"/>
        <v>96.05263157894737</v>
      </c>
      <c r="Q2597" s="4" t="str">
        <f t="shared" si="282"/>
        <v>food</v>
      </c>
      <c r="R2597" s="4" t="str">
        <f t="shared" si="280"/>
        <v>food trucks</v>
      </c>
      <c r="S2597" s="22">
        <f t="shared" si="283"/>
        <v>42760.244212962964</v>
      </c>
      <c r="T2597" s="22">
        <f t="shared" si="284"/>
        <v>42790.244212962964</v>
      </c>
      <c r="U2597" s="23">
        <v>42760.244212962964</v>
      </c>
      <c r="V2597" s="14">
        <f t="shared" si="285"/>
        <v>15000</v>
      </c>
      <c r="W2597" s="14">
        <f t="shared" si="286"/>
        <v>1825</v>
      </c>
      <c r="X2597" s="7">
        <f>IF($L2597&gt;0,$W2597/$L2597,0)</f>
        <v>96.05263157894737</v>
      </c>
    </row>
    <row r="2598" spans="1:24" ht="43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3">
        <f>(E2598/D2598)*100</f>
        <v>23.588571428571427</v>
      </c>
      <c r="P2598" s="7">
        <f t="shared" si="281"/>
        <v>305.77777777777777</v>
      </c>
      <c r="Q2598" s="4" t="str">
        <f t="shared" si="282"/>
        <v>food</v>
      </c>
      <c r="R2598" s="4" t="str">
        <f t="shared" si="280"/>
        <v>food trucks</v>
      </c>
      <c r="S2598" s="22">
        <f t="shared" si="283"/>
        <v>41828.664456018516</v>
      </c>
      <c r="T2598" s="22">
        <f t="shared" si="284"/>
        <v>41858.664456018516</v>
      </c>
      <c r="U2598" s="23">
        <v>41828.664456018516</v>
      </c>
      <c r="V2598" s="14">
        <f t="shared" si="285"/>
        <v>26825.715</v>
      </c>
      <c r="W2598" s="14">
        <f t="shared" si="286"/>
        <v>6327.802944</v>
      </c>
      <c r="X2598" s="7">
        <f>IF($L2598&gt;0,$W2598/$L2598,0)</f>
        <v>234.36307199999999</v>
      </c>
    </row>
    <row r="2599" spans="1:24" ht="43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3">
        <f>(E2599/D2599)*100</f>
        <v>5.6666666666666661</v>
      </c>
      <c r="P2599" s="7">
        <f t="shared" si="281"/>
        <v>12.142857142857142</v>
      </c>
      <c r="Q2599" s="4" t="str">
        <f t="shared" si="282"/>
        <v>food</v>
      </c>
      <c r="R2599" s="4" t="str">
        <f t="shared" si="280"/>
        <v>food trucks</v>
      </c>
      <c r="S2599" s="22">
        <f t="shared" si="283"/>
        <v>42510.341631944444</v>
      </c>
      <c r="T2599" s="22">
        <f t="shared" si="284"/>
        <v>42540.341631944444</v>
      </c>
      <c r="U2599" s="23">
        <v>42510.341631944444</v>
      </c>
      <c r="V2599" s="14">
        <f t="shared" si="285"/>
        <v>1877.8154999999999</v>
      </c>
      <c r="W2599" s="14">
        <f t="shared" si="286"/>
        <v>106.40954499999999</v>
      </c>
      <c r="X2599" s="7">
        <f>IF($L2599&gt;0,$W2599/$L2599,0)</f>
        <v>15.201363571428571</v>
      </c>
    </row>
    <row r="2600" spans="1:24" ht="28.8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3">
        <f>(E2600/D2600)*100</f>
        <v>39</v>
      </c>
      <c r="P2600" s="7">
        <f t="shared" si="281"/>
        <v>83.571428571428569</v>
      </c>
      <c r="Q2600" s="4" t="str">
        <f t="shared" si="282"/>
        <v>food</v>
      </c>
      <c r="R2600" s="4" t="str">
        <f t="shared" si="280"/>
        <v>food trucks</v>
      </c>
      <c r="S2600" s="22">
        <f t="shared" si="283"/>
        <v>42240.840289351851</v>
      </c>
      <c r="T2600" s="22">
        <f t="shared" si="284"/>
        <v>42270.840289351851</v>
      </c>
      <c r="U2600" s="23">
        <v>42240.840289351851</v>
      </c>
      <c r="V2600" s="14">
        <f t="shared" si="285"/>
        <v>3000</v>
      </c>
      <c r="W2600" s="14">
        <f t="shared" si="286"/>
        <v>1170</v>
      </c>
      <c r="X2600" s="7">
        <f>IF($L2600&gt;0,$W2600/$L2600,0)</f>
        <v>83.571428571428569</v>
      </c>
    </row>
    <row r="2601" spans="1:24" ht="28.8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3">
        <f>(E2601/D2601)*100</f>
        <v>0.99546510341776351</v>
      </c>
      <c r="P2601" s="7">
        <f t="shared" si="281"/>
        <v>18</v>
      </c>
      <c r="Q2601" s="4" t="str">
        <f t="shared" si="282"/>
        <v>food</v>
      </c>
      <c r="R2601" s="4" t="str">
        <f t="shared" si="280"/>
        <v>food trucks</v>
      </c>
      <c r="S2601" s="22">
        <f t="shared" si="283"/>
        <v>41809.754016203704</v>
      </c>
      <c r="T2601" s="22">
        <f t="shared" si="284"/>
        <v>41854.754016203704</v>
      </c>
      <c r="U2601" s="23">
        <v>41809.754016203704</v>
      </c>
      <c r="V2601" s="14">
        <f t="shared" si="285"/>
        <v>9041</v>
      </c>
      <c r="W2601" s="14">
        <f t="shared" si="286"/>
        <v>90</v>
      </c>
      <c r="X2601" s="7">
        <f>IF($L2601&gt;0,$W2601/$L2601,0)</f>
        <v>18</v>
      </c>
    </row>
    <row r="2602" spans="1:24" ht="28.8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3">
        <f>(E2602/D2602)*100</f>
        <v>6.9320000000000004</v>
      </c>
      <c r="P2602" s="7">
        <f t="shared" si="281"/>
        <v>115.53333333333333</v>
      </c>
      <c r="Q2602" s="4" t="str">
        <f t="shared" si="282"/>
        <v>food</v>
      </c>
      <c r="R2602" s="4" t="str">
        <f t="shared" si="280"/>
        <v>food trucks</v>
      </c>
      <c r="S2602" s="22">
        <f t="shared" si="283"/>
        <v>42394.900462962964</v>
      </c>
      <c r="T2602" s="22">
        <f t="shared" si="284"/>
        <v>42454.858796296292</v>
      </c>
      <c r="U2602" s="23">
        <v>42394.900462962964</v>
      </c>
      <c r="V2602" s="14">
        <f t="shared" si="285"/>
        <v>50000</v>
      </c>
      <c r="W2602" s="14">
        <f t="shared" si="286"/>
        <v>3466</v>
      </c>
      <c r="X2602" s="7">
        <f>IF($L2602&gt;0,$W2602/$L2602,0)</f>
        <v>115.53333333333333</v>
      </c>
    </row>
    <row r="2603" spans="1:24" ht="43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3">
        <f>(E2603/D2603)*100</f>
        <v>661.4</v>
      </c>
      <c r="P2603" s="7">
        <f t="shared" si="281"/>
        <v>21.900662251655628</v>
      </c>
      <c r="Q2603" s="4" t="str">
        <f t="shared" si="282"/>
        <v>technology</v>
      </c>
      <c r="R2603" s="4" t="str">
        <f t="shared" si="280"/>
        <v>space exploration</v>
      </c>
      <c r="S2603" s="22">
        <f t="shared" si="283"/>
        <v>41150.902187500003</v>
      </c>
      <c r="T2603" s="22">
        <f t="shared" si="284"/>
        <v>41165.165972222225</v>
      </c>
      <c r="U2603" s="23">
        <v>41150.902187500003</v>
      </c>
      <c r="V2603" s="14">
        <f t="shared" si="285"/>
        <v>500</v>
      </c>
      <c r="W2603" s="14">
        <f t="shared" si="286"/>
        <v>3307</v>
      </c>
      <c r="X2603" s="7">
        <f>IF($L2603&gt;0,$W2603/$L2603,0)</f>
        <v>21.900662251655628</v>
      </c>
    </row>
    <row r="2604" spans="1:24" ht="43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3">
        <f>(E2604/D2604)*100</f>
        <v>326.0916666666667</v>
      </c>
      <c r="P2604" s="7">
        <f t="shared" si="281"/>
        <v>80.022494887525568</v>
      </c>
      <c r="Q2604" s="4" t="str">
        <f t="shared" si="282"/>
        <v>technology</v>
      </c>
      <c r="R2604" s="4" t="str">
        <f t="shared" si="280"/>
        <v>space exploration</v>
      </c>
      <c r="S2604" s="22">
        <f t="shared" si="283"/>
        <v>41915.747314814813</v>
      </c>
      <c r="T2604" s="22">
        <f t="shared" si="284"/>
        <v>41955.888888888891</v>
      </c>
      <c r="U2604" s="23">
        <v>41915.747314814813</v>
      </c>
      <c r="V2604" s="14">
        <f t="shared" si="285"/>
        <v>12000</v>
      </c>
      <c r="W2604" s="14">
        <f t="shared" si="286"/>
        <v>39131</v>
      </c>
      <c r="X2604" s="7">
        <f>IF($L2604&gt;0,$W2604/$L2604,0)</f>
        <v>80.022494887525568</v>
      </c>
    </row>
    <row r="2605" spans="1:24" ht="28.8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3">
        <f>(E2605/D2605)*100</f>
        <v>101.48571428571429</v>
      </c>
      <c r="P2605" s="7">
        <f t="shared" si="281"/>
        <v>35.520000000000003</v>
      </c>
      <c r="Q2605" s="4" t="str">
        <f t="shared" si="282"/>
        <v>technology</v>
      </c>
      <c r="R2605" s="4" t="str">
        <f t="shared" si="280"/>
        <v>space exploration</v>
      </c>
      <c r="S2605" s="22">
        <f t="shared" si="283"/>
        <v>41617.912662037037</v>
      </c>
      <c r="T2605" s="22">
        <f t="shared" si="284"/>
        <v>41631.912662037037</v>
      </c>
      <c r="U2605" s="23">
        <v>41617.912662037037</v>
      </c>
      <c r="V2605" s="14">
        <f t="shared" si="285"/>
        <v>1750</v>
      </c>
      <c r="W2605" s="14">
        <f t="shared" si="286"/>
        <v>1776</v>
      </c>
      <c r="X2605" s="7">
        <f>IF($L2605&gt;0,$W2605/$L2605,0)</f>
        <v>35.520000000000003</v>
      </c>
    </row>
    <row r="2606" spans="1:24" ht="43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3">
        <f>(E2606/D2606)*100</f>
        <v>104.21799999999999</v>
      </c>
      <c r="P2606" s="7">
        <f t="shared" si="281"/>
        <v>64.933333333333323</v>
      </c>
      <c r="Q2606" s="4" t="str">
        <f t="shared" si="282"/>
        <v>technology</v>
      </c>
      <c r="R2606" s="4" t="str">
        <f t="shared" si="280"/>
        <v>space exploration</v>
      </c>
      <c r="S2606" s="22">
        <f t="shared" si="283"/>
        <v>40998.051192129627</v>
      </c>
      <c r="T2606" s="22">
        <f t="shared" si="284"/>
        <v>41028.051192129627</v>
      </c>
      <c r="U2606" s="23">
        <v>40998.051192129627</v>
      </c>
      <c r="V2606" s="14">
        <f t="shared" si="285"/>
        <v>20000</v>
      </c>
      <c r="W2606" s="14">
        <f t="shared" si="286"/>
        <v>20843.599999999999</v>
      </c>
      <c r="X2606" s="7">
        <f>IF($L2606&gt;0,$W2606/$L2606,0)</f>
        <v>64.933333333333323</v>
      </c>
    </row>
    <row r="2607" spans="1:24" ht="43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3">
        <f>(E2607/D2607)*100</f>
        <v>107.42157000000002</v>
      </c>
      <c r="P2607" s="7">
        <f t="shared" si="281"/>
        <v>60.965703745743475</v>
      </c>
      <c r="Q2607" s="4" t="str">
        <f t="shared" si="282"/>
        <v>technology</v>
      </c>
      <c r="R2607" s="4" t="str">
        <f t="shared" si="280"/>
        <v>space exploration</v>
      </c>
      <c r="S2607" s="22">
        <f t="shared" si="283"/>
        <v>42508.541550925926</v>
      </c>
      <c r="T2607" s="22">
        <f t="shared" si="284"/>
        <v>42538.541550925926</v>
      </c>
      <c r="U2607" s="23">
        <v>42508.541550925926</v>
      </c>
      <c r="V2607" s="14">
        <f t="shared" si="285"/>
        <v>100000</v>
      </c>
      <c r="W2607" s="14">
        <f t="shared" si="286"/>
        <v>107421.57</v>
      </c>
      <c r="X2607" s="7">
        <f>IF($L2607&gt;0,$W2607/$L2607,0)</f>
        <v>60.965703745743475</v>
      </c>
    </row>
    <row r="2608" spans="1:24" ht="57.6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3">
        <f>(E2608/D2608)*100</f>
        <v>110.05454545454545</v>
      </c>
      <c r="P2608" s="7">
        <f t="shared" si="281"/>
        <v>31.444155844155844</v>
      </c>
      <c r="Q2608" s="4" t="str">
        <f t="shared" si="282"/>
        <v>technology</v>
      </c>
      <c r="R2608" s="4" t="str">
        <f t="shared" si="280"/>
        <v>space exploration</v>
      </c>
      <c r="S2608" s="22">
        <f t="shared" si="283"/>
        <v>41726.712754629625</v>
      </c>
      <c r="T2608" s="22">
        <f t="shared" si="284"/>
        <v>41758.712754629625</v>
      </c>
      <c r="U2608" s="23">
        <v>41726.712754629625</v>
      </c>
      <c r="V2608" s="14">
        <f t="shared" si="285"/>
        <v>11000</v>
      </c>
      <c r="W2608" s="14">
        <f t="shared" si="286"/>
        <v>12106</v>
      </c>
      <c r="X2608" s="7">
        <f>IF($L2608&gt;0,$W2608/$L2608,0)</f>
        <v>31.444155844155844</v>
      </c>
    </row>
    <row r="2609" spans="1:24" ht="43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3">
        <f>(E2609/D2609)*100</f>
        <v>407.7</v>
      </c>
      <c r="P2609" s="7">
        <f t="shared" si="281"/>
        <v>81.949748743718587</v>
      </c>
      <c r="Q2609" s="4" t="str">
        <f t="shared" si="282"/>
        <v>technology</v>
      </c>
      <c r="R2609" s="4" t="str">
        <f t="shared" si="280"/>
        <v>space exploration</v>
      </c>
      <c r="S2609" s="22">
        <f t="shared" si="283"/>
        <v>42184.874675925923</v>
      </c>
      <c r="T2609" s="22">
        <f t="shared" si="284"/>
        <v>42228.083333333328</v>
      </c>
      <c r="U2609" s="23">
        <v>42184.874675925923</v>
      </c>
      <c r="V2609" s="14">
        <f t="shared" si="285"/>
        <v>8000</v>
      </c>
      <c r="W2609" s="14">
        <f t="shared" si="286"/>
        <v>32616</v>
      </c>
      <c r="X2609" s="7">
        <f>IF($L2609&gt;0,$W2609/$L2609,0)</f>
        <v>81.949748743718587</v>
      </c>
    </row>
    <row r="2610" spans="1:24" ht="43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3">
        <f>(E2610/D2610)*100</f>
        <v>223.92500000000001</v>
      </c>
      <c r="P2610" s="7">
        <f t="shared" si="281"/>
        <v>58.92763157894737</v>
      </c>
      <c r="Q2610" s="4" t="str">
        <f t="shared" si="282"/>
        <v>technology</v>
      </c>
      <c r="R2610" s="4" t="str">
        <f t="shared" si="280"/>
        <v>space exploration</v>
      </c>
      <c r="S2610" s="22">
        <f t="shared" si="283"/>
        <v>42767.801712962959</v>
      </c>
      <c r="T2610" s="22">
        <f t="shared" si="284"/>
        <v>42809</v>
      </c>
      <c r="U2610" s="23">
        <v>42767.801712962959</v>
      </c>
      <c r="V2610" s="14">
        <f t="shared" si="285"/>
        <v>8000</v>
      </c>
      <c r="W2610" s="14">
        <f t="shared" si="286"/>
        <v>17914</v>
      </c>
      <c r="X2610" s="7">
        <f>IF($L2610&gt;0,$W2610/$L2610,0)</f>
        <v>58.92763157894737</v>
      </c>
    </row>
    <row r="2611" spans="1:24" ht="43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3">
        <f>(E2611/D2611)*100</f>
        <v>303.80111428571428</v>
      </c>
      <c r="P2611" s="7">
        <f t="shared" si="281"/>
        <v>157.29347633136095</v>
      </c>
      <c r="Q2611" s="4" t="str">
        <f t="shared" si="282"/>
        <v>technology</v>
      </c>
      <c r="R2611" s="4" t="str">
        <f t="shared" si="280"/>
        <v>space exploration</v>
      </c>
      <c r="S2611" s="22">
        <f t="shared" si="283"/>
        <v>41075.237858796296</v>
      </c>
      <c r="T2611" s="22">
        <f t="shared" si="284"/>
        <v>41105.237858796296</v>
      </c>
      <c r="U2611" s="23">
        <v>41075.237858796296</v>
      </c>
      <c r="V2611" s="14">
        <f t="shared" si="285"/>
        <v>35000</v>
      </c>
      <c r="W2611" s="14">
        <f t="shared" si="286"/>
        <v>106330.39</v>
      </c>
      <c r="X2611" s="7">
        <f>IF($L2611&gt;0,$W2611/$L2611,0)</f>
        <v>157.29347633136095</v>
      </c>
    </row>
    <row r="2612" spans="1:24" ht="28.8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3">
        <f>(E2612/D2612)*100</f>
        <v>141.3251043268175</v>
      </c>
      <c r="P2612" s="7">
        <f t="shared" si="281"/>
        <v>55.758509532062391</v>
      </c>
      <c r="Q2612" s="4" t="str">
        <f t="shared" si="282"/>
        <v>technology</v>
      </c>
      <c r="R2612" s="4" t="str">
        <f t="shared" si="280"/>
        <v>space exploration</v>
      </c>
      <c r="S2612" s="22">
        <f t="shared" si="283"/>
        <v>42564.881076388891</v>
      </c>
      <c r="T2612" s="22">
        <f t="shared" si="284"/>
        <v>42604.290972222225</v>
      </c>
      <c r="U2612" s="23">
        <v>42564.881076388891</v>
      </c>
      <c r="V2612" s="14">
        <f t="shared" si="285"/>
        <v>22765</v>
      </c>
      <c r="W2612" s="14">
        <f t="shared" si="286"/>
        <v>32172.66</v>
      </c>
      <c r="X2612" s="7">
        <f>IF($L2612&gt;0,$W2612/$L2612,0)</f>
        <v>55.758509532062391</v>
      </c>
    </row>
    <row r="2613" spans="1:24" ht="43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3">
        <f>(E2613/D2613)*100</f>
        <v>2790.6363636363635</v>
      </c>
      <c r="P2613" s="7">
        <f t="shared" si="281"/>
        <v>83.802893802893806</v>
      </c>
      <c r="Q2613" s="4" t="str">
        <f t="shared" si="282"/>
        <v>technology</v>
      </c>
      <c r="R2613" s="4" t="str">
        <f t="shared" si="280"/>
        <v>space exploration</v>
      </c>
      <c r="S2613" s="22">
        <f t="shared" si="283"/>
        <v>42704.335810185185</v>
      </c>
      <c r="T2613" s="22">
        <f t="shared" si="284"/>
        <v>42737.957638888889</v>
      </c>
      <c r="U2613" s="23">
        <v>42704.335810185185</v>
      </c>
      <c r="V2613" s="14">
        <f t="shared" si="285"/>
        <v>12387.705</v>
      </c>
      <c r="W2613" s="14">
        <f t="shared" si="286"/>
        <v>345695.80035000003</v>
      </c>
      <c r="X2613" s="7">
        <f>IF($L2613&gt;0,$W2613/$L2613,0)</f>
        <v>94.375047870597882</v>
      </c>
    </row>
    <row r="2614" spans="1:24" ht="43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3">
        <f>(E2614/D2614)*100</f>
        <v>171.76130000000001</v>
      </c>
      <c r="P2614" s="7">
        <f t="shared" si="281"/>
        <v>58.422210884353746</v>
      </c>
      <c r="Q2614" s="4" t="str">
        <f t="shared" si="282"/>
        <v>technology</v>
      </c>
      <c r="R2614" s="4" t="str">
        <f t="shared" si="280"/>
        <v>space exploration</v>
      </c>
      <c r="S2614" s="22">
        <f t="shared" si="283"/>
        <v>41982.143171296295</v>
      </c>
      <c r="T2614" s="22">
        <f t="shared" si="284"/>
        <v>42013.143171296295</v>
      </c>
      <c r="U2614" s="23">
        <v>41982.143171296295</v>
      </c>
      <c r="V2614" s="14">
        <f t="shared" si="285"/>
        <v>10000</v>
      </c>
      <c r="W2614" s="14">
        <f t="shared" si="286"/>
        <v>17176.13</v>
      </c>
      <c r="X2614" s="7">
        <f>IF($L2614&gt;0,$W2614/$L2614,0)</f>
        <v>58.422210884353746</v>
      </c>
    </row>
    <row r="2615" spans="1:24" ht="43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3">
        <f>(E2615/D2615)*100</f>
        <v>101.01333333333334</v>
      </c>
      <c r="P2615" s="7">
        <f t="shared" si="281"/>
        <v>270.57142857142856</v>
      </c>
      <c r="Q2615" s="4" t="str">
        <f t="shared" si="282"/>
        <v>technology</v>
      </c>
      <c r="R2615" s="4" t="str">
        <f t="shared" si="280"/>
        <v>space exploration</v>
      </c>
      <c r="S2615" s="22">
        <f t="shared" si="283"/>
        <v>41143.81821759259</v>
      </c>
      <c r="T2615" s="22">
        <f t="shared" si="284"/>
        <v>41173.81821759259</v>
      </c>
      <c r="U2615" s="23">
        <v>41143.81821759259</v>
      </c>
      <c r="V2615" s="14">
        <f t="shared" si="285"/>
        <v>7500</v>
      </c>
      <c r="W2615" s="14">
        <f t="shared" si="286"/>
        <v>7576</v>
      </c>
      <c r="X2615" s="7">
        <f>IF($L2615&gt;0,$W2615/$L2615,0)</f>
        <v>270.57142857142856</v>
      </c>
    </row>
    <row r="2616" spans="1:24" ht="43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3">
        <f>(E2616/D2616)*100</f>
        <v>102</v>
      </c>
      <c r="P2616" s="7">
        <f t="shared" si="281"/>
        <v>107.1</v>
      </c>
      <c r="Q2616" s="4" t="str">
        <f t="shared" si="282"/>
        <v>technology</v>
      </c>
      <c r="R2616" s="4" t="str">
        <f t="shared" si="280"/>
        <v>space exploration</v>
      </c>
      <c r="S2616" s="22">
        <f t="shared" si="283"/>
        <v>41730.708472222221</v>
      </c>
      <c r="T2616" s="22">
        <f t="shared" si="284"/>
        <v>41759.208333333336</v>
      </c>
      <c r="U2616" s="23">
        <v>41730.708472222221</v>
      </c>
      <c r="V2616" s="14">
        <f t="shared" si="285"/>
        <v>10500</v>
      </c>
      <c r="W2616" s="14">
        <f t="shared" si="286"/>
        <v>10710</v>
      </c>
      <c r="X2616" s="7">
        <f>IF($L2616&gt;0,$W2616/$L2616,0)</f>
        <v>107.1</v>
      </c>
    </row>
    <row r="2617" spans="1:24" ht="43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3">
        <f>(E2617/D2617)*100</f>
        <v>169.76511744127936</v>
      </c>
      <c r="P2617" s="7">
        <f t="shared" si="281"/>
        <v>47.180555555555557</v>
      </c>
      <c r="Q2617" s="4" t="str">
        <f t="shared" si="282"/>
        <v>technology</v>
      </c>
      <c r="R2617" s="4" t="str">
        <f t="shared" si="280"/>
        <v>space exploration</v>
      </c>
      <c r="S2617" s="22">
        <f t="shared" si="283"/>
        <v>42453.49726851852</v>
      </c>
      <c r="T2617" s="22">
        <f t="shared" si="284"/>
        <v>42490.5</v>
      </c>
      <c r="U2617" s="23">
        <v>42453.49726851852</v>
      </c>
      <c r="V2617" s="14">
        <f t="shared" si="285"/>
        <v>2505.0058769999996</v>
      </c>
      <c r="W2617" s="14">
        <f t="shared" si="286"/>
        <v>4252.6261690000001</v>
      </c>
      <c r="X2617" s="7">
        <f>IF($L2617&gt;0,$W2617/$L2617,0)</f>
        <v>59.064252347222222</v>
      </c>
    </row>
    <row r="2618" spans="1:24" ht="43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3">
        <f>(E2618/D2618)*100</f>
        <v>114.53400000000001</v>
      </c>
      <c r="P2618" s="7">
        <f t="shared" si="281"/>
        <v>120.30882352941177</v>
      </c>
      <c r="Q2618" s="4" t="str">
        <f t="shared" si="282"/>
        <v>technology</v>
      </c>
      <c r="R2618" s="4" t="str">
        <f t="shared" si="280"/>
        <v>space exploration</v>
      </c>
      <c r="S2618" s="22">
        <f t="shared" si="283"/>
        <v>42211.99454861111</v>
      </c>
      <c r="T2618" s="22">
        <f t="shared" si="284"/>
        <v>42241.99454861111</v>
      </c>
      <c r="U2618" s="23">
        <v>42211.99454861111</v>
      </c>
      <c r="V2618" s="14">
        <f t="shared" si="285"/>
        <v>25000</v>
      </c>
      <c r="W2618" s="14">
        <f t="shared" si="286"/>
        <v>28633.5</v>
      </c>
      <c r="X2618" s="7">
        <f>IF($L2618&gt;0,$W2618/$L2618,0)</f>
        <v>120.30882352941177</v>
      </c>
    </row>
    <row r="2619" spans="1:24" ht="43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3">
        <f>(E2619/D2619)*100</f>
        <v>877.6</v>
      </c>
      <c r="P2619" s="7">
        <f t="shared" si="281"/>
        <v>27.59748427672956</v>
      </c>
      <c r="Q2619" s="4" t="str">
        <f t="shared" si="282"/>
        <v>technology</v>
      </c>
      <c r="R2619" s="4" t="str">
        <f t="shared" si="280"/>
        <v>space exploration</v>
      </c>
      <c r="S2619" s="22">
        <f t="shared" si="283"/>
        <v>41902.874432870369</v>
      </c>
      <c r="T2619" s="22">
        <f t="shared" si="284"/>
        <v>41932.874432870369</v>
      </c>
      <c r="U2619" s="23">
        <v>41902.874432870369</v>
      </c>
      <c r="V2619" s="14">
        <f t="shared" si="285"/>
        <v>500</v>
      </c>
      <c r="W2619" s="14">
        <f t="shared" si="286"/>
        <v>4388</v>
      </c>
      <c r="X2619" s="7">
        <f>IF($L2619&gt;0,$W2619/$L2619,0)</f>
        <v>27.59748427672956</v>
      </c>
    </row>
    <row r="2620" spans="1:24" ht="28.8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3">
        <f>(E2620/D2620)*100</f>
        <v>105.38666666666667</v>
      </c>
      <c r="P2620" s="7">
        <f t="shared" si="281"/>
        <v>205.2987012987013</v>
      </c>
      <c r="Q2620" s="4" t="str">
        <f t="shared" si="282"/>
        <v>technology</v>
      </c>
      <c r="R2620" s="4" t="str">
        <f t="shared" si="280"/>
        <v>space exploration</v>
      </c>
      <c r="S2620" s="22">
        <f t="shared" si="283"/>
        <v>42279.792372685188</v>
      </c>
      <c r="T2620" s="22">
        <f t="shared" si="284"/>
        <v>42339.834039351852</v>
      </c>
      <c r="U2620" s="23">
        <v>42279.792372685188</v>
      </c>
      <c r="V2620" s="14">
        <f t="shared" si="285"/>
        <v>15000</v>
      </c>
      <c r="W2620" s="14">
        <f t="shared" si="286"/>
        <v>15808</v>
      </c>
      <c r="X2620" s="7">
        <f>IF($L2620&gt;0,$W2620/$L2620,0)</f>
        <v>205.2987012987013</v>
      </c>
    </row>
    <row r="2621" spans="1:24" ht="43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3">
        <f>(E2621/D2621)*100</f>
        <v>188.39999999999998</v>
      </c>
      <c r="P2621" s="7">
        <f t="shared" si="281"/>
        <v>35.547169811320757</v>
      </c>
      <c r="Q2621" s="4" t="str">
        <f t="shared" si="282"/>
        <v>technology</v>
      </c>
      <c r="R2621" s="4" t="str">
        <f t="shared" si="280"/>
        <v>space exploration</v>
      </c>
      <c r="S2621" s="22">
        <f t="shared" si="283"/>
        <v>42273.884305555555</v>
      </c>
      <c r="T2621" s="22">
        <f t="shared" si="284"/>
        <v>42300.458333333328</v>
      </c>
      <c r="U2621" s="23">
        <v>42273.884305555555</v>
      </c>
      <c r="V2621" s="14">
        <f t="shared" si="285"/>
        <v>1000</v>
      </c>
      <c r="W2621" s="14">
        <f t="shared" si="286"/>
        <v>1884</v>
      </c>
      <c r="X2621" s="7">
        <f>IF($L2621&gt;0,$W2621/$L2621,0)</f>
        <v>35.547169811320757</v>
      </c>
    </row>
    <row r="2622" spans="1:24" ht="43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3">
        <f>(E2622/D2622)*100</f>
        <v>143.65230769230772</v>
      </c>
      <c r="P2622" s="7">
        <f t="shared" si="281"/>
        <v>74.639488409272587</v>
      </c>
      <c r="Q2622" s="4" t="str">
        <f t="shared" si="282"/>
        <v>technology</v>
      </c>
      <c r="R2622" s="4" t="str">
        <f t="shared" si="280"/>
        <v>space exploration</v>
      </c>
      <c r="S2622" s="22">
        <f t="shared" si="283"/>
        <v>42251.16715277778</v>
      </c>
      <c r="T2622" s="22">
        <f t="shared" si="284"/>
        <v>42288.041666666672</v>
      </c>
      <c r="U2622" s="23">
        <v>42251.16715277778</v>
      </c>
      <c r="V2622" s="14">
        <f t="shared" si="285"/>
        <v>45766.11</v>
      </c>
      <c r="W2622" s="14">
        <f t="shared" si="286"/>
        <v>65744.073155999999</v>
      </c>
      <c r="X2622" s="7">
        <f>IF($L2622&gt;0,$W2622/$L2622,0)</f>
        <v>52.553215952038371</v>
      </c>
    </row>
    <row r="2623" spans="1:24" ht="43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3">
        <f>(E2623/D2623)*100</f>
        <v>145.88</v>
      </c>
      <c r="P2623" s="7">
        <f t="shared" si="281"/>
        <v>47.058064516129029</v>
      </c>
      <c r="Q2623" s="4" t="str">
        <f t="shared" si="282"/>
        <v>technology</v>
      </c>
      <c r="R2623" s="4" t="str">
        <f t="shared" si="280"/>
        <v>space exploration</v>
      </c>
      <c r="S2623" s="22">
        <f t="shared" si="283"/>
        <v>42115.747546296298</v>
      </c>
      <c r="T2623" s="22">
        <f t="shared" si="284"/>
        <v>42145.747546296298</v>
      </c>
      <c r="U2623" s="23">
        <v>42115.747546296298</v>
      </c>
      <c r="V2623" s="14">
        <f t="shared" si="285"/>
        <v>15000</v>
      </c>
      <c r="W2623" s="14">
        <f t="shared" si="286"/>
        <v>21882</v>
      </c>
      <c r="X2623" s="7">
        <f>IF($L2623&gt;0,$W2623/$L2623,0)</f>
        <v>47.058064516129029</v>
      </c>
    </row>
    <row r="2624" spans="1:24" ht="43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3">
        <f>(E2624/D2624)*100</f>
        <v>131.184</v>
      </c>
      <c r="P2624" s="7">
        <f t="shared" si="281"/>
        <v>26.591351351351353</v>
      </c>
      <c r="Q2624" s="4" t="str">
        <f t="shared" si="282"/>
        <v>technology</v>
      </c>
      <c r="R2624" s="4" t="str">
        <f t="shared" si="280"/>
        <v>space exploration</v>
      </c>
      <c r="S2624" s="22">
        <f t="shared" si="283"/>
        <v>42689.74324074074</v>
      </c>
      <c r="T2624" s="22">
        <f t="shared" si="284"/>
        <v>42734.74324074074</v>
      </c>
      <c r="U2624" s="23">
        <v>42689.74324074074</v>
      </c>
      <c r="V2624" s="14">
        <f t="shared" si="285"/>
        <v>1689.2325000000001</v>
      </c>
      <c r="W2624" s="14">
        <f t="shared" si="286"/>
        <v>2216.0027627999998</v>
      </c>
      <c r="X2624" s="7">
        <f>IF($L2624&gt;0,$W2624/$L2624,0)</f>
        <v>29.945983281081077</v>
      </c>
    </row>
    <row r="2625" spans="1:24" ht="43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3">
        <f>(E2625/D2625)*100</f>
        <v>113.99999999999999</v>
      </c>
      <c r="P2625" s="7">
        <f t="shared" si="281"/>
        <v>36.774193548387096</v>
      </c>
      <c r="Q2625" s="4" t="str">
        <f t="shared" si="282"/>
        <v>technology</v>
      </c>
      <c r="R2625" s="4" t="str">
        <f t="shared" si="280"/>
        <v>space exploration</v>
      </c>
      <c r="S2625" s="22">
        <f t="shared" si="283"/>
        <v>42692.256550925929</v>
      </c>
      <c r="T2625" s="22">
        <f t="shared" si="284"/>
        <v>42706.256550925929</v>
      </c>
      <c r="U2625" s="23">
        <v>42692.256550925929</v>
      </c>
      <c r="V2625" s="14">
        <f t="shared" si="285"/>
        <v>2000</v>
      </c>
      <c r="W2625" s="14">
        <f t="shared" si="286"/>
        <v>2280</v>
      </c>
      <c r="X2625" s="7">
        <f>IF($L2625&gt;0,$W2625/$L2625,0)</f>
        <v>36.774193548387096</v>
      </c>
    </row>
    <row r="2626" spans="1:24" ht="43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3">
        <f>(E2626/D2626)*100</f>
        <v>1379.4206249999997</v>
      </c>
      <c r="P2626" s="7">
        <f t="shared" si="281"/>
        <v>31.820544982698959</v>
      </c>
      <c r="Q2626" s="4" t="str">
        <f t="shared" si="282"/>
        <v>technology</v>
      </c>
      <c r="R2626" s="4" t="str">
        <f t="shared" ref="R2626:R2689" si="287">MID($N2626,FIND("/",$N2626)+1,LEN($N2626))</f>
        <v>space exploration</v>
      </c>
      <c r="S2626" s="22">
        <f t="shared" si="283"/>
        <v>41144.421550925923</v>
      </c>
      <c r="T2626" s="22">
        <f t="shared" si="284"/>
        <v>41165.421550925923</v>
      </c>
      <c r="U2626" s="23">
        <v>41144.421550925923</v>
      </c>
      <c r="V2626" s="14">
        <f t="shared" si="285"/>
        <v>8000</v>
      </c>
      <c r="W2626" s="14">
        <f t="shared" si="286"/>
        <v>110353.65</v>
      </c>
      <c r="X2626" s="7">
        <f>IF($L2626&gt;0,$W2626/$L2626,0)</f>
        <v>31.820544982698959</v>
      </c>
    </row>
    <row r="2627" spans="1:24" ht="43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3">
        <f>(E2627/D2627)*100</f>
        <v>956</v>
      </c>
      <c r="P2627" s="7">
        <f t="shared" ref="P2627:P2690" si="288">IF($L2627&gt;0,$E2627/$L2627,0)</f>
        <v>27.576923076923077</v>
      </c>
      <c r="Q2627" s="4" t="str">
        <f t="shared" ref="Q2627:Q2690" si="289">LEFT($N2627,FIND("/",$N2627)-1)</f>
        <v>technology</v>
      </c>
      <c r="R2627" s="4" t="str">
        <f t="shared" si="287"/>
        <v>space exploration</v>
      </c>
      <c r="S2627" s="22">
        <f t="shared" ref="S2627:U2690" si="290">($J2627/86400)+DATE(1970,1,1)</f>
        <v>42658.810277777782</v>
      </c>
      <c r="T2627" s="22">
        <f t="shared" ref="T2627:T2690" si="291">($I2627/86400)+DATE(1970,1,1)</f>
        <v>42683.851944444439</v>
      </c>
      <c r="U2627" s="23">
        <v>42658.810277777782</v>
      </c>
      <c r="V2627" s="14">
        <f t="shared" ref="V2627:V2690" si="292">IF($H2627="AUD",$D2627*0.704094,IF($H2627="CAD",$D2627*0.766449,IF($H2627="CHF",$D2627*1.016069,IF($H2627="DKK",$D2627*0.150818,IF($H2627="EUR",$D2627*1.126155,IF($H2627="GBP",$D2627*1.251877,IF($H2627="HKD",$D2627*0.127766,IF($H2627="MXN",$D2627*0.052688,IF($H2627="NOK",$D2627*0.117106,IF($H2627="NZD",$D2627*0.672078,IF($H2627="SEK",$D2627*0.106947,IF($H2627="SGD",$D2627*0.737466,IF($H2627="USD",$D2627*1)))))))))))))</f>
        <v>168.92325</v>
      </c>
      <c r="W2627" s="14">
        <f t="shared" ref="W2627:W2690" si="293">IF($H2627="AUD",$E2627*0.704094,IF($H2627="CAD",$E2627*0.766449,IF($H2627="CHF",$E2627*1.016069,IF($H2627="DKK",$E2627*0.150818,IF($H2627="EUR",$E2627*1.126155,IF($H2627="GBP",$E2627*1.251877,IF($H2627="HKD",$E2627*0.127766,IF($H2627="MXN",$E2627*0.052688,IF($H2627="NOK",$E2627*0.117106,IF($H2627="NZD",$E2627*0.672078,IF($H2627="SEK",$E2627*0.106947,IF($H2627="SGD",$E2627*0.737466,IF($H2627="USD",$E2627*1)))))))))))))</f>
        <v>1614.9062699999999</v>
      </c>
      <c r="X2627" s="7">
        <f>IF($L2627&gt;0,$W2627/$L2627,0)</f>
        <v>31.055889807692306</v>
      </c>
    </row>
    <row r="2628" spans="1:24" ht="43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3">
        <f>(E2628/D2628)*100</f>
        <v>112.00000000000001</v>
      </c>
      <c r="P2628" s="7">
        <f t="shared" si="288"/>
        <v>56</v>
      </c>
      <c r="Q2628" s="4" t="str">
        <f t="shared" si="289"/>
        <v>technology</v>
      </c>
      <c r="R2628" s="4" t="str">
        <f t="shared" si="287"/>
        <v>space exploration</v>
      </c>
      <c r="S2628" s="22">
        <f t="shared" si="290"/>
        <v>42128.628113425926</v>
      </c>
      <c r="T2628" s="22">
        <f t="shared" si="291"/>
        <v>42158.628113425926</v>
      </c>
      <c r="U2628" s="23">
        <v>42128.628113425926</v>
      </c>
      <c r="V2628" s="14">
        <f t="shared" si="292"/>
        <v>2500</v>
      </c>
      <c r="W2628" s="14">
        <f t="shared" si="293"/>
        <v>2800</v>
      </c>
      <c r="X2628" s="7">
        <f>IF($L2628&gt;0,$W2628/$L2628,0)</f>
        <v>56</v>
      </c>
    </row>
    <row r="2629" spans="1:24" ht="43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3">
        <f>(E2629/D2629)*100</f>
        <v>646.66666666666663</v>
      </c>
      <c r="P2629" s="7">
        <f t="shared" si="288"/>
        <v>21.555555555555557</v>
      </c>
      <c r="Q2629" s="4" t="str">
        <f t="shared" si="289"/>
        <v>technology</v>
      </c>
      <c r="R2629" s="4" t="str">
        <f t="shared" si="287"/>
        <v>space exploration</v>
      </c>
      <c r="S2629" s="22">
        <f t="shared" si="290"/>
        <v>42304.829409722224</v>
      </c>
      <c r="T2629" s="22">
        <f t="shared" si="291"/>
        <v>42334.871076388888</v>
      </c>
      <c r="U2629" s="23">
        <v>42304.829409722224</v>
      </c>
      <c r="V2629" s="14">
        <f t="shared" si="292"/>
        <v>150</v>
      </c>
      <c r="W2629" s="14">
        <f t="shared" si="293"/>
        <v>970</v>
      </c>
      <c r="X2629" s="7">
        <f>IF($L2629&gt;0,$W2629/$L2629,0)</f>
        <v>21.555555555555557</v>
      </c>
    </row>
    <row r="2630" spans="1:24" ht="28.8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3">
        <f>(E2630/D2630)*100</f>
        <v>110.36948748510132</v>
      </c>
      <c r="P2630" s="7">
        <f t="shared" si="288"/>
        <v>44.095238095238095</v>
      </c>
      <c r="Q2630" s="4" t="str">
        <f t="shared" si="289"/>
        <v>technology</v>
      </c>
      <c r="R2630" s="4" t="str">
        <f t="shared" si="287"/>
        <v>space exploration</v>
      </c>
      <c r="S2630" s="22">
        <f t="shared" si="290"/>
        <v>41953.966053240743</v>
      </c>
      <c r="T2630" s="22">
        <f t="shared" si="291"/>
        <v>41973.966053240743</v>
      </c>
      <c r="U2630" s="23">
        <v>41953.966053240743</v>
      </c>
      <c r="V2630" s="14">
        <f t="shared" si="292"/>
        <v>839</v>
      </c>
      <c r="W2630" s="14">
        <f t="shared" si="293"/>
        <v>926</v>
      </c>
      <c r="X2630" s="7">
        <f>IF($L2630&gt;0,$W2630/$L2630,0)</f>
        <v>44.095238095238095</v>
      </c>
    </row>
    <row r="2631" spans="1:24" ht="28.8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3">
        <f>(E2631/D2631)*100</f>
        <v>127.74000000000001</v>
      </c>
      <c r="P2631" s="7">
        <f t="shared" si="288"/>
        <v>63.87</v>
      </c>
      <c r="Q2631" s="4" t="str">
        <f t="shared" si="289"/>
        <v>technology</v>
      </c>
      <c r="R2631" s="4" t="str">
        <f t="shared" si="287"/>
        <v>space exploration</v>
      </c>
      <c r="S2631" s="22">
        <f t="shared" si="290"/>
        <v>42108.538449074069</v>
      </c>
      <c r="T2631" s="22">
        <f t="shared" si="291"/>
        <v>42138.538449074069</v>
      </c>
      <c r="U2631" s="23">
        <v>42108.538449074069</v>
      </c>
      <c r="V2631" s="14">
        <f t="shared" si="292"/>
        <v>6259.3849999999993</v>
      </c>
      <c r="W2631" s="14">
        <f t="shared" si="293"/>
        <v>7995.7383989999998</v>
      </c>
      <c r="X2631" s="7">
        <f>IF($L2631&gt;0,$W2631/$L2631,0)</f>
        <v>79.957383989999997</v>
      </c>
    </row>
    <row r="2632" spans="1:24" ht="43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3">
        <f>(E2632/D2632)*100</f>
        <v>157.9</v>
      </c>
      <c r="P2632" s="7">
        <f t="shared" si="288"/>
        <v>38.987654320987652</v>
      </c>
      <c r="Q2632" s="4" t="str">
        <f t="shared" si="289"/>
        <v>technology</v>
      </c>
      <c r="R2632" s="4" t="str">
        <f t="shared" si="287"/>
        <v>space exploration</v>
      </c>
      <c r="S2632" s="22">
        <f t="shared" si="290"/>
        <v>42524.105462962965</v>
      </c>
      <c r="T2632" s="22">
        <f t="shared" si="291"/>
        <v>42551.416666666672</v>
      </c>
      <c r="U2632" s="23">
        <v>42524.105462962965</v>
      </c>
      <c r="V2632" s="14">
        <f t="shared" si="292"/>
        <v>1408.1880000000001</v>
      </c>
      <c r="W2632" s="14">
        <f t="shared" si="293"/>
        <v>2223.5288519999999</v>
      </c>
      <c r="X2632" s="7">
        <f>IF($L2632&gt;0,$W2632/$L2632,0)</f>
        <v>27.45097348148148</v>
      </c>
    </row>
    <row r="2633" spans="1:24" ht="43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3">
        <f>(E2633/D2633)*100</f>
        <v>114.66525000000001</v>
      </c>
      <c r="P2633" s="7">
        <f t="shared" si="288"/>
        <v>80.185489510489504</v>
      </c>
      <c r="Q2633" s="4" t="str">
        <f t="shared" si="289"/>
        <v>technology</v>
      </c>
      <c r="R2633" s="4" t="str">
        <f t="shared" si="287"/>
        <v>space exploration</v>
      </c>
      <c r="S2633" s="22">
        <f t="shared" si="290"/>
        <v>42218.169293981482</v>
      </c>
      <c r="T2633" s="22">
        <f t="shared" si="291"/>
        <v>42246.169293981482</v>
      </c>
      <c r="U2633" s="23">
        <v>42218.169293981482</v>
      </c>
      <c r="V2633" s="14">
        <f t="shared" si="292"/>
        <v>20000</v>
      </c>
      <c r="W2633" s="14">
        <f t="shared" si="293"/>
        <v>22933.05</v>
      </c>
      <c r="X2633" s="7">
        <f>IF($L2633&gt;0,$W2633/$L2633,0)</f>
        <v>80.185489510489504</v>
      </c>
    </row>
    <row r="2634" spans="1:24" ht="43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3">
        <f>(E2634/D2634)*100</f>
        <v>137.00934579439252</v>
      </c>
      <c r="P2634" s="7">
        <f t="shared" si="288"/>
        <v>34.904761904761905</v>
      </c>
      <c r="Q2634" s="4" t="str">
        <f t="shared" si="289"/>
        <v>technology</v>
      </c>
      <c r="R2634" s="4" t="str">
        <f t="shared" si="287"/>
        <v>space exploration</v>
      </c>
      <c r="S2634" s="22">
        <f t="shared" si="290"/>
        <v>42494.061793981484</v>
      </c>
      <c r="T2634" s="22">
        <f t="shared" si="291"/>
        <v>42519.061793981484</v>
      </c>
      <c r="U2634" s="23">
        <v>42494.061793981484</v>
      </c>
      <c r="V2634" s="14">
        <f t="shared" si="292"/>
        <v>1070</v>
      </c>
      <c r="W2634" s="14">
        <f t="shared" si="293"/>
        <v>1466</v>
      </c>
      <c r="X2634" s="7">
        <f>IF($L2634&gt;0,$W2634/$L2634,0)</f>
        <v>34.904761904761905</v>
      </c>
    </row>
    <row r="2635" spans="1:24" ht="43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3">
        <f>(E2635/D2635)*100</f>
        <v>354.62</v>
      </c>
      <c r="P2635" s="7">
        <f t="shared" si="288"/>
        <v>89.100502512562812</v>
      </c>
      <c r="Q2635" s="4" t="str">
        <f t="shared" si="289"/>
        <v>technology</v>
      </c>
      <c r="R2635" s="4" t="str">
        <f t="shared" si="287"/>
        <v>space exploration</v>
      </c>
      <c r="S2635" s="22">
        <f t="shared" si="290"/>
        <v>41667.823287037041</v>
      </c>
      <c r="T2635" s="22">
        <f t="shared" si="291"/>
        <v>41697.958333333336</v>
      </c>
      <c r="U2635" s="23">
        <v>41667.823287037041</v>
      </c>
      <c r="V2635" s="14">
        <f t="shared" si="292"/>
        <v>5000</v>
      </c>
      <c r="W2635" s="14">
        <f t="shared" si="293"/>
        <v>17731</v>
      </c>
      <c r="X2635" s="7">
        <f>IF($L2635&gt;0,$W2635/$L2635,0)</f>
        <v>89.100502512562812</v>
      </c>
    </row>
    <row r="2636" spans="1:24" ht="43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3">
        <f>(E2636/D2636)*100</f>
        <v>106.02150537634409</v>
      </c>
      <c r="P2636" s="7">
        <f t="shared" si="288"/>
        <v>39.44</v>
      </c>
      <c r="Q2636" s="4" t="str">
        <f t="shared" si="289"/>
        <v>technology</v>
      </c>
      <c r="R2636" s="4" t="str">
        <f t="shared" si="287"/>
        <v>space exploration</v>
      </c>
      <c r="S2636" s="22">
        <f t="shared" si="290"/>
        <v>42612.656493055554</v>
      </c>
      <c r="T2636" s="22">
        <f t="shared" si="291"/>
        <v>42642.656493055554</v>
      </c>
      <c r="U2636" s="23">
        <v>42612.656493055554</v>
      </c>
      <c r="V2636" s="14">
        <f t="shared" si="292"/>
        <v>930</v>
      </c>
      <c r="W2636" s="14">
        <f t="shared" si="293"/>
        <v>986</v>
      </c>
      <c r="X2636" s="7">
        <f>IF($L2636&gt;0,$W2636/$L2636,0)</f>
        <v>39.44</v>
      </c>
    </row>
    <row r="2637" spans="1:24" ht="43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3">
        <f>(E2637/D2637)*100</f>
        <v>100</v>
      </c>
      <c r="P2637" s="7">
        <f t="shared" si="288"/>
        <v>136.9047619047619</v>
      </c>
      <c r="Q2637" s="4" t="str">
        <f t="shared" si="289"/>
        <v>technology</v>
      </c>
      <c r="R2637" s="4" t="str">
        <f t="shared" si="287"/>
        <v>space exploration</v>
      </c>
      <c r="S2637" s="22">
        <f t="shared" si="290"/>
        <v>42037.950937500005</v>
      </c>
      <c r="T2637" s="22">
        <f t="shared" si="291"/>
        <v>42072.909270833334</v>
      </c>
      <c r="U2637" s="23">
        <v>42037.950937500005</v>
      </c>
      <c r="V2637" s="14">
        <f t="shared" si="292"/>
        <v>8814.1635000000006</v>
      </c>
      <c r="W2637" s="14">
        <f t="shared" si="293"/>
        <v>8814.1635000000006</v>
      </c>
      <c r="X2637" s="7">
        <f>IF($L2637&gt;0,$W2637/$L2637,0)</f>
        <v>104.93051785714286</v>
      </c>
    </row>
    <row r="2638" spans="1:24" ht="43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3">
        <f>(E2638/D2638)*100</f>
        <v>187.3</v>
      </c>
      <c r="P2638" s="7">
        <f t="shared" si="288"/>
        <v>37.46</v>
      </c>
      <c r="Q2638" s="4" t="str">
        <f t="shared" si="289"/>
        <v>technology</v>
      </c>
      <c r="R2638" s="4" t="str">
        <f t="shared" si="287"/>
        <v>space exploration</v>
      </c>
      <c r="S2638" s="22">
        <f t="shared" si="290"/>
        <v>42636.614745370374</v>
      </c>
      <c r="T2638" s="22">
        <f t="shared" si="291"/>
        <v>42659.041666666672</v>
      </c>
      <c r="U2638" s="23">
        <v>42636.614745370374</v>
      </c>
      <c r="V2638" s="14">
        <f t="shared" si="292"/>
        <v>1000</v>
      </c>
      <c r="W2638" s="14">
        <f t="shared" si="293"/>
        <v>1873</v>
      </c>
      <c r="X2638" s="7">
        <f>IF($L2638&gt;0,$W2638/$L2638,0)</f>
        <v>37.46</v>
      </c>
    </row>
    <row r="2639" spans="1:24" ht="28.8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3">
        <f>(E2639/D2639)*100</f>
        <v>166.2</v>
      </c>
      <c r="P2639" s="7">
        <f t="shared" si="288"/>
        <v>31.96153846153846</v>
      </c>
      <c r="Q2639" s="4" t="str">
        <f t="shared" si="289"/>
        <v>technology</v>
      </c>
      <c r="R2639" s="4" t="str">
        <f t="shared" si="287"/>
        <v>space exploration</v>
      </c>
      <c r="S2639" s="22">
        <f t="shared" si="290"/>
        <v>42639.549479166672</v>
      </c>
      <c r="T2639" s="22">
        <f t="shared" si="291"/>
        <v>42655.549479166672</v>
      </c>
      <c r="U2639" s="23">
        <v>42639.549479166672</v>
      </c>
      <c r="V2639" s="14">
        <f t="shared" si="292"/>
        <v>500</v>
      </c>
      <c r="W2639" s="14">
        <f t="shared" si="293"/>
        <v>831</v>
      </c>
      <c r="X2639" s="7">
        <f>IF($L2639&gt;0,$W2639/$L2639,0)</f>
        <v>31.96153846153846</v>
      </c>
    </row>
    <row r="2640" spans="1:24" ht="43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3">
        <f>(E2640/D2640)*100</f>
        <v>101.72910662824208</v>
      </c>
      <c r="P2640" s="7">
        <f t="shared" si="288"/>
        <v>25.214285714285715</v>
      </c>
      <c r="Q2640" s="4" t="str">
        <f t="shared" si="289"/>
        <v>technology</v>
      </c>
      <c r="R2640" s="4" t="str">
        <f t="shared" si="287"/>
        <v>space exploration</v>
      </c>
      <c r="S2640" s="22">
        <f t="shared" si="290"/>
        <v>41989.913136574076</v>
      </c>
      <c r="T2640" s="22">
        <f t="shared" si="291"/>
        <v>42019.913136574076</v>
      </c>
      <c r="U2640" s="23">
        <v>41989.913136574076</v>
      </c>
      <c r="V2640" s="14">
        <f t="shared" si="292"/>
        <v>347</v>
      </c>
      <c r="W2640" s="14">
        <f t="shared" si="293"/>
        <v>353</v>
      </c>
      <c r="X2640" s="7">
        <f>IF($L2640&gt;0,$W2640/$L2640,0)</f>
        <v>25.214285714285715</v>
      </c>
    </row>
    <row r="2641" spans="1:24" ht="43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3">
        <f>(E2641/D2641)*100</f>
        <v>164</v>
      </c>
      <c r="P2641" s="7">
        <f t="shared" si="288"/>
        <v>10.040816326530612</v>
      </c>
      <c r="Q2641" s="4" t="str">
        <f t="shared" si="289"/>
        <v>technology</v>
      </c>
      <c r="R2641" s="4" t="str">
        <f t="shared" si="287"/>
        <v>space exploration</v>
      </c>
      <c r="S2641" s="22">
        <f t="shared" si="290"/>
        <v>42024.86513888889</v>
      </c>
      <c r="T2641" s="22">
        <f t="shared" si="291"/>
        <v>42054.86513888889</v>
      </c>
      <c r="U2641" s="23">
        <v>42024.86513888889</v>
      </c>
      <c r="V2641" s="14">
        <f t="shared" si="292"/>
        <v>375.56309999999996</v>
      </c>
      <c r="W2641" s="14">
        <f t="shared" si="293"/>
        <v>615.92348399999992</v>
      </c>
      <c r="X2641" s="7">
        <f>IF($L2641&gt;0,$W2641/$L2641,0)</f>
        <v>12.569867020408161</v>
      </c>
    </row>
    <row r="2642" spans="1:24" ht="57.6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3">
        <f>(E2642/D2642)*100</f>
        <v>105.66666666666666</v>
      </c>
      <c r="P2642" s="7">
        <f t="shared" si="288"/>
        <v>45.94202898550725</v>
      </c>
      <c r="Q2642" s="4" t="str">
        <f t="shared" si="289"/>
        <v>technology</v>
      </c>
      <c r="R2642" s="4" t="str">
        <f t="shared" si="287"/>
        <v>space exploration</v>
      </c>
      <c r="S2642" s="22">
        <f t="shared" si="290"/>
        <v>42103.160578703704</v>
      </c>
      <c r="T2642" s="22">
        <f t="shared" si="291"/>
        <v>42163.160578703704</v>
      </c>
      <c r="U2642" s="23">
        <v>42103.160578703704</v>
      </c>
      <c r="V2642" s="14">
        <f t="shared" si="292"/>
        <v>3000</v>
      </c>
      <c r="W2642" s="14">
        <f t="shared" si="293"/>
        <v>3170</v>
      </c>
      <c r="X2642" s="7">
        <f>IF($L2642&gt;0,$W2642/$L2642,0)</f>
        <v>45.94202898550725</v>
      </c>
    </row>
    <row r="2643" spans="1:24" ht="28.8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3">
        <f>(E2643/D2643)*100</f>
        <v>1</v>
      </c>
      <c r="P2643" s="7">
        <f t="shared" si="288"/>
        <v>15</v>
      </c>
      <c r="Q2643" s="4" t="str">
        <f t="shared" si="289"/>
        <v>technology</v>
      </c>
      <c r="R2643" s="4" t="str">
        <f t="shared" si="287"/>
        <v>space exploration</v>
      </c>
      <c r="S2643" s="22">
        <f t="shared" si="290"/>
        <v>41880.827118055553</v>
      </c>
      <c r="T2643" s="22">
        <f t="shared" si="291"/>
        <v>41897.839583333334</v>
      </c>
      <c r="U2643" s="23">
        <v>41880.827118055553</v>
      </c>
      <c r="V2643" s="14">
        <f t="shared" si="292"/>
        <v>1500</v>
      </c>
      <c r="W2643" s="14">
        <f t="shared" si="293"/>
        <v>15</v>
      </c>
      <c r="X2643" s="7">
        <f>IF($L2643&gt;0,$W2643/$L2643,0)</f>
        <v>15</v>
      </c>
    </row>
    <row r="2644" spans="1:24" ht="57.6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3">
        <f>(E2644/D2644)*100</f>
        <v>0</v>
      </c>
      <c r="P2644" s="7">
        <f t="shared" si="288"/>
        <v>0</v>
      </c>
      <c r="Q2644" s="4" t="str">
        <f t="shared" si="289"/>
        <v>technology</v>
      </c>
      <c r="R2644" s="4" t="str">
        <f t="shared" si="287"/>
        <v>space exploration</v>
      </c>
      <c r="S2644" s="22">
        <f t="shared" si="290"/>
        <v>42536.246620370366</v>
      </c>
      <c r="T2644" s="22">
        <f t="shared" si="291"/>
        <v>42566.289583333331</v>
      </c>
      <c r="U2644" s="23">
        <v>42536.246620370366</v>
      </c>
      <c r="V2644" s="14">
        <f t="shared" si="292"/>
        <v>563077.5</v>
      </c>
      <c r="W2644" s="14">
        <f t="shared" si="293"/>
        <v>0</v>
      </c>
      <c r="X2644" s="7">
        <f>IF($L2644&gt;0,$W2644/$L2644,0)</f>
        <v>0</v>
      </c>
    </row>
    <row r="2645" spans="1:24" ht="43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3">
        <f>(E2645/D2645)*100</f>
        <v>33.559730999999999</v>
      </c>
      <c r="P2645" s="7">
        <f t="shared" si="288"/>
        <v>223.58248500999335</v>
      </c>
      <c r="Q2645" s="4" t="str">
        <f t="shared" si="289"/>
        <v>technology</v>
      </c>
      <c r="R2645" s="4" t="str">
        <f t="shared" si="287"/>
        <v>space exploration</v>
      </c>
      <c r="S2645" s="22">
        <f t="shared" si="290"/>
        <v>42689.582349537042</v>
      </c>
      <c r="T2645" s="22">
        <f t="shared" si="291"/>
        <v>42725.332638888889</v>
      </c>
      <c r="U2645" s="23">
        <v>42689.582349537042</v>
      </c>
      <c r="V2645" s="14">
        <f t="shared" si="292"/>
        <v>1000000</v>
      </c>
      <c r="W2645" s="14">
        <f t="shared" si="293"/>
        <v>335597.31</v>
      </c>
      <c r="X2645" s="7">
        <f>IF($L2645&gt;0,$W2645/$L2645,0)</f>
        <v>223.58248500999335</v>
      </c>
    </row>
    <row r="2646" spans="1:24" ht="43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3">
        <f>(E2646/D2646)*100</f>
        <v>2.0529999999999999</v>
      </c>
      <c r="P2646" s="7">
        <f t="shared" si="288"/>
        <v>39.480769230769234</v>
      </c>
      <c r="Q2646" s="4" t="str">
        <f t="shared" si="289"/>
        <v>technology</v>
      </c>
      <c r="R2646" s="4" t="str">
        <f t="shared" si="287"/>
        <v>space exploration</v>
      </c>
      <c r="S2646" s="22">
        <f t="shared" si="290"/>
        <v>42774.792071759264</v>
      </c>
      <c r="T2646" s="22">
        <f t="shared" si="291"/>
        <v>42804.792071759264</v>
      </c>
      <c r="U2646" s="23">
        <v>42774.792071759264</v>
      </c>
      <c r="V2646" s="14">
        <f t="shared" si="292"/>
        <v>100000</v>
      </c>
      <c r="W2646" s="14">
        <f t="shared" si="293"/>
        <v>2053</v>
      </c>
      <c r="X2646" s="7">
        <f>IF($L2646&gt;0,$W2646/$L2646,0)</f>
        <v>39.480769230769234</v>
      </c>
    </row>
    <row r="2647" spans="1:24" ht="43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3">
        <f>(E2647/D2647)*100</f>
        <v>10.5</v>
      </c>
      <c r="P2647" s="7">
        <f t="shared" si="288"/>
        <v>91.304347826086953</v>
      </c>
      <c r="Q2647" s="4" t="str">
        <f t="shared" si="289"/>
        <v>technology</v>
      </c>
      <c r="R2647" s="4" t="str">
        <f t="shared" si="287"/>
        <v>space exploration</v>
      </c>
      <c r="S2647" s="22">
        <f t="shared" si="290"/>
        <v>41921.842627314814</v>
      </c>
      <c r="T2647" s="22">
        <f t="shared" si="291"/>
        <v>41951.884293981479</v>
      </c>
      <c r="U2647" s="23">
        <v>41921.842627314814</v>
      </c>
      <c r="V2647" s="14">
        <f t="shared" si="292"/>
        <v>14081.88</v>
      </c>
      <c r="W2647" s="14">
        <f t="shared" si="293"/>
        <v>1478.5974000000001</v>
      </c>
      <c r="X2647" s="7">
        <f>IF($L2647&gt;0,$W2647/$L2647,0)</f>
        <v>64.286843478260877</v>
      </c>
    </row>
    <row r="2648" spans="1:24" ht="43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3">
        <f>(E2648/D2648)*100</f>
        <v>8.4172840000000004</v>
      </c>
      <c r="P2648" s="7">
        <f t="shared" si="288"/>
        <v>78.666205607476627</v>
      </c>
      <c r="Q2648" s="4" t="str">
        <f t="shared" si="289"/>
        <v>technology</v>
      </c>
      <c r="R2648" s="4" t="str">
        <f t="shared" si="287"/>
        <v>space exploration</v>
      </c>
      <c r="S2648" s="22">
        <f t="shared" si="290"/>
        <v>42226.313298611116</v>
      </c>
      <c r="T2648" s="22">
        <f t="shared" si="291"/>
        <v>42256.313298611116</v>
      </c>
      <c r="U2648" s="23">
        <v>42226.313298611116</v>
      </c>
      <c r="V2648" s="14">
        <f t="shared" si="292"/>
        <v>500000</v>
      </c>
      <c r="W2648" s="14">
        <f t="shared" si="293"/>
        <v>42086.42</v>
      </c>
      <c r="X2648" s="7">
        <f>IF($L2648&gt;0,$W2648/$L2648,0)</f>
        <v>78.666205607476627</v>
      </c>
    </row>
    <row r="2649" spans="1:24" ht="43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3">
        <f>(E2649/D2649)*100</f>
        <v>1.44</v>
      </c>
      <c r="P2649" s="7">
        <f t="shared" si="288"/>
        <v>12</v>
      </c>
      <c r="Q2649" s="4" t="str">
        <f t="shared" si="289"/>
        <v>technology</v>
      </c>
      <c r="R2649" s="4" t="str">
        <f t="shared" si="287"/>
        <v>space exploration</v>
      </c>
      <c r="S2649" s="22">
        <f t="shared" si="290"/>
        <v>42200.261793981481</v>
      </c>
      <c r="T2649" s="22">
        <f t="shared" si="291"/>
        <v>42230.261793981481</v>
      </c>
      <c r="U2649" s="23">
        <v>42200.261793981481</v>
      </c>
      <c r="V2649" s="14">
        <f t="shared" si="292"/>
        <v>1916.1225000000002</v>
      </c>
      <c r="W2649" s="14">
        <f t="shared" si="293"/>
        <v>27.592164</v>
      </c>
      <c r="X2649" s="7">
        <f>IF($L2649&gt;0,$W2649/$L2649,0)</f>
        <v>9.1973880000000001</v>
      </c>
    </row>
    <row r="2650" spans="1:24" ht="43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3">
        <f>(E2650/D2650)*100</f>
        <v>0.88333333333333341</v>
      </c>
      <c r="P2650" s="7">
        <f t="shared" si="288"/>
        <v>17.666666666666668</v>
      </c>
      <c r="Q2650" s="4" t="str">
        <f t="shared" si="289"/>
        <v>technology</v>
      </c>
      <c r="R2650" s="4" t="str">
        <f t="shared" si="287"/>
        <v>space exploration</v>
      </c>
      <c r="S2650" s="22">
        <f t="shared" si="290"/>
        <v>42408.714814814812</v>
      </c>
      <c r="T2650" s="22">
        <f t="shared" si="291"/>
        <v>42438.714814814812</v>
      </c>
      <c r="U2650" s="23">
        <v>42408.714814814812</v>
      </c>
      <c r="V2650" s="14">
        <f t="shared" si="292"/>
        <v>12000</v>
      </c>
      <c r="W2650" s="14">
        <f t="shared" si="293"/>
        <v>106</v>
      </c>
      <c r="X2650" s="7">
        <f>IF($L2650&gt;0,$W2650/$L2650,0)</f>
        <v>17.666666666666668</v>
      </c>
    </row>
    <row r="2651" spans="1:24" ht="28.8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3">
        <f>(E2651/D2651)*100</f>
        <v>9.920000000000001E-2</v>
      </c>
      <c r="P2651" s="7">
        <f t="shared" si="288"/>
        <v>41.333333333333336</v>
      </c>
      <c r="Q2651" s="4" t="str">
        <f t="shared" si="289"/>
        <v>technology</v>
      </c>
      <c r="R2651" s="4" t="str">
        <f t="shared" si="287"/>
        <v>space exploration</v>
      </c>
      <c r="S2651" s="22">
        <f t="shared" si="290"/>
        <v>42341.99700231482</v>
      </c>
      <c r="T2651" s="22">
        <f t="shared" si="291"/>
        <v>42401.99700231482</v>
      </c>
      <c r="U2651" s="23">
        <v>42341.99700231482</v>
      </c>
      <c r="V2651" s="14">
        <f t="shared" si="292"/>
        <v>125000</v>
      </c>
      <c r="W2651" s="14">
        <f t="shared" si="293"/>
        <v>124</v>
      </c>
      <c r="X2651" s="7">
        <f>IF($L2651&gt;0,$W2651/$L2651,0)</f>
        <v>41.333333333333336</v>
      </c>
    </row>
    <row r="2652" spans="1:24" ht="43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3">
        <f>(E2652/D2652)*100</f>
        <v>0.59666666666666668</v>
      </c>
      <c r="P2652" s="7">
        <f t="shared" si="288"/>
        <v>71.599999999999994</v>
      </c>
      <c r="Q2652" s="4" t="str">
        <f t="shared" si="289"/>
        <v>technology</v>
      </c>
      <c r="R2652" s="4" t="str">
        <f t="shared" si="287"/>
        <v>space exploration</v>
      </c>
      <c r="S2652" s="22">
        <f t="shared" si="290"/>
        <v>42695.624340277776</v>
      </c>
      <c r="T2652" s="22">
        <f t="shared" si="291"/>
        <v>42725.624340277776</v>
      </c>
      <c r="U2652" s="23">
        <v>42695.624340277776</v>
      </c>
      <c r="V2652" s="14">
        <f t="shared" si="292"/>
        <v>60000</v>
      </c>
      <c r="W2652" s="14">
        <f t="shared" si="293"/>
        <v>358</v>
      </c>
      <c r="X2652" s="7">
        <f>IF($L2652&gt;0,$W2652/$L2652,0)</f>
        <v>71.599999999999994</v>
      </c>
    </row>
    <row r="2653" spans="1:24" ht="43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3">
        <f>(E2653/D2653)*100</f>
        <v>1.8689285714285715</v>
      </c>
      <c r="P2653" s="7">
        <f t="shared" si="288"/>
        <v>307.8235294117647</v>
      </c>
      <c r="Q2653" s="4" t="str">
        <f t="shared" si="289"/>
        <v>technology</v>
      </c>
      <c r="R2653" s="4" t="str">
        <f t="shared" si="287"/>
        <v>space exploration</v>
      </c>
      <c r="S2653" s="22">
        <f t="shared" si="290"/>
        <v>42327.805659722224</v>
      </c>
      <c r="T2653" s="22">
        <f t="shared" si="291"/>
        <v>42355.805659722224</v>
      </c>
      <c r="U2653" s="23">
        <v>42327.805659722224</v>
      </c>
      <c r="V2653" s="14">
        <f t="shared" si="292"/>
        <v>280000</v>
      </c>
      <c r="W2653" s="14">
        <f t="shared" si="293"/>
        <v>5233</v>
      </c>
      <c r="X2653" s="7">
        <f>IF($L2653&gt;0,$W2653/$L2653,0)</f>
        <v>307.8235294117647</v>
      </c>
    </row>
    <row r="2654" spans="1:24" ht="43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3">
        <f>(E2654/D2654)*100</f>
        <v>0.88500000000000001</v>
      </c>
      <c r="P2654" s="7">
        <f t="shared" si="288"/>
        <v>80.454545454545453</v>
      </c>
      <c r="Q2654" s="4" t="str">
        <f t="shared" si="289"/>
        <v>technology</v>
      </c>
      <c r="R2654" s="4" t="str">
        <f t="shared" si="287"/>
        <v>space exploration</v>
      </c>
      <c r="S2654" s="22">
        <f t="shared" si="290"/>
        <v>41953.158854166672</v>
      </c>
      <c r="T2654" s="22">
        <f t="shared" si="291"/>
        <v>41983.158854166672</v>
      </c>
      <c r="U2654" s="23">
        <v>41953.158854166672</v>
      </c>
      <c r="V2654" s="14">
        <f t="shared" si="292"/>
        <v>70409.399999999994</v>
      </c>
      <c r="W2654" s="14">
        <f t="shared" si="293"/>
        <v>623.12319000000002</v>
      </c>
      <c r="X2654" s="7">
        <f>IF($L2654&gt;0,$W2654/$L2654,0)</f>
        <v>56.647562727272728</v>
      </c>
    </row>
    <row r="2655" spans="1:24" ht="43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3">
        <f>(E2655/D2655)*100</f>
        <v>11.52156862745098</v>
      </c>
      <c r="P2655" s="7">
        <f t="shared" si="288"/>
        <v>83.942857142857136</v>
      </c>
      <c r="Q2655" s="4" t="str">
        <f t="shared" si="289"/>
        <v>technology</v>
      </c>
      <c r="R2655" s="4" t="str">
        <f t="shared" si="287"/>
        <v>space exploration</v>
      </c>
      <c r="S2655" s="22">
        <f t="shared" si="290"/>
        <v>41771.651932870373</v>
      </c>
      <c r="T2655" s="22">
        <f t="shared" si="291"/>
        <v>41803.166666666664</v>
      </c>
      <c r="U2655" s="23">
        <v>41771.651932870373</v>
      </c>
      <c r="V2655" s="14">
        <f t="shared" si="292"/>
        <v>51000</v>
      </c>
      <c r="W2655" s="14">
        <f t="shared" si="293"/>
        <v>5876</v>
      </c>
      <c r="X2655" s="7">
        <f>IF($L2655&gt;0,$W2655/$L2655,0)</f>
        <v>83.942857142857136</v>
      </c>
    </row>
    <row r="2656" spans="1:24" ht="43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3">
        <f>(E2656/D2656)*100</f>
        <v>5.1000000000000004E-2</v>
      </c>
      <c r="P2656" s="7">
        <f t="shared" si="288"/>
        <v>8.5</v>
      </c>
      <c r="Q2656" s="4" t="str">
        <f t="shared" si="289"/>
        <v>technology</v>
      </c>
      <c r="R2656" s="4" t="str">
        <f t="shared" si="287"/>
        <v>space exploration</v>
      </c>
      <c r="S2656" s="22">
        <f t="shared" si="290"/>
        <v>42055.600995370369</v>
      </c>
      <c r="T2656" s="22">
        <f t="shared" si="291"/>
        <v>42115.559328703705</v>
      </c>
      <c r="U2656" s="23">
        <v>42055.600995370369</v>
      </c>
      <c r="V2656" s="14">
        <f t="shared" si="292"/>
        <v>100000</v>
      </c>
      <c r="W2656" s="14">
        <f t="shared" si="293"/>
        <v>51</v>
      </c>
      <c r="X2656" s="7">
        <f>IF($L2656&gt;0,$W2656/$L2656,0)</f>
        <v>8.5</v>
      </c>
    </row>
    <row r="2657" spans="1:24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3">
        <f>(E2657/D2657)*100</f>
        <v>21.033333333333335</v>
      </c>
      <c r="P2657" s="7">
        <f t="shared" si="288"/>
        <v>73.372093023255815</v>
      </c>
      <c r="Q2657" s="4" t="str">
        <f t="shared" si="289"/>
        <v>technology</v>
      </c>
      <c r="R2657" s="4" t="str">
        <f t="shared" si="287"/>
        <v>space exploration</v>
      </c>
      <c r="S2657" s="22">
        <f t="shared" si="290"/>
        <v>42381.866284722222</v>
      </c>
      <c r="T2657" s="22">
        <f t="shared" si="291"/>
        <v>42409.833333333328</v>
      </c>
      <c r="U2657" s="23">
        <v>42381.866284722222</v>
      </c>
      <c r="V2657" s="14">
        <f t="shared" si="292"/>
        <v>15000</v>
      </c>
      <c r="W2657" s="14">
        <f t="shared" si="293"/>
        <v>3155</v>
      </c>
      <c r="X2657" s="7">
        <f>IF($L2657&gt;0,$W2657/$L2657,0)</f>
        <v>73.372093023255815</v>
      </c>
    </row>
    <row r="2658" spans="1:24" ht="28.8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3">
        <f>(E2658/D2658)*100</f>
        <v>11.436666666666667</v>
      </c>
      <c r="P2658" s="7">
        <f t="shared" si="288"/>
        <v>112.86184210526316</v>
      </c>
      <c r="Q2658" s="4" t="str">
        <f t="shared" si="289"/>
        <v>technology</v>
      </c>
      <c r="R2658" s="4" t="str">
        <f t="shared" si="287"/>
        <v>space exploration</v>
      </c>
      <c r="S2658" s="22">
        <f t="shared" si="290"/>
        <v>42767.688518518524</v>
      </c>
      <c r="T2658" s="22">
        <f t="shared" si="291"/>
        <v>42806.791666666672</v>
      </c>
      <c r="U2658" s="23">
        <v>42767.688518518524</v>
      </c>
      <c r="V2658" s="14">
        <f t="shared" si="292"/>
        <v>150000</v>
      </c>
      <c r="W2658" s="14">
        <f t="shared" si="293"/>
        <v>17155</v>
      </c>
      <c r="X2658" s="7">
        <f>IF($L2658&gt;0,$W2658/$L2658,0)</f>
        <v>112.86184210526316</v>
      </c>
    </row>
    <row r="2659" spans="1:24" ht="43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3">
        <f>(E2659/D2659)*100</f>
        <v>18.737933333333334</v>
      </c>
      <c r="P2659" s="7">
        <f t="shared" si="288"/>
        <v>95.277627118644077</v>
      </c>
      <c r="Q2659" s="4" t="str">
        <f t="shared" si="289"/>
        <v>technology</v>
      </c>
      <c r="R2659" s="4" t="str">
        <f t="shared" si="287"/>
        <v>space exploration</v>
      </c>
      <c r="S2659" s="22">
        <f t="shared" si="290"/>
        <v>42551.928854166668</v>
      </c>
      <c r="T2659" s="22">
        <f t="shared" si="291"/>
        <v>42585.0625</v>
      </c>
      <c r="U2659" s="23">
        <v>42551.928854166668</v>
      </c>
      <c r="V2659" s="14">
        <f t="shared" si="292"/>
        <v>30000</v>
      </c>
      <c r="W2659" s="14">
        <f t="shared" si="293"/>
        <v>5621.38</v>
      </c>
      <c r="X2659" s="7">
        <f>IF($L2659&gt;0,$W2659/$L2659,0)</f>
        <v>95.277627118644077</v>
      </c>
    </row>
    <row r="2660" spans="1:24" ht="43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3">
        <f>(E2660/D2660)*100</f>
        <v>9.285714285714286E-2</v>
      </c>
      <c r="P2660" s="7">
        <f t="shared" si="288"/>
        <v>22.75</v>
      </c>
      <c r="Q2660" s="4" t="str">
        <f t="shared" si="289"/>
        <v>technology</v>
      </c>
      <c r="R2660" s="4" t="str">
        <f t="shared" si="287"/>
        <v>space exploration</v>
      </c>
      <c r="S2660" s="22">
        <f t="shared" si="290"/>
        <v>42551.884189814809</v>
      </c>
      <c r="T2660" s="22">
        <f t="shared" si="291"/>
        <v>42581.884189814809</v>
      </c>
      <c r="U2660" s="23">
        <v>42551.884189814809</v>
      </c>
      <c r="V2660" s="14">
        <f t="shared" si="292"/>
        <v>98000</v>
      </c>
      <c r="W2660" s="14">
        <f t="shared" si="293"/>
        <v>91</v>
      </c>
      <c r="X2660" s="7">
        <f>IF($L2660&gt;0,$W2660/$L2660,0)</f>
        <v>22.75</v>
      </c>
    </row>
    <row r="2661" spans="1:24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3">
        <f>(E2661/D2661)*100</f>
        <v>2.7204081632653061</v>
      </c>
      <c r="P2661" s="7">
        <f t="shared" si="288"/>
        <v>133.30000000000001</v>
      </c>
      <c r="Q2661" s="4" t="str">
        <f t="shared" si="289"/>
        <v>technology</v>
      </c>
      <c r="R2661" s="4" t="str">
        <f t="shared" si="287"/>
        <v>space exploration</v>
      </c>
      <c r="S2661" s="22">
        <f t="shared" si="290"/>
        <v>42082.069560185184</v>
      </c>
      <c r="T2661" s="22">
        <f t="shared" si="291"/>
        <v>42112.069560185184</v>
      </c>
      <c r="U2661" s="23">
        <v>42082.069560185184</v>
      </c>
      <c r="V2661" s="14">
        <f t="shared" si="292"/>
        <v>49000</v>
      </c>
      <c r="W2661" s="14">
        <f t="shared" si="293"/>
        <v>1333</v>
      </c>
      <c r="X2661" s="7">
        <f>IF($L2661&gt;0,$W2661/$L2661,0)</f>
        <v>133.30000000000001</v>
      </c>
    </row>
    <row r="2662" spans="1:24" ht="43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3">
        <f>(E2662/D2662)*100</f>
        <v>9.5000000000000001E-2</v>
      </c>
      <c r="P2662" s="7">
        <f t="shared" si="288"/>
        <v>3.8</v>
      </c>
      <c r="Q2662" s="4" t="str">
        <f t="shared" si="289"/>
        <v>technology</v>
      </c>
      <c r="R2662" s="4" t="str">
        <f t="shared" si="287"/>
        <v>space exploration</v>
      </c>
      <c r="S2662" s="22">
        <f t="shared" si="290"/>
        <v>42272.713171296295</v>
      </c>
      <c r="T2662" s="22">
        <f t="shared" si="291"/>
        <v>42332.754837962959</v>
      </c>
      <c r="U2662" s="23">
        <v>42272.713171296295</v>
      </c>
      <c r="V2662" s="14">
        <f t="shared" si="292"/>
        <v>20000</v>
      </c>
      <c r="W2662" s="14">
        <f t="shared" si="293"/>
        <v>19</v>
      </c>
      <c r="X2662" s="7">
        <f>IF($L2662&gt;0,$W2662/$L2662,0)</f>
        <v>3.8</v>
      </c>
    </row>
    <row r="2663" spans="1:24" ht="43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3">
        <f>(E2663/D2663)*100</f>
        <v>102.89999999999999</v>
      </c>
      <c r="P2663" s="7">
        <f t="shared" si="288"/>
        <v>85.75</v>
      </c>
      <c r="Q2663" s="4" t="str">
        <f t="shared" si="289"/>
        <v>technology</v>
      </c>
      <c r="R2663" s="4" t="str">
        <f t="shared" si="287"/>
        <v>makerspaces</v>
      </c>
      <c r="S2663" s="22">
        <f t="shared" si="290"/>
        <v>41542.958449074074</v>
      </c>
      <c r="T2663" s="22">
        <f t="shared" si="291"/>
        <v>41572.958449074074</v>
      </c>
      <c r="U2663" s="23">
        <v>41542.958449074074</v>
      </c>
      <c r="V2663" s="14">
        <f t="shared" si="292"/>
        <v>5000</v>
      </c>
      <c r="W2663" s="14">
        <f t="shared" si="293"/>
        <v>5145</v>
      </c>
      <c r="X2663" s="7">
        <f>IF($L2663&gt;0,$W2663/$L2663,0)</f>
        <v>85.75</v>
      </c>
    </row>
    <row r="2664" spans="1:24" ht="43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3">
        <f>(E2664/D2664)*100</f>
        <v>106.80000000000001</v>
      </c>
      <c r="P2664" s="7">
        <f t="shared" si="288"/>
        <v>267</v>
      </c>
      <c r="Q2664" s="4" t="str">
        <f t="shared" si="289"/>
        <v>technology</v>
      </c>
      <c r="R2664" s="4" t="str">
        <f t="shared" si="287"/>
        <v>makerspaces</v>
      </c>
      <c r="S2664" s="22">
        <f t="shared" si="290"/>
        <v>42207.746678240743</v>
      </c>
      <c r="T2664" s="22">
        <f t="shared" si="291"/>
        <v>42237.746678240743</v>
      </c>
      <c r="U2664" s="23">
        <v>42207.746678240743</v>
      </c>
      <c r="V2664" s="14">
        <f t="shared" si="292"/>
        <v>20000</v>
      </c>
      <c r="W2664" s="14">
        <f t="shared" si="293"/>
        <v>21360</v>
      </c>
      <c r="X2664" s="7">
        <f>IF($L2664&gt;0,$W2664/$L2664,0)</f>
        <v>267</v>
      </c>
    </row>
    <row r="2665" spans="1:24" ht="43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3">
        <f>(E2665/D2665)*100</f>
        <v>104.59625</v>
      </c>
      <c r="P2665" s="7">
        <f t="shared" si="288"/>
        <v>373.55803571428572</v>
      </c>
      <c r="Q2665" s="4" t="str">
        <f t="shared" si="289"/>
        <v>technology</v>
      </c>
      <c r="R2665" s="4" t="str">
        <f t="shared" si="287"/>
        <v>makerspaces</v>
      </c>
      <c r="S2665" s="22">
        <f t="shared" si="290"/>
        <v>42222.622766203705</v>
      </c>
      <c r="T2665" s="22">
        <f t="shared" si="291"/>
        <v>42251.625</v>
      </c>
      <c r="U2665" s="23">
        <v>42222.622766203705</v>
      </c>
      <c r="V2665" s="14">
        <f t="shared" si="292"/>
        <v>15328.980000000001</v>
      </c>
      <c r="W2665" s="14">
        <f t="shared" si="293"/>
        <v>16033.538243250001</v>
      </c>
      <c r="X2665" s="7">
        <f>IF($L2665&gt;0,$W2665/$L2665,0)</f>
        <v>286.31318291517857</v>
      </c>
    </row>
    <row r="2666" spans="1:24" ht="43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3">
        <f>(E2666/D2666)*100</f>
        <v>103.42857142857143</v>
      </c>
      <c r="P2666" s="7">
        <f t="shared" si="288"/>
        <v>174.03846153846155</v>
      </c>
      <c r="Q2666" s="4" t="str">
        <f t="shared" si="289"/>
        <v>technology</v>
      </c>
      <c r="R2666" s="4" t="str">
        <f t="shared" si="287"/>
        <v>makerspaces</v>
      </c>
      <c r="S2666" s="22">
        <f t="shared" si="290"/>
        <v>42313.02542824074</v>
      </c>
      <c r="T2666" s="22">
        <f t="shared" si="291"/>
        <v>42347.290972222225</v>
      </c>
      <c r="U2666" s="23">
        <v>42313.02542824074</v>
      </c>
      <c r="V2666" s="14">
        <f t="shared" si="292"/>
        <v>17500</v>
      </c>
      <c r="W2666" s="14">
        <f t="shared" si="293"/>
        <v>18100</v>
      </c>
      <c r="X2666" s="7">
        <f>IF($L2666&gt;0,$W2666/$L2666,0)</f>
        <v>174.03846153846155</v>
      </c>
    </row>
    <row r="2667" spans="1:24" ht="43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3">
        <f>(E2667/D2667)*100</f>
        <v>123.14285714285715</v>
      </c>
      <c r="P2667" s="7">
        <f t="shared" si="288"/>
        <v>93.695652173913047</v>
      </c>
      <c r="Q2667" s="4" t="str">
        <f t="shared" si="289"/>
        <v>technology</v>
      </c>
      <c r="R2667" s="4" t="str">
        <f t="shared" si="287"/>
        <v>makerspaces</v>
      </c>
      <c r="S2667" s="22">
        <f t="shared" si="290"/>
        <v>42083.895532407405</v>
      </c>
      <c r="T2667" s="22">
        <f t="shared" si="291"/>
        <v>42128.895532407405</v>
      </c>
      <c r="U2667" s="23">
        <v>42083.895532407405</v>
      </c>
      <c r="V2667" s="14">
        <f t="shared" si="292"/>
        <v>3500</v>
      </c>
      <c r="W2667" s="14">
        <f t="shared" si="293"/>
        <v>4310</v>
      </c>
      <c r="X2667" s="7">
        <f>IF($L2667&gt;0,$W2667/$L2667,0)</f>
        <v>93.695652173913047</v>
      </c>
    </row>
    <row r="2668" spans="1:24" ht="43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3">
        <f>(E2668/D2668)*100</f>
        <v>159.29509999999999</v>
      </c>
      <c r="P2668" s="7">
        <f t="shared" si="288"/>
        <v>77.327718446601949</v>
      </c>
      <c r="Q2668" s="4" t="str">
        <f t="shared" si="289"/>
        <v>technology</v>
      </c>
      <c r="R2668" s="4" t="str">
        <f t="shared" si="287"/>
        <v>makerspaces</v>
      </c>
      <c r="S2668" s="22">
        <f t="shared" si="290"/>
        <v>42235.764340277776</v>
      </c>
      <c r="T2668" s="22">
        <f t="shared" si="291"/>
        <v>42272.875</v>
      </c>
      <c r="U2668" s="23">
        <v>42235.764340277776</v>
      </c>
      <c r="V2668" s="14">
        <f t="shared" si="292"/>
        <v>10000</v>
      </c>
      <c r="W2668" s="14">
        <f t="shared" si="293"/>
        <v>15929.51</v>
      </c>
      <c r="X2668" s="7">
        <f>IF($L2668&gt;0,$W2668/$L2668,0)</f>
        <v>77.327718446601949</v>
      </c>
    </row>
    <row r="2669" spans="1:24" ht="43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3">
        <f>(E2669/D2669)*100</f>
        <v>110.66666666666667</v>
      </c>
      <c r="P2669" s="7">
        <f t="shared" si="288"/>
        <v>92.222222222222229</v>
      </c>
      <c r="Q2669" s="4" t="str">
        <f t="shared" si="289"/>
        <v>technology</v>
      </c>
      <c r="R2669" s="4" t="str">
        <f t="shared" si="287"/>
        <v>makerspaces</v>
      </c>
      <c r="S2669" s="22">
        <f t="shared" si="290"/>
        <v>42380.926111111112</v>
      </c>
      <c r="T2669" s="22">
        <f t="shared" si="291"/>
        <v>42410.926111111112</v>
      </c>
      <c r="U2669" s="23">
        <v>42380.926111111112</v>
      </c>
      <c r="V2669" s="14">
        <f t="shared" si="292"/>
        <v>1500</v>
      </c>
      <c r="W2669" s="14">
        <f t="shared" si="293"/>
        <v>1660</v>
      </c>
      <c r="X2669" s="7">
        <f>IF($L2669&gt;0,$W2669/$L2669,0)</f>
        <v>92.222222222222229</v>
      </c>
    </row>
    <row r="2670" spans="1:24" ht="28.8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3">
        <f>(E2670/D2670)*100</f>
        <v>170.70000000000002</v>
      </c>
      <c r="P2670" s="7">
        <f t="shared" si="288"/>
        <v>60.964285714285715</v>
      </c>
      <c r="Q2670" s="4" t="str">
        <f t="shared" si="289"/>
        <v>technology</v>
      </c>
      <c r="R2670" s="4" t="str">
        <f t="shared" si="287"/>
        <v>makerspaces</v>
      </c>
      <c r="S2670" s="22">
        <f t="shared" si="290"/>
        <v>42275.58871527778</v>
      </c>
      <c r="T2670" s="22">
        <f t="shared" si="291"/>
        <v>42317.60555555555</v>
      </c>
      <c r="U2670" s="23">
        <v>42275.58871527778</v>
      </c>
      <c r="V2670" s="14">
        <f t="shared" si="292"/>
        <v>766.44900000000007</v>
      </c>
      <c r="W2670" s="14">
        <f t="shared" si="293"/>
        <v>1308.3284430000001</v>
      </c>
      <c r="X2670" s="7">
        <f>IF($L2670&gt;0,$W2670/$L2670,0)</f>
        <v>46.726015821428575</v>
      </c>
    </row>
    <row r="2671" spans="1:24" ht="43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3">
        <f>(E2671/D2671)*100</f>
        <v>125.125</v>
      </c>
      <c r="P2671" s="7">
        <f t="shared" si="288"/>
        <v>91</v>
      </c>
      <c r="Q2671" s="4" t="str">
        <f t="shared" si="289"/>
        <v>technology</v>
      </c>
      <c r="R2671" s="4" t="str">
        <f t="shared" si="287"/>
        <v>makerspaces</v>
      </c>
      <c r="S2671" s="22">
        <f t="shared" si="290"/>
        <v>42319.035833333328</v>
      </c>
      <c r="T2671" s="22">
        <f t="shared" si="291"/>
        <v>42379.035833333328</v>
      </c>
      <c r="U2671" s="23">
        <v>42319.035833333328</v>
      </c>
      <c r="V2671" s="14">
        <f t="shared" si="292"/>
        <v>800</v>
      </c>
      <c r="W2671" s="14">
        <f t="shared" si="293"/>
        <v>1001</v>
      </c>
      <c r="X2671" s="7">
        <f>IF($L2671&gt;0,$W2671/$L2671,0)</f>
        <v>91</v>
      </c>
    </row>
    <row r="2672" spans="1:24" ht="43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3">
        <f>(E2672/D2672)*100</f>
        <v>6.4158609339642041</v>
      </c>
      <c r="P2672" s="7">
        <f t="shared" si="288"/>
        <v>41.583333333333336</v>
      </c>
      <c r="Q2672" s="4" t="str">
        <f t="shared" si="289"/>
        <v>technology</v>
      </c>
      <c r="R2672" s="4" t="str">
        <f t="shared" si="287"/>
        <v>makerspaces</v>
      </c>
      <c r="S2672" s="22">
        <f t="shared" si="290"/>
        <v>41821.020601851851</v>
      </c>
      <c r="T2672" s="22">
        <f t="shared" si="291"/>
        <v>41849.020601851851</v>
      </c>
      <c r="U2672" s="23">
        <v>41821.020601851851</v>
      </c>
      <c r="V2672" s="14">
        <f t="shared" si="292"/>
        <v>27380.807472</v>
      </c>
      <c r="W2672" s="14">
        <f t="shared" si="293"/>
        <v>1756.71453</v>
      </c>
      <c r="X2672" s="7">
        <f>IF($L2672&gt;0,$W2672/$L2672,0)</f>
        <v>29.278575499999999</v>
      </c>
    </row>
    <row r="2673" spans="1:24" ht="43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3">
        <f>(E2673/D2673)*100</f>
        <v>11.343999999999999</v>
      </c>
      <c r="P2673" s="7">
        <f t="shared" si="288"/>
        <v>33.761904761904759</v>
      </c>
      <c r="Q2673" s="4" t="str">
        <f t="shared" si="289"/>
        <v>technology</v>
      </c>
      <c r="R2673" s="4" t="str">
        <f t="shared" si="287"/>
        <v>makerspaces</v>
      </c>
      <c r="S2673" s="22">
        <f t="shared" si="290"/>
        <v>41962.749027777776</v>
      </c>
      <c r="T2673" s="22">
        <f t="shared" si="291"/>
        <v>41992.818055555559</v>
      </c>
      <c r="U2673" s="23">
        <v>41962.749027777776</v>
      </c>
      <c r="V2673" s="14">
        <f t="shared" si="292"/>
        <v>25000</v>
      </c>
      <c r="W2673" s="14">
        <f t="shared" si="293"/>
        <v>2836</v>
      </c>
      <c r="X2673" s="7">
        <f>IF($L2673&gt;0,$W2673/$L2673,0)</f>
        <v>33.761904761904759</v>
      </c>
    </row>
    <row r="2674" spans="1:24" ht="43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3">
        <f>(E2674/D2674)*100</f>
        <v>33.19</v>
      </c>
      <c r="P2674" s="7">
        <f t="shared" si="288"/>
        <v>70.61702127659575</v>
      </c>
      <c r="Q2674" s="4" t="str">
        <f t="shared" si="289"/>
        <v>technology</v>
      </c>
      <c r="R2674" s="4" t="str">
        <f t="shared" si="287"/>
        <v>makerspaces</v>
      </c>
      <c r="S2674" s="22">
        <f t="shared" si="290"/>
        <v>42344.884143518517</v>
      </c>
      <c r="T2674" s="22">
        <f t="shared" si="291"/>
        <v>42366.25</v>
      </c>
      <c r="U2674" s="23">
        <v>42344.884143518517</v>
      </c>
      <c r="V2674" s="14">
        <f t="shared" si="292"/>
        <v>10000</v>
      </c>
      <c r="W2674" s="14">
        <f t="shared" si="293"/>
        <v>3319</v>
      </c>
      <c r="X2674" s="7">
        <f>IF($L2674&gt;0,$W2674/$L2674,0)</f>
        <v>70.61702127659575</v>
      </c>
    </row>
    <row r="2675" spans="1:24" ht="43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3">
        <f>(E2675/D2675)*100</f>
        <v>27.58</v>
      </c>
      <c r="P2675" s="7">
        <f t="shared" si="288"/>
        <v>167.15151515151516</v>
      </c>
      <c r="Q2675" s="4" t="str">
        <f t="shared" si="289"/>
        <v>technology</v>
      </c>
      <c r="R2675" s="4" t="str">
        <f t="shared" si="287"/>
        <v>makerspaces</v>
      </c>
      <c r="S2675" s="22">
        <f t="shared" si="290"/>
        <v>41912.541655092595</v>
      </c>
      <c r="T2675" s="22">
        <f t="shared" si="291"/>
        <v>41941.947916666664</v>
      </c>
      <c r="U2675" s="23">
        <v>41912.541655092595</v>
      </c>
      <c r="V2675" s="14">
        <f t="shared" si="292"/>
        <v>40000</v>
      </c>
      <c r="W2675" s="14">
        <f t="shared" si="293"/>
        <v>11032</v>
      </c>
      <c r="X2675" s="7">
        <f>IF($L2675&gt;0,$W2675/$L2675,0)</f>
        <v>167.15151515151516</v>
      </c>
    </row>
    <row r="2676" spans="1:24" ht="57.6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3">
        <f>(E2676/D2676)*100</f>
        <v>62.839999999999996</v>
      </c>
      <c r="P2676" s="7">
        <f t="shared" si="288"/>
        <v>128.61988304093566</v>
      </c>
      <c r="Q2676" s="4" t="str">
        <f t="shared" si="289"/>
        <v>technology</v>
      </c>
      <c r="R2676" s="4" t="str">
        <f t="shared" si="287"/>
        <v>makerspaces</v>
      </c>
      <c r="S2676" s="22">
        <f t="shared" si="290"/>
        <v>42529.632754629631</v>
      </c>
      <c r="T2676" s="22">
        <f t="shared" si="291"/>
        <v>42556.207638888889</v>
      </c>
      <c r="U2676" s="23">
        <v>42529.632754629631</v>
      </c>
      <c r="V2676" s="14">
        <f t="shared" si="292"/>
        <v>35000</v>
      </c>
      <c r="W2676" s="14">
        <f t="shared" si="293"/>
        <v>21994</v>
      </c>
      <c r="X2676" s="7">
        <f>IF($L2676&gt;0,$W2676/$L2676,0)</f>
        <v>128.61988304093566</v>
      </c>
    </row>
    <row r="2677" spans="1:24" ht="43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3">
        <f>(E2677/D2677)*100</f>
        <v>7.5880000000000001</v>
      </c>
      <c r="P2677" s="7">
        <f t="shared" si="288"/>
        <v>65.41379310344827</v>
      </c>
      <c r="Q2677" s="4" t="str">
        <f t="shared" si="289"/>
        <v>technology</v>
      </c>
      <c r="R2677" s="4" t="str">
        <f t="shared" si="287"/>
        <v>makerspaces</v>
      </c>
      <c r="S2677" s="22">
        <f t="shared" si="290"/>
        <v>41923.857511574075</v>
      </c>
      <c r="T2677" s="22">
        <f t="shared" si="291"/>
        <v>41953.899178240739</v>
      </c>
      <c r="U2677" s="23">
        <v>41923.857511574075</v>
      </c>
      <c r="V2677" s="14">
        <f t="shared" si="292"/>
        <v>25000</v>
      </c>
      <c r="W2677" s="14">
        <f t="shared" si="293"/>
        <v>1897</v>
      </c>
      <c r="X2677" s="7">
        <f>IF($L2677&gt;0,$W2677/$L2677,0)</f>
        <v>65.41379310344827</v>
      </c>
    </row>
    <row r="2678" spans="1:24" ht="43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3">
        <f>(E2678/D2678)*100</f>
        <v>50.38095238095238</v>
      </c>
      <c r="P2678" s="7">
        <f t="shared" si="288"/>
        <v>117.55555555555556</v>
      </c>
      <c r="Q2678" s="4" t="str">
        <f t="shared" si="289"/>
        <v>technology</v>
      </c>
      <c r="R2678" s="4" t="str">
        <f t="shared" si="287"/>
        <v>makerspaces</v>
      </c>
      <c r="S2678" s="22">
        <f t="shared" si="290"/>
        <v>42482.624699074076</v>
      </c>
      <c r="T2678" s="22">
        <f t="shared" si="291"/>
        <v>42512.624699074076</v>
      </c>
      <c r="U2678" s="23">
        <v>42482.624699074076</v>
      </c>
      <c r="V2678" s="14">
        <f t="shared" si="292"/>
        <v>1609.5429000000001</v>
      </c>
      <c r="W2678" s="14">
        <f t="shared" si="293"/>
        <v>810.90304200000003</v>
      </c>
      <c r="X2678" s="7">
        <f>IF($L2678&gt;0,$W2678/$L2678,0)</f>
        <v>90.100338000000008</v>
      </c>
    </row>
    <row r="2679" spans="1:24" ht="43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3">
        <f>(E2679/D2679)*100</f>
        <v>17.512820512820511</v>
      </c>
      <c r="P2679" s="7">
        <f t="shared" si="288"/>
        <v>126.48148148148148</v>
      </c>
      <c r="Q2679" s="4" t="str">
        <f t="shared" si="289"/>
        <v>technology</v>
      </c>
      <c r="R2679" s="4" t="str">
        <f t="shared" si="287"/>
        <v>makerspaces</v>
      </c>
      <c r="S2679" s="22">
        <f t="shared" si="290"/>
        <v>41793.029432870375</v>
      </c>
      <c r="T2679" s="22">
        <f t="shared" si="291"/>
        <v>41823.029432870375</v>
      </c>
      <c r="U2679" s="23">
        <v>41793.029432870375</v>
      </c>
      <c r="V2679" s="14">
        <f t="shared" si="292"/>
        <v>19500</v>
      </c>
      <c r="W2679" s="14">
        <f t="shared" si="293"/>
        <v>3415</v>
      </c>
      <c r="X2679" s="7">
        <f>IF($L2679&gt;0,$W2679/$L2679,0)</f>
        <v>126.48148148148148</v>
      </c>
    </row>
    <row r="2680" spans="1:24" ht="43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3">
        <f>(E2680/D2680)*100</f>
        <v>1.375E-2</v>
      </c>
      <c r="P2680" s="7">
        <f t="shared" si="288"/>
        <v>550</v>
      </c>
      <c r="Q2680" s="4" t="str">
        <f t="shared" si="289"/>
        <v>technology</v>
      </c>
      <c r="R2680" s="4" t="str">
        <f t="shared" si="287"/>
        <v>makerspaces</v>
      </c>
      <c r="S2680" s="22">
        <f t="shared" si="290"/>
        <v>42241.798206018517</v>
      </c>
      <c r="T2680" s="22">
        <f t="shared" si="291"/>
        <v>42271.798206018517</v>
      </c>
      <c r="U2680" s="23">
        <v>42241.798206018517</v>
      </c>
      <c r="V2680" s="14">
        <f t="shared" si="292"/>
        <v>9009240</v>
      </c>
      <c r="W2680" s="14">
        <f t="shared" si="293"/>
        <v>1238.7705000000001</v>
      </c>
      <c r="X2680" s="7">
        <f>IF($L2680&gt;0,$W2680/$L2680,0)</f>
        <v>619.38525000000004</v>
      </c>
    </row>
    <row r="2681" spans="1:24" ht="43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3">
        <f>(E2681/D2681)*100</f>
        <v>0.33</v>
      </c>
      <c r="P2681" s="7">
        <f t="shared" si="288"/>
        <v>44</v>
      </c>
      <c r="Q2681" s="4" t="str">
        <f t="shared" si="289"/>
        <v>technology</v>
      </c>
      <c r="R2681" s="4" t="str">
        <f t="shared" si="287"/>
        <v>makerspaces</v>
      </c>
      <c r="S2681" s="22">
        <f t="shared" si="290"/>
        <v>42033.001087962963</v>
      </c>
      <c r="T2681" s="22">
        <f t="shared" si="291"/>
        <v>42063.001087962963</v>
      </c>
      <c r="U2681" s="23">
        <v>42033.001087962963</v>
      </c>
      <c r="V2681" s="14">
        <f t="shared" si="292"/>
        <v>40000</v>
      </c>
      <c r="W2681" s="14">
        <f t="shared" si="293"/>
        <v>132</v>
      </c>
      <c r="X2681" s="7">
        <f>IF($L2681&gt;0,$W2681/$L2681,0)</f>
        <v>44</v>
      </c>
    </row>
    <row r="2682" spans="1:24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3">
        <f>(E2682/D2682)*100</f>
        <v>0.86250000000000004</v>
      </c>
      <c r="P2682" s="7">
        <f t="shared" si="288"/>
        <v>69</v>
      </c>
      <c r="Q2682" s="4" t="str">
        <f t="shared" si="289"/>
        <v>technology</v>
      </c>
      <c r="R2682" s="4" t="str">
        <f t="shared" si="287"/>
        <v>makerspaces</v>
      </c>
      <c r="S2682" s="22">
        <f t="shared" si="290"/>
        <v>42436.211701388893</v>
      </c>
      <c r="T2682" s="22">
        <f t="shared" si="291"/>
        <v>42466.170034722221</v>
      </c>
      <c r="U2682" s="23">
        <v>42436.211701388893</v>
      </c>
      <c r="V2682" s="14">
        <f t="shared" si="292"/>
        <v>36036.959999999999</v>
      </c>
      <c r="W2682" s="14">
        <f t="shared" si="293"/>
        <v>310.81878</v>
      </c>
      <c r="X2682" s="7">
        <f>IF($L2682&gt;0,$W2682/$L2682,0)</f>
        <v>77.704695000000001</v>
      </c>
    </row>
    <row r="2683" spans="1:24" ht="43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3">
        <f>(E2683/D2683)*100</f>
        <v>0.6875</v>
      </c>
      <c r="P2683" s="7">
        <f t="shared" si="288"/>
        <v>27.5</v>
      </c>
      <c r="Q2683" s="4" t="str">
        <f t="shared" si="289"/>
        <v>food</v>
      </c>
      <c r="R2683" s="4" t="str">
        <f t="shared" si="287"/>
        <v>food trucks</v>
      </c>
      <c r="S2683" s="22">
        <f t="shared" si="290"/>
        <v>41805.895254629628</v>
      </c>
      <c r="T2683" s="22">
        <f t="shared" si="291"/>
        <v>41830.895254629628</v>
      </c>
      <c r="U2683" s="23">
        <v>41805.895254629628</v>
      </c>
      <c r="V2683" s="14">
        <f t="shared" si="292"/>
        <v>8000</v>
      </c>
      <c r="W2683" s="14">
        <f t="shared" si="293"/>
        <v>55</v>
      </c>
      <c r="X2683" s="7">
        <f>IF($L2683&gt;0,$W2683/$L2683,0)</f>
        <v>27.5</v>
      </c>
    </row>
    <row r="2684" spans="1:24" ht="43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3">
        <f>(E2684/D2684)*100</f>
        <v>28.299999999999997</v>
      </c>
      <c r="P2684" s="7">
        <f t="shared" si="288"/>
        <v>84.9</v>
      </c>
      <c r="Q2684" s="4" t="str">
        <f t="shared" si="289"/>
        <v>food</v>
      </c>
      <c r="R2684" s="4" t="str">
        <f t="shared" si="287"/>
        <v>food trucks</v>
      </c>
      <c r="S2684" s="22">
        <f t="shared" si="290"/>
        <v>41932.871990740743</v>
      </c>
      <c r="T2684" s="22">
        <f t="shared" si="291"/>
        <v>41965.249305555553</v>
      </c>
      <c r="U2684" s="23">
        <v>41932.871990740743</v>
      </c>
      <c r="V2684" s="14">
        <f t="shared" si="292"/>
        <v>6000</v>
      </c>
      <c r="W2684" s="14">
        <f t="shared" si="293"/>
        <v>1698</v>
      </c>
      <c r="X2684" s="7">
        <f>IF($L2684&gt;0,$W2684/$L2684,0)</f>
        <v>84.9</v>
      </c>
    </row>
    <row r="2685" spans="1:24" ht="43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3">
        <f>(E2685/D2685)*100</f>
        <v>0.24</v>
      </c>
      <c r="P2685" s="7">
        <f t="shared" si="288"/>
        <v>12</v>
      </c>
      <c r="Q2685" s="4" t="str">
        <f t="shared" si="289"/>
        <v>food</v>
      </c>
      <c r="R2685" s="4" t="str">
        <f t="shared" si="287"/>
        <v>food trucks</v>
      </c>
      <c r="S2685" s="22">
        <f t="shared" si="290"/>
        <v>42034.75509259259</v>
      </c>
      <c r="T2685" s="22">
        <f t="shared" si="291"/>
        <v>42064.75509259259</v>
      </c>
      <c r="U2685" s="23">
        <v>42034.75509259259</v>
      </c>
      <c r="V2685" s="14">
        <f t="shared" si="292"/>
        <v>15000</v>
      </c>
      <c r="W2685" s="14">
        <f t="shared" si="293"/>
        <v>36</v>
      </c>
      <c r="X2685" s="7">
        <f>IF($L2685&gt;0,$W2685/$L2685,0)</f>
        <v>12</v>
      </c>
    </row>
    <row r="2686" spans="1:24" ht="43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3">
        <f>(E2686/D2686)*100</f>
        <v>1.1428571428571428</v>
      </c>
      <c r="P2686" s="7">
        <f t="shared" si="288"/>
        <v>200</v>
      </c>
      <c r="Q2686" s="4" t="str">
        <f t="shared" si="289"/>
        <v>food</v>
      </c>
      <c r="R2686" s="4" t="str">
        <f t="shared" si="287"/>
        <v>food trucks</v>
      </c>
      <c r="S2686" s="22">
        <f t="shared" si="290"/>
        <v>41820.914641203708</v>
      </c>
      <c r="T2686" s="22">
        <f t="shared" si="291"/>
        <v>41860.914641203708</v>
      </c>
      <c r="U2686" s="23">
        <v>41820.914641203708</v>
      </c>
      <c r="V2686" s="14">
        <f t="shared" si="292"/>
        <v>70000</v>
      </c>
      <c r="W2686" s="14">
        <f t="shared" si="293"/>
        <v>800</v>
      </c>
      <c r="X2686" s="7">
        <f>IF($L2686&gt;0,$W2686/$L2686,0)</f>
        <v>200</v>
      </c>
    </row>
    <row r="2687" spans="1:24" ht="43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3">
        <f>(E2687/D2687)*100</f>
        <v>0.02</v>
      </c>
      <c r="P2687" s="7">
        <f t="shared" si="288"/>
        <v>10</v>
      </c>
      <c r="Q2687" s="4" t="str">
        <f t="shared" si="289"/>
        <v>food</v>
      </c>
      <c r="R2687" s="4" t="str">
        <f t="shared" si="287"/>
        <v>food trucks</v>
      </c>
      <c r="S2687" s="22">
        <f t="shared" si="290"/>
        <v>42061.69594907407</v>
      </c>
      <c r="T2687" s="22">
        <f t="shared" si="291"/>
        <v>42121.654282407406</v>
      </c>
      <c r="U2687" s="23">
        <v>42061.69594907407</v>
      </c>
      <c r="V2687" s="14">
        <f t="shared" si="292"/>
        <v>50000</v>
      </c>
      <c r="W2687" s="14">
        <f t="shared" si="293"/>
        <v>10</v>
      </c>
      <c r="X2687" s="7">
        <f>IF($L2687&gt;0,$W2687/$L2687,0)</f>
        <v>10</v>
      </c>
    </row>
    <row r="2688" spans="1:24" ht="43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3">
        <f>(E2688/D2688)*100</f>
        <v>0</v>
      </c>
      <c r="P2688" s="7">
        <f t="shared" si="288"/>
        <v>0</v>
      </c>
      <c r="Q2688" s="4" t="str">
        <f t="shared" si="289"/>
        <v>food</v>
      </c>
      <c r="R2688" s="4" t="str">
        <f t="shared" si="287"/>
        <v>food trucks</v>
      </c>
      <c r="S2688" s="22">
        <f t="shared" si="290"/>
        <v>41892.974803240737</v>
      </c>
      <c r="T2688" s="22">
        <f t="shared" si="291"/>
        <v>41912.974803240737</v>
      </c>
      <c r="U2688" s="23">
        <v>41892.974803240737</v>
      </c>
      <c r="V2688" s="14">
        <f t="shared" si="292"/>
        <v>30000</v>
      </c>
      <c r="W2688" s="14">
        <f t="shared" si="293"/>
        <v>0</v>
      </c>
      <c r="X2688" s="7">
        <f>IF($L2688&gt;0,$W2688/$L2688,0)</f>
        <v>0</v>
      </c>
    </row>
    <row r="2689" spans="1:24" ht="43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3">
        <f>(E2689/D2689)*100</f>
        <v>0</v>
      </c>
      <c r="P2689" s="7">
        <f t="shared" si="288"/>
        <v>0</v>
      </c>
      <c r="Q2689" s="4" t="str">
        <f t="shared" si="289"/>
        <v>food</v>
      </c>
      <c r="R2689" s="4" t="str">
        <f t="shared" si="287"/>
        <v>food trucks</v>
      </c>
      <c r="S2689" s="22">
        <f t="shared" si="290"/>
        <v>42154.64025462963</v>
      </c>
      <c r="T2689" s="22">
        <f t="shared" si="291"/>
        <v>42184.64025462963</v>
      </c>
      <c r="U2689" s="23">
        <v>42154.64025462963</v>
      </c>
      <c r="V2689" s="14">
        <f t="shared" si="292"/>
        <v>15000</v>
      </c>
      <c r="W2689" s="14">
        <f t="shared" si="293"/>
        <v>0</v>
      </c>
      <c r="X2689" s="7">
        <f>IF($L2689&gt;0,$W2689/$L2689,0)</f>
        <v>0</v>
      </c>
    </row>
    <row r="2690" spans="1:24" ht="28.8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3">
        <f>(E2690/D2690)*100</f>
        <v>0.14799999999999999</v>
      </c>
      <c r="P2690" s="7">
        <f t="shared" si="288"/>
        <v>5.2857142857142856</v>
      </c>
      <c r="Q2690" s="4" t="str">
        <f t="shared" si="289"/>
        <v>food</v>
      </c>
      <c r="R2690" s="4" t="str">
        <f t="shared" ref="R2690:R2753" si="294">MID($N2690,FIND("/",$N2690)+1,LEN($N2690))</f>
        <v>food trucks</v>
      </c>
      <c r="S2690" s="22">
        <f t="shared" si="290"/>
        <v>42028.11886574074</v>
      </c>
      <c r="T2690" s="22">
        <f t="shared" si="291"/>
        <v>42059.125</v>
      </c>
      <c r="U2690" s="23">
        <v>42028.11886574074</v>
      </c>
      <c r="V2690" s="14">
        <f t="shared" si="292"/>
        <v>50000</v>
      </c>
      <c r="W2690" s="14">
        <f t="shared" si="293"/>
        <v>74</v>
      </c>
      <c r="X2690" s="7">
        <f>IF($L2690&gt;0,$W2690/$L2690,0)</f>
        <v>5.2857142857142856</v>
      </c>
    </row>
    <row r="2691" spans="1:24" ht="43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3">
        <f>(E2691/D2691)*100</f>
        <v>2.8571428571428571E-3</v>
      </c>
      <c r="P2691" s="7">
        <f t="shared" ref="P2691:P2754" si="295">IF($L2691&gt;0,$E2691/$L2691,0)</f>
        <v>1</v>
      </c>
      <c r="Q2691" s="4" t="str">
        <f t="shared" ref="Q2691:Q2754" si="296">LEFT($N2691,FIND("/",$N2691)-1)</f>
        <v>food</v>
      </c>
      <c r="R2691" s="4" t="str">
        <f t="shared" si="294"/>
        <v>food trucks</v>
      </c>
      <c r="S2691" s="22">
        <f t="shared" ref="S2691:U2754" si="297">($J2691/86400)+DATE(1970,1,1)</f>
        <v>42551.961689814816</v>
      </c>
      <c r="T2691" s="22">
        <f t="shared" ref="T2691:T2754" si="298">($I2691/86400)+DATE(1970,1,1)</f>
        <v>42581.961689814816</v>
      </c>
      <c r="U2691" s="23">
        <v>42551.961689814816</v>
      </c>
      <c r="V2691" s="14">
        <f t="shared" ref="V2691:V2754" si="299">IF($H2691="AUD",$D2691*0.704094,IF($H2691="CAD",$D2691*0.766449,IF($H2691="CHF",$D2691*1.016069,IF($H2691="DKK",$D2691*0.150818,IF($H2691="EUR",$D2691*1.126155,IF($H2691="GBP",$D2691*1.251877,IF($H2691="HKD",$D2691*0.127766,IF($H2691="MXN",$D2691*0.052688,IF($H2691="NOK",$D2691*0.117106,IF($H2691="NZD",$D2691*0.672078,IF($H2691="SEK",$D2691*0.106947,IF($H2691="SGD",$D2691*0.737466,IF($H2691="USD",$D2691*1)))))))))))))</f>
        <v>35000</v>
      </c>
      <c r="W2691" s="14">
        <f t="shared" ref="W2691:W2754" si="300">IF($H2691="AUD",$E2691*0.704094,IF($H2691="CAD",$E2691*0.766449,IF($H2691="CHF",$E2691*1.016069,IF($H2691="DKK",$E2691*0.150818,IF($H2691="EUR",$E2691*1.126155,IF($H2691="GBP",$E2691*1.251877,IF($H2691="HKD",$E2691*0.127766,IF($H2691="MXN",$E2691*0.052688,IF($H2691="NOK",$E2691*0.117106,IF($H2691="NZD",$E2691*0.672078,IF($H2691="SEK",$E2691*0.106947,IF($H2691="SGD",$E2691*0.737466,IF($H2691="USD",$E2691*1)))))))))))))</f>
        <v>1</v>
      </c>
      <c r="X2691" s="7">
        <f>IF($L2691&gt;0,$W2691/$L2691,0)</f>
        <v>1</v>
      </c>
    </row>
    <row r="2692" spans="1:24" ht="43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3">
        <f>(E2692/D2692)*100</f>
        <v>10.7325</v>
      </c>
      <c r="P2692" s="7">
        <f t="shared" si="295"/>
        <v>72.762711864406782</v>
      </c>
      <c r="Q2692" s="4" t="str">
        <f t="shared" si="296"/>
        <v>food</v>
      </c>
      <c r="R2692" s="4" t="str">
        <f t="shared" si="294"/>
        <v>food trucks</v>
      </c>
      <c r="S2692" s="22">
        <f t="shared" si="297"/>
        <v>42113.105046296296</v>
      </c>
      <c r="T2692" s="22">
        <f t="shared" si="298"/>
        <v>42158.105046296296</v>
      </c>
      <c r="U2692" s="23">
        <v>42113.105046296296</v>
      </c>
      <c r="V2692" s="14">
        <f t="shared" si="299"/>
        <v>80000</v>
      </c>
      <c r="W2692" s="14">
        <f t="shared" si="300"/>
        <v>8586</v>
      </c>
      <c r="X2692" s="7">
        <f>IF($L2692&gt;0,$W2692/$L2692,0)</f>
        <v>72.762711864406782</v>
      </c>
    </row>
    <row r="2693" spans="1:24" ht="28.8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3">
        <f>(E2693/D2693)*100</f>
        <v>5.3846153846153842E-2</v>
      </c>
      <c r="P2693" s="7">
        <f t="shared" si="295"/>
        <v>17.5</v>
      </c>
      <c r="Q2693" s="4" t="str">
        <f t="shared" si="296"/>
        <v>food</v>
      </c>
      <c r="R2693" s="4" t="str">
        <f t="shared" si="294"/>
        <v>food trucks</v>
      </c>
      <c r="S2693" s="22">
        <f t="shared" si="297"/>
        <v>42089.724039351851</v>
      </c>
      <c r="T2693" s="22">
        <f t="shared" si="298"/>
        <v>42134.724039351851</v>
      </c>
      <c r="U2693" s="23">
        <v>42089.724039351851</v>
      </c>
      <c r="V2693" s="14">
        <f t="shared" si="299"/>
        <v>49819.185000000005</v>
      </c>
      <c r="W2693" s="14">
        <f t="shared" si="300"/>
        <v>26.825715000000002</v>
      </c>
      <c r="X2693" s="7">
        <f>IF($L2693&gt;0,$W2693/$L2693,0)</f>
        <v>13.412857500000001</v>
      </c>
    </row>
    <row r="2694" spans="1:24" ht="43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3">
        <f>(E2694/D2694)*100</f>
        <v>0.7142857142857143</v>
      </c>
      <c r="P2694" s="7">
        <f t="shared" si="295"/>
        <v>25</v>
      </c>
      <c r="Q2694" s="4" t="str">
        <f t="shared" si="296"/>
        <v>food</v>
      </c>
      <c r="R2694" s="4" t="str">
        <f t="shared" si="294"/>
        <v>food trucks</v>
      </c>
      <c r="S2694" s="22">
        <f t="shared" si="297"/>
        <v>42058.334027777775</v>
      </c>
      <c r="T2694" s="22">
        <f t="shared" si="298"/>
        <v>42088.292361111111</v>
      </c>
      <c r="U2694" s="23">
        <v>42058.334027777775</v>
      </c>
      <c r="V2694" s="14">
        <f t="shared" si="299"/>
        <v>3500</v>
      </c>
      <c r="W2694" s="14">
        <f t="shared" si="300"/>
        <v>25</v>
      </c>
      <c r="X2694" s="7">
        <f>IF($L2694&gt;0,$W2694/$L2694,0)</f>
        <v>25</v>
      </c>
    </row>
    <row r="2695" spans="1:24" ht="43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3">
        <f>(E2695/D2695)*100</f>
        <v>0.8</v>
      </c>
      <c r="P2695" s="7">
        <f t="shared" si="295"/>
        <v>13.333333333333334</v>
      </c>
      <c r="Q2695" s="4" t="str">
        <f t="shared" si="296"/>
        <v>food</v>
      </c>
      <c r="R2695" s="4" t="str">
        <f t="shared" si="294"/>
        <v>food trucks</v>
      </c>
      <c r="S2695" s="22">
        <f t="shared" si="297"/>
        <v>41834.138495370367</v>
      </c>
      <c r="T2695" s="22">
        <f t="shared" si="298"/>
        <v>41864.138495370367</v>
      </c>
      <c r="U2695" s="23">
        <v>41834.138495370367</v>
      </c>
      <c r="V2695" s="14">
        <f t="shared" si="299"/>
        <v>5000</v>
      </c>
      <c r="W2695" s="14">
        <f t="shared" si="300"/>
        <v>40</v>
      </c>
      <c r="X2695" s="7">
        <f>IF($L2695&gt;0,$W2695/$L2695,0)</f>
        <v>13.333333333333334</v>
      </c>
    </row>
    <row r="2696" spans="1:24" ht="43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3">
        <f>(E2696/D2696)*100</f>
        <v>3.3333333333333335E-3</v>
      </c>
      <c r="P2696" s="7">
        <f t="shared" si="295"/>
        <v>1</v>
      </c>
      <c r="Q2696" s="4" t="str">
        <f t="shared" si="296"/>
        <v>food</v>
      </c>
      <c r="R2696" s="4" t="str">
        <f t="shared" si="294"/>
        <v>food trucks</v>
      </c>
      <c r="S2696" s="22">
        <f t="shared" si="297"/>
        <v>41878.140497685185</v>
      </c>
      <c r="T2696" s="22">
        <f t="shared" si="298"/>
        <v>41908.140497685185</v>
      </c>
      <c r="U2696" s="23">
        <v>41878.140497685185</v>
      </c>
      <c r="V2696" s="14">
        <f t="shared" si="299"/>
        <v>30000</v>
      </c>
      <c r="W2696" s="14">
        <f t="shared" si="300"/>
        <v>1</v>
      </c>
      <c r="X2696" s="7">
        <f>IF($L2696&gt;0,$W2696/$L2696,0)</f>
        <v>1</v>
      </c>
    </row>
    <row r="2697" spans="1:24" ht="28.8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3">
        <f>(E2697/D2697)*100</f>
        <v>0.47333333333333333</v>
      </c>
      <c r="P2697" s="7">
        <f t="shared" si="295"/>
        <v>23.666666666666668</v>
      </c>
      <c r="Q2697" s="4" t="str">
        <f t="shared" si="296"/>
        <v>food</v>
      </c>
      <c r="R2697" s="4" t="str">
        <f t="shared" si="294"/>
        <v>food trucks</v>
      </c>
      <c r="S2697" s="22">
        <f t="shared" si="297"/>
        <v>42048.181921296295</v>
      </c>
      <c r="T2697" s="22">
        <f t="shared" si="298"/>
        <v>42108.14025462963</v>
      </c>
      <c r="U2697" s="23">
        <v>42048.181921296295</v>
      </c>
      <c r="V2697" s="14">
        <f t="shared" si="299"/>
        <v>15000</v>
      </c>
      <c r="W2697" s="14">
        <f t="shared" si="300"/>
        <v>71</v>
      </c>
      <c r="X2697" s="7">
        <f>IF($L2697&gt;0,$W2697/$L2697,0)</f>
        <v>23.666666666666668</v>
      </c>
    </row>
    <row r="2698" spans="1:24" ht="43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3">
        <f>(E2698/D2698)*100</f>
        <v>5.65</v>
      </c>
      <c r="P2698" s="7">
        <f t="shared" si="295"/>
        <v>89.21052631578948</v>
      </c>
      <c r="Q2698" s="4" t="str">
        <f t="shared" si="296"/>
        <v>food</v>
      </c>
      <c r="R2698" s="4" t="str">
        <f t="shared" si="294"/>
        <v>food trucks</v>
      </c>
      <c r="S2698" s="22">
        <f t="shared" si="297"/>
        <v>41964.844444444447</v>
      </c>
      <c r="T2698" s="22">
        <f t="shared" si="298"/>
        <v>41998.844444444447</v>
      </c>
      <c r="U2698" s="23">
        <v>41964.844444444447</v>
      </c>
      <c r="V2698" s="14">
        <f t="shared" si="299"/>
        <v>60000</v>
      </c>
      <c r="W2698" s="14">
        <f t="shared" si="300"/>
        <v>3390</v>
      </c>
      <c r="X2698" s="7">
        <f>IF($L2698&gt;0,$W2698/$L2698,0)</f>
        <v>89.21052631578948</v>
      </c>
    </row>
    <row r="2699" spans="1:24" ht="43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3">
        <f>(E2699/D2699)*100</f>
        <v>26.35217391304348</v>
      </c>
      <c r="P2699" s="7">
        <f t="shared" si="295"/>
        <v>116.55769230769231</v>
      </c>
      <c r="Q2699" s="4" t="str">
        <f t="shared" si="296"/>
        <v>food</v>
      </c>
      <c r="R2699" s="4" t="str">
        <f t="shared" si="294"/>
        <v>food trucks</v>
      </c>
      <c r="S2699" s="22">
        <f t="shared" si="297"/>
        <v>42187.940081018518</v>
      </c>
      <c r="T2699" s="22">
        <f t="shared" si="298"/>
        <v>42218.916666666672</v>
      </c>
      <c r="U2699" s="23">
        <v>42187.940081018518</v>
      </c>
      <c r="V2699" s="14">
        <f t="shared" si="299"/>
        <v>23000</v>
      </c>
      <c r="W2699" s="14">
        <f t="shared" si="300"/>
        <v>6061</v>
      </c>
      <c r="X2699" s="7">
        <f>IF($L2699&gt;0,$W2699/$L2699,0)</f>
        <v>116.55769230769231</v>
      </c>
    </row>
    <row r="2700" spans="1:24" ht="43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3">
        <f>(E2700/D2700)*100</f>
        <v>0.325125</v>
      </c>
      <c r="P2700" s="7">
        <f t="shared" si="295"/>
        <v>13.005000000000001</v>
      </c>
      <c r="Q2700" s="4" t="str">
        <f t="shared" si="296"/>
        <v>food</v>
      </c>
      <c r="R2700" s="4" t="str">
        <f t="shared" si="294"/>
        <v>food trucks</v>
      </c>
      <c r="S2700" s="22">
        <f t="shared" si="297"/>
        <v>41787.898240740738</v>
      </c>
      <c r="T2700" s="22">
        <f t="shared" si="298"/>
        <v>41817.898240740738</v>
      </c>
      <c r="U2700" s="23">
        <v>41787.898240740738</v>
      </c>
      <c r="V2700" s="14">
        <f t="shared" si="299"/>
        <v>8000</v>
      </c>
      <c r="W2700" s="14">
        <f t="shared" si="300"/>
        <v>26.01</v>
      </c>
      <c r="X2700" s="7">
        <f>IF($L2700&gt;0,$W2700/$L2700,0)</f>
        <v>13.005000000000001</v>
      </c>
    </row>
    <row r="2701" spans="1:24" ht="43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3">
        <f>(E2701/D2701)*100</f>
        <v>0</v>
      </c>
      <c r="P2701" s="7">
        <f t="shared" si="295"/>
        <v>0</v>
      </c>
      <c r="Q2701" s="4" t="str">
        <f t="shared" si="296"/>
        <v>food</v>
      </c>
      <c r="R2701" s="4" t="str">
        <f t="shared" si="294"/>
        <v>food trucks</v>
      </c>
      <c r="S2701" s="22">
        <f t="shared" si="297"/>
        <v>41829.896562499998</v>
      </c>
      <c r="T2701" s="22">
        <f t="shared" si="298"/>
        <v>41859.896562499998</v>
      </c>
      <c r="U2701" s="23">
        <v>41829.896562499998</v>
      </c>
      <c r="V2701" s="14">
        <f t="shared" si="299"/>
        <v>1.5328980000000001</v>
      </c>
      <c r="W2701" s="14">
        <f t="shared" si="300"/>
        <v>0</v>
      </c>
      <c r="X2701" s="7">
        <f>IF($L2701&gt;0,$W2701/$L2701,0)</f>
        <v>0</v>
      </c>
    </row>
    <row r="2702" spans="1:24" ht="43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3">
        <f>(E2702/D2702)*100</f>
        <v>0.7000700070007001</v>
      </c>
      <c r="P2702" s="7">
        <f t="shared" si="295"/>
        <v>17.5</v>
      </c>
      <c r="Q2702" s="4" t="str">
        <f t="shared" si="296"/>
        <v>food</v>
      </c>
      <c r="R2702" s="4" t="str">
        <f t="shared" si="294"/>
        <v>food trucks</v>
      </c>
      <c r="S2702" s="22">
        <f t="shared" si="297"/>
        <v>41870.874675925923</v>
      </c>
      <c r="T2702" s="22">
        <f t="shared" si="298"/>
        <v>41900.874675925923</v>
      </c>
      <c r="U2702" s="23">
        <v>41870.874675925923</v>
      </c>
      <c r="V2702" s="14">
        <f t="shared" si="299"/>
        <v>9999</v>
      </c>
      <c r="W2702" s="14">
        <f t="shared" si="300"/>
        <v>70</v>
      </c>
      <c r="X2702" s="7">
        <f>IF($L2702&gt;0,$W2702/$L2702,0)</f>
        <v>17.5</v>
      </c>
    </row>
    <row r="2703" spans="1:24" ht="43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3">
        <f>(E2703/D2703)*100</f>
        <v>46.176470588235297</v>
      </c>
      <c r="P2703" s="7">
        <f t="shared" si="295"/>
        <v>34.130434782608695</v>
      </c>
      <c r="Q2703" s="4" t="str">
        <f t="shared" si="296"/>
        <v>theater</v>
      </c>
      <c r="R2703" s="4" t="str">
        <f t="shared" si="294"/>
        <v>spaces</v>
      </c>
      <c r="S2703" s="22">
        <f t="shared" si="297"/>
        <v>42801.774699074071</v>
      </c>
      <c r="T2703" s="22">
        <f t="shared" si="298"/>
        <v>42832.733032407406</v>
      </c>
      <c r="U2703" s="23">
        <v>42801.774699074071</v>
      </c>
      <c r="V2703" s="14">
        <f t="shared" si="299"/>
        <v>3828.9270000000001</v>
      </c>
      <c r="W2703" s="14">
        <f t="shared" si="300"/>
        <v>1768.0633500000001</v>
      </c>
      <c r="X2703" s="7">
        <f>IF($L2703&gt;0,$W2703/$L2703,0)</f>
        <v>38.436159782608698</v>
      </c>
    </row>
    <row r="2704" spans="1:24" ht="43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3">
        <f>(E2704/D2704)*100</f>
        <v>34.410000000000004</v>
      </c>
      <c r="P2704" s="7">
        <f t="shared" si="295"/>
        <v>132.34615384615384</v>
      </c>
      <c r="Q2704" s="4" t="str">
        <f t="shared" si="296"/>
        <v>theater</v>
      </c>
      <c r="R2704" s="4" t="str">
        <f t="shared" si="294"/>
        <v>spaces</v>
      </c>
      <c r="S2704" s="22">
        <f t="shared" si="297"/>
        <v>42800.801817129628</v>
      </c>
      <c r="T2704" s="22">
        <f t="shared" si="298"/>
        <v>42830.760150462964</v>
      </c>
      <c r="U2704" s="23">
        <v>42800.801817129628</v>
      </c>
      <c r="V2704" s="14">
        <f t="shared" si="299"/>
        <v>10000</v>
      </c>
      <c r="W2704" s="14">
        <f t="shared" si="300"/>
        <v>3441</v>
      </c>
      <c r="X2704" s="7">
        <f>IF($L2704&gt;0,$W2704/$L2704,0)</f>
        <v>132.34615384615384</v>
      </c>
    </row>
    <row r="2705" spans="1:24" ht="28.8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3">
        <f>(E2705/D2705)*100</f>
        <v>103.75000000000001</v>
      </c>
      <c r="P2705" s="7">
        <f t="shared" si="295"/>
        <v>922.22222222222217</v>
      </c>
      <c r="Q2705" s="4" t="str">
        <f t="shared" si="296"/>
        <v>theater</v>
      </c>
      <c r="R2705" s="4" t="str">
        <f t="shared" si="294"/>
        <v>spaces</v>
      </c>
      <c r="S2705" s="22">
        <f t="shared" si="297"/>
        <v>42756.690162037034</v>
      </c>
      <c r="T2705" s="22">
        <f t="shared" si="298"/>
        <v>42816.648495370369</v>
      </c>
      <c r="U2705" s="23">
        <v>42756.690162037034</v>
      </c>
      <c r="V2705" s="14">
        <f t="shared" si="299"/>
        <v>2107.52</v>
      </c>
      <c r="W2705" s="14">
        <f t="shared" si="300"/>
        <v>2186.5520000000001</v>
      </c>
      <c r="X2705" s="7">
        <f>IF($L2705&gt;0,$W2705/$L2705,0)</f>
        <v>48.590044444444445</v>
      </c>
    </row>
    <row r="2706" spans="1:24" ht="43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3">
        <f>(E2706/D2706)*100</f>
        <v>6.0263157894736841</v>
      </c>
      <c r="P2706" s="7">
        <f t="shared" si="295"/>
        <v>163.57142857142858</v>
      </c>
      <c r="Q2706" s="4" t="str">
        <f t="shared" si="296"/>
        <v>theater</v>
      </c>
      <c r="R2706" s="4" t="str">
        <f t="shared" si="294"/>
        <v>spaces</v>
      </c>
      <c r="S2706" s="22">
        <f t="shared" si="297"/>
        <v>42787.862430555557</v>
      </c>
      <c r="T2706" s="22">
        <f t="shared" si="298"/>
        <v>42830.820763888885</v>
      </c>
      <c r="U2706" s="23">
        <v>42787.862430555557</v>
      </c>
      <c r="V2706" s="14">
        <f t="shared" si="299"/>
        <v>19000</v>
      </c>
      <c r="W2706" s="14">
        <f t="shared" si="300"/>
        <v>1145</v>
      </c>
      <c r="X2706" s="7">
        <f>IF($L2706&gt;0,$W2706/$L2706,0)</f>
        <v>163.57142857142858</v>
      </c>
    </row>
    <row r="2707" spans="1:24" ht="28.8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3">
        <f>(E2707/D2707)*100</f>
        <v>10.539393939393939</v>
      </c>
      <c r="P2707" s="7">
        <f t="shared" si="295"/>
        <v>217.375</v>
      </c>
      <c r="Q2707" s="4" t="str">
        <f t="shared" si="296"/>
        <v>theater</v>
      </c>
      <c r="R2707" s="4" t="str">
        <f t="shared" si="294"/>
        <v>spaces</v>
      </c>
      <c r="S2707" s="22">
        <f t="shared" si="297"/>
        <v>42773.916180555556</v>
      </c>
      <c r="T2707" s="22">
        <f t="shared" si="298"/>
        <v>42818.874513888892</v>
      </c>
      <c r="U2707" s="23">
        <v>42773.916180555556</v>
      </c>
      <c r="V2707" s="14">
        <f t="shared" si="299"/>
        <v>16500</v>
      </c>
      <c r="W2707" s="14">
        <f t="shared" si="300"/>
        <v>1739</v>
      </c>
      <c r="X2707" s="7">
        <f>IF($L2707&gt;0,$W2707/$L2707,0)</f>
        <v>217.375</v>
      </c>
    </row>
    <row r="2708" spans="1:24" ht="43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3">
        <f>(E2708/D2708)*100</f>
        <v>112.29714285714284</v>
      </c>
      <c r="P2708" s="7">
        <f t="shared" si="295"/>
        <v>149.44486692015209</v>
      </c>
      <c r="Q2708" s="4" t="str">
        <f t="shared" si="296"/>
        <v>theater</v>
      </c>
      <c r="R2708" s="4" t="str">
        <f t="shared" si="294"/>
        <v>spaces</v>
      </c>
      <c r="S2708" s="22">
        <f t="shared" si="297"/>
        <v>41899.294942129629</v>
      </c>
      <c r="T2708" s="22">
        <f t="shared" si="298"/>
        <v>41928.290972222225</v>
      </c>
      <c r="U2708" s="23">
        <v>41899.294942129629</v>
      </c>
      <c r="V2708" s="14">
        <f t="shared" si="299"/>
        <v>35000</v>
      </c>
      <c r="W2708" s="14">
        <f t="shared" si="300"/>
        <v>39304</v>
      </c>
      <c r="X2708" s="7">
        <f>IF($L2708&gt;0,$W2708/$L2708,0)</f>
        <v>149.44486692015209</v>
      </c>
    </row>
    <row r="2709" spans="1:24" ht="43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3">
        <f>(E2709/D2709)*100</f>
        <v>350.84462500000001</v>
      </c>
      <c r="P2709" s="7">
        <f t="shared" si="295"/>
        <v>71.237487309644663</v>
      </c>
      <c r="Q2709" s="4" t="str">
        <f t="shared" si="296"/>
        <v>theater</v>
      </c>
      <c r="R2709" s="4" t="str">
        <f t="shared" si="294"/>
        <v>spaces</v>
      </c>
      <c r="S2709" s="22">
        <f t="shared" si="297"/>
        <v>41391.782905092594</v>
      </c>
      <c r="T2709" s="22">
        <f t="shared" si="298"/>
        <v>41421.290972222225</v>
      </c>
      <c r="U2709" s="23">
        <v>41391.782905092594</v>
      </c>
      <c r="V2709" s="14">
        <f t="shared" si="299"/>
        <v>8000</v>
      </c>
      <c r="W2709" s="14">
        <f t="shared" si="300"/>
        <v>28067.57</v>
      </c>
      <c r="X2709" s="7">
        <f>IF($L2709&gt;0,$W2709/$L2709,0)</f>
        <v>71.237487309644663</v>
      </c>
    </row>
    <row r="2710" spans="1:24" ht="43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3">
        <f>(E2710/D2710)*100</f>
        <v>233.21535</v>
      </c>
      <c r="P2710" s="7">
        <f t="shared" si="295"/>
        <v>44.464318398474738</v>
      </c>
      <c r="Q2710" s="4" t="str">
        <f t="shared" si="296"/>
        <v>theater</v>
      </c>
      <c r="R2710" s="4" t="str">
        <f t="shared" si="294"/>
        <v>spaces</v>
      </c>
      <c r="S2710" s="22">
        <f t="shared" si="297"/>
        <v>42512.698217592595</v>
      </c>
      <c r="T2710" s="22">
        <f t="shared" si="298"/>
        <v>42572.698217592595</v>
      </c>
      <c r="U2710" s="23">
        <v>42512.698217592595</v>
      </c>
      <c r="V2710" s="14">
        <f t="shared" si="299"/>
        <v>25037.539999999997</v>
      </c>
      <c r="W2710" s="14">
        <f t="shared" si="300"/>
        <v>58391.386542389999</v>
      </c>
      <c r="X2710" s="7">
        <f>IF($L2710&gt;0,$W2710/$L2710,0)</f>
        <v>55.663857523727359</v>
      </c>
    </row>
    <row r="2711" spans="1:24" ht="43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3">
        <f>(E2711/D2711)*100</f>
        <v>101.60599999999999</v>
      </c>
      <c r="P2711" s="7">
        <f t="shared" si="295"/>
        <v>164.94480519480518</v>
      </c>
      <c r="Q2711" s="4" t="str">
        <f t="shared" si="296"/>
        <v>theater</v>
      </c>
      <c r="R2711" s="4" t="str">
        <f t="shared" si="294"/>
        <v>spaces</v>
      </c>
      <c r="S2711" s="22">
        <f t="shared" si="297"/>
        <v>42612.149780092594</v>
      </c>
      <c r="T2711" s="22">
        <f t="shared" si="298"/>
        <v>42647.165972222225</v>
      </c>
      <c r="U2711" s="23">
        <v>42612.149780092594</v>
      </c>
      <c r="V2711" s="14">
        <f t="shared" si="299"/>
        <v>50000</v>
      </c>
      <c r="W2711" s="14">
        <f t="shared" si="300"/>
        <v>50803</v>
      </c>
      <c r="X2711" s="7">
        <f>IF($L2711&gt;0,$W2711/$L2711,0)</f>
        <v>164.94480519480518</v>
      </c>
    </row>
    <row r="2712" spans="1:24" ht="28.8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3">
        <f>(E2712/D2712)*100</f>
        <v>153.90035000000003</v>
      </c>
      <c r="P2712" s="7">
        <f t="shared" si="295"/>
        <v>84.871516544117654</v>
      </c>
      <c r="Q2712" s="4" t="str">
        <f t="shared" si="296"/>
        <v>theater</v>
      </c>
      <c r="R2712" s="4" t="str">
        <f t="shared" si="294"/>
        <v>spaces</v>
      </c>
      <c r="S2712" s="22">
        <f t="shared" si="297"/>
        <v>41828.229490740741</v>
      </c>
      <c r="T2712" s="22">
        <f t="shared" si="298"/>
        <v>41860.083333333336</v>
      </c>
      <c r="U2712" s="23">
        <v>41828.229490740741</v>
      </c>
      <c r="V2712" s="14">
        <f t="shared" si="299"/>
        <v>60000</v>
      </c>
      <c r="W2712" s="14">
        <f t="shared" si="300"/>
        <v>92340.21</v>
      </c>
      <c r="X2712" s="7">
        <f>IF($L2712&gt;0,$W2712/$L2712,0)</f>
        <v>84.871516544117654</v>
      </c>
    </row>
    <row r="2713" spans="1:24" ht="43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3">
        <f>(E2713/D2713)*100</f>
        <v>100.7161125319693</v>
      </c>
      <c r="P2713" s="7">
        <f t="shared" si="295"/>
        <v>53.945205479452056</v>
      </c>
      <c r="Q2713" s="4" t="str">
        <f t="shared" si="296"/>
        <v>theater</v>
      </c>
      <c r="R2713" s="4" t="str">
        <f t="shared" si="294"/>
        <v>spaces</v>
      </c>
      <c r="S2713" s="22">
        <f t="shared" si="297"/>
        <v>41780.745254629626</v>
      </c>
      <c r="T2713" s="22">
        <f t="shared" si="298"/>
        <v>41810.917361111111</v>
      </c>
      <c r="U2713" s="23">
        <v>41780.745254629626</v>
      </c>
      <c r="V2713" s="14">
        <f t="shared" si="299"/>
        <v>4894.83907</v>
      </c>
      <c r="W2713" s="14">
        <f t="shared" si="300"/>
        <v>4929.8916259999996</v>
      </c>
      <c r="X2713" s="7">
        <f>IF($L2713&gt;0,$W2713/$L2713,0)</f>
        <v>67.532761999999991</v>
      </c>
    </row>
    <row r="2714" spans="1:24" ht="43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3">
        <f>(E2714/D2714)*100</f>
        <v>131.38181818181818</v>
      </c>
      <c r="P2714" s="7">
        <f t="shared" si="295"/>
        <v>50.531468531468533</v>
      </c>
      <c r="Q2714" s="4" t="str">
        <f t="shared" si="296"/>
        <v>theater</v>
      </c>
      <c r="R2714" s="4" t="str">
        <f t="shared" si="294"/>
        <v>spaces</v>
      </c>
      <c r="S2714" s="22">
        <f t="shared" si="297"/>
        <v>41432.062037037038</v>
      </c>
      <c r="T2714" s="22">
        <f t="shared" si="298"/>
        <v>41468.75</v>
      </c>
      <c r="U2714" s="23">
        <v>41432.062037037038</v>
      </c>
      <c r="V2714" s="14">
        <f t="shared" si="299"/>
        <v>5500</v>
      </c>
      <c r="W2714" s="14">
        <f t="shared" si="300"/>
        <v>7226</v>
      </c>
      <c r="X2714" s="7">
        <f>IF($L2714&gt;0,$W2714/$L2714,0)</f>
        <v>50.531468531468533</v>
      </c>
    </row>
    <row r="2715" spans="1:24" ht="43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3">
        <f>(E2715/D2715)*100</f>
        <v>102.24133333333334</v>
      </c>
      <c r="P2715" s="7">
        <f t="shared" si="295"/>
        <v>108.00140845070422</v>
      </c>
      <c r="Q2715" s="4" t="str">
        <f t="shared" si="296"/>
        <v>theater</v>
      </c>
      <c r="R2715" s="4" t="str">
        <f t="shared" si="294"/>
        <v>spaces</v>
      </c>
      <c r="S2715" s="22">
        <f t="shared" si="297"/>
        <v>42322.653749999998</v>
      </c>
      <c r="T2715" s="22">
        <f t="shared" si="298"/>
        <v>42362.653749999998</v>
      </c>
      <c r="U2715" s="23">
        <v>42322.653749999998</v>
      </c>
      <c r="V2715" s="14">
        <f t="shared" si="299"/>
        <v>150000</v>
      </c>
      <c r="W2715" s="14">
        <f t="shared" si="300"/>
        <v>153362</v>
      </c>
      <c r="X2715" s="7">
        <f>IF($L2715&gt;0,$W2715/$L2715,0)</f>
        <v>108.00140845070422</v>
      </c>
    </row>
    <row r="2716" spans="1:24" ht="28.8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3">
        <f>(E2716/D2716)*100</f>
        <v>116.35599999999999</v>
      </c>
      <c r="P2716" s="7">
        <f t="shared" si="295"/>
        <v>95.373770491803285</v>
      </c>
      <c r="Q2716" s="4" t="str">
        <f t="shared" si="296"/>
        <v>theater</v>
      </c>
      <c r="R2716" s="4" t="str">
        <f t="shared" si="294"/>
        <v>spaces</v>
      </c>
      <c r="S2716" s="22">
        <f t="shared" si="297"/>
        <v>42629.655046296291</v>
      </c>
      <c r="T2716" s="22">
        <f t="shared" si="298"/>
        <v>42657.958333333328</v>
      </c>
      <c r="U2716" s="23">
        <v>42629.655046296291</v>
      </c>
      <c r="V2716" s="14">
        <f t="shared" si="299"/>
        <v>25000</v>
      </c>
      <c r="W2716" s="14">
        <f t="shared" si="300"/>
        <v>29089</v>
      </c>
      <c r="X2716" s="7">
        <f>IF($L2716&gt;0,$W2716/$L2716,0)</f>
        <v>95.373770491803285</v>
      </c>
    </row>
    <row r="2717" spans="1:24" ht="43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3">
        <f>(E2717/D2717)*100</f>
        <v>264.62241666666665</v>
      </c>
      <c r="P2717" s="7">
        <f t="shared" si="295"/>
        <v>57.631016333938291</v>
      </c>
      <c r="Q2717" s="4" t="str">
        <f t="shared" si="296"/>
        <v>theater</v>
      </c>
      <c r="R2717" s="4" t="str">
        <f t="shared" si="294"/>
        <v>spaces</v>
      </c>
      <c r="S2717" s="22">
        <f t="shared" si="297"/>
        <v>42387.398472222223</v>
      </c>
      <c r="T2717" s="22">
        <f t="shared" si="298"/>
        <v>42421.398472222223</v>
      </c>
      <c r="U2717" s="23">
        <v>42387.398472222223</v>
      </c>
      <c r="V2717" s="14">
        <f t="shared" si="299"/>
        <v>12000</v>
      </c>
      <c r="W2717" s="14">
        <f t="shared" si="300"/>
        <v>31754.69</v>
      </c>
      <c r="X2717" s="7">
        <f>IF($L2717&gt;0,$W2717/$L2717,0)</f>
        <v>57.631016333938291</v>
      </c>
    </row>
    <row r="2718" spans="1:24" ht="57.6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3">
        <f>(E2718/D2718)*100</f>
        <v>119.98010000000001</v>
      </c>
      <c r="P2718" s="7">
        <f t="shared" si="295"/>
        <v>64.160481283422456</v>
      </c>
      <c r="Q2718" s="4" t="str">
        <f t="shared" si="296"/>
        <v>theater</v>
      </c>
      <c r="R2718" s="4" t="str">
        <f t="shared" si="294"/>
        <v>spaces</v>
      </c>
      <c r="S2718" s="22">
        <f t="shared" si="297"/>
        <v>42255.333252314813</v>
      </c>
      <c r="T2718" s="22">
        <f t="shared" si="298"/>
        <v>42285.333252314813</v>
      </c>
      <c r="U2718" s="23">
        <v>42255.333252314813</v>
      </c>
      <c r="V2718" s="14">
        <f t="shared" si="299"/>
        <v>11261.55</v>
      </c>
      <c r="W2718" s="14">
        <f t="shared" si="300"/>
        <v>13511.618951550001</v>
      </c>
      <c r="X2718" s="7">
        <f>IF($L2718&gt;0,$W2718/$L2718,0)</f>
        <v>72.254646799732626</v>
      </c>
    </row>
    <row r="2719" spans="1:24" ht="43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3">
        <f>(E2719/D2719)*100</f>
        <v>120.10400000000001</v>
      </c>
      <c r="P2719" s="7">
        <f t="shared" si="295"/>
        <v>92.387692307692305</v>
      </c>
      <c r="Q2719" s="4" t="str">
        <f t="shared" si="296"/>
        <v>theater</v>
      </c>
      <c r="R2719" s="4" t="str">
        <f t="shared" si="294"/>
        <v>spaces</v>
      </c>
      <c r="S2719" s="22">
        <f t="shared" si="297"/>
        <v>41934.914918981478</v>
      </c>
      <c r="T2719" s="22">
        <f t="shared" si="298"/>
        <v>41979.956585648149</v>
      </c>
      <c r="U2719" s="23">
        <v>41934.914918981478</v>
      </c>
      <c r="V2719" s="14">
        <f t="shared" si="299"/>
        <v>25000</v>
      </c>
      <c r="W2719" s="14">
        <f t="shared" si="300"/>
        <v>30026</v>
      </c>
      <c r="X2719" s="7">
        <f>IF($L2719&gt;0,$W2719/$L2719,0)</f>
        <v>92.387692307692305</v>
      </c>
    </row>
    <row r="2720" spans="1:24" ht="43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3">
        <f>(E2720/D2720)*100</f>
        <v>103.58333333333334</v>
      </c>
      <c r="P2720" s="7">
        <f t="shared" si="295"/>
        <v>125.97972972972973</v>
      </c>
      <c r="Q2720" s="4" t="str">
        <f t="shared" si="296"/>
        <v>theater</v>
      </c>
      <c r="R2720" s="4" t="str">
        <f t="shared" si="294"/>
        <v>spaces</v>
      </c>
      <c r="S2720" s="22">
        <f t="shared" si="297"/>
        <v>42465.596585648149</v>
      </c>
      <c r="T2720" s="22">
        <f t="shared" si="298"/>
        <v>42493.958333333328</v>
      </c>
      <c r="U2720" s="23">
        <v>42465.596585648149</v>
      </c>
      <c r="V2720" s="14">
        <f t="shared" si="299"/>
        <v>18000</v>
      </c>
      <c r="W2720" s="14">
        <f t="shared" si="300"/>
        <v>18645</v>
      </c>
      <c r="X2720" s="7">
        <f>IF($L2720&gt;0,$W2720/$L2720,0)</f>
        <v>125.97972972972973</v>
      </c>
    </row>
    <row r="2721" spans="1:24" ht="43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3">
        <f>(E2721/D2721)*100</f>
        <v>108.83333333333334</v>
      </c>
      <c r="P2721" s="7">
        <f t="shared" si="295"/>
        <v>94.637681159420296</v>
      </c>
      <c r="Q2721" s="4" t="str">
        <f t="shared" si="296"/>
        <v>theater</v>
      </c>
      <c r="R2721" s="4" t="str">
        <f t="shared" si="294"/>
        <v>spaces</v>
      </c>
      <c r="S2721" s="22">
        <f t="shared" si="297"/>
        <v>42418.031180555554</v>
      </c>
      <c r="T2721" s="22">
        <f t="shared" si="298"/>
        <v>42477.98951388889</v>
      </c>
      <c r="U2721" s="23">
        <v>42418.031180555554</v>
      </c>
      <c r="V2721" s="14">
        <f t="shared" si="299"/>
        <v>6000</v>
      </c>
      <c r="W2721" s="14">
        <f t="shared" si="300"/>
        <v>6530</v>
      </c>
      <c r="X2721" s="7">
        <f>IF($L2721&gt;0,$W2721/$L2721,0)</f>
        <v>94.637681159420296</v>
      </c>
    </row>
    <row r="2722" spans="1:24" ht="43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3">
        <f>(E2722/D2722)*100</f>
        <v>118.12400000000001</v>
      </c>
      <c r="P2722" s="7">
        <f t="shared" si="295"/>
        <v>170.69942196531792</v>
      </c>
      <c r="Q2722" s="4" t="str">
        <f t="shared" si="296"/>
        <v>theater</v>
      </c>
      <c r="R2722" s="4" t="str">
        <f t="shared" si="294"/>
        <v>spaces</v>
      </c>
      <c r="S2722" s="22">
        <f t="shared" si="297"/>
        <v>42655.465891203705</v>
      </c>
      <c r="T2722" s="22">
        <f t="shared" si="298"/>
        <v>42685.507557870369</v>
      </c>
      <c r="U2722" s="23">
        <v>42655.465891203705</v>
      </c>
      <c r="V2722" s="14">
        <f t="shared" si="299"/>
        <v>25000</v>
      </c>
      <c r="W2722" s="14">
        <f t="shared" si="300"/>
        <v>29531</v>
      </c>
      <c r="X2722" s="7">
        <f>IF($L2722&gt;0,$W2722/$L2722,0)</f>
        <v>170.69942196531792</v>
      </c>
    </row>
    <row r="2723" spans="1:24" ht="43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3">
        <f>(E2723/D2723)*100</f>
        <v>1462</v>
      </c>
      <c r="P2723" s="7">
        <f t="shared" si="295"/>
        <v>40.762081784386616</v>
      </c>
      <c r="Q2723" s="4" t="str">
        <f t="shared" si="296"/>
        <v>technology</v>
      </c>
      <c r="R2723" s="4" t="str">
        <f t="shared" si="294"/>
        <v>hardware</v>
      </c>
      <c r="S2723" s="22">
        <f t="shared" si="297"/>
        <v>41493.543958333335</v>
      </c>
      <c r="T2723" s="22">
        <f t="shared" si="298"/>
        <v>41523.791666666664</v>
      </c>
      <c r="U2723" s="23">
        <v>41493.543958333335</v>
      </c>
      <c r="V2723" s="14">
        <f t="shared" si="299"/>
        <v>938.90774999999996</v>
      </c>
      <c r="W2723" s="14">
        <f t="shared" si="300"/>
        <v>13726.831305</v>
      </c>
      <c r="X2723" s="7">
        <f>IF($L2723&gt;0,$W2723/$L2723,0)</f>
        <v>51.029112657992563</v>
      </c>
    </row>
    <row r="2724" spans="1:24" ht="43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3">
        <f>(E2724/D2724)*100</f>
        <v>252.54</v>
      </c>
      <c r="P2724" s="7">
        <f t="shared" si="295"/>
        <v>68.254054054054052</v>
      </c>
      <c r="Q2724" s="4" t="str">
        <f t="shared" si="296"/>
        <v>technology</v>
      </c>
      <c r="R2724" s="4" t="str">
        <f t="shared" si="294"/>
        <v>hardware</v>
      </c>
      <c r="S2724" s="22">
        <f t="shared" si="297"/>
        <v>42704.857094907406</v>
      </c>
      <c r="T2724" s="22">
        <f t="shared" si="298"/>
        <v>42764.857094907406</v>
      </c>
      <c r="U2724" s="23">
        <v>42704.857094907406</v>
      </c>
      <c r="V2724" s="14">
        <f t="shared" si="299"/>
        <v>5000</v>
      </c>
      <c r="W2724" s="14">
        <f t="shared" si="300"/>
        <v>12627</v>
      </c>
      <c r="X2724" s="7">
        <f>IF($L2724&gt;0,$W2724/$L2724,0)</f>
        <v>68.254054054054052</v>
      </c>
    </row>
    <row r="2725" spans="1:24" ht="43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3">
        <f>(E2725/D2725)*100</f>
        <v>140.05000000000001</v>
      </c>
      <c r="P2725" s="7">
        <f t="shared" si="295"/>
        <v>95.48863636363636</v>
      </c>
      <c r="Q2725" s="4" t="str">
        <f t="shared" si="296"/>
        <v>technology</v>
      </c>
      <c r="R2725" s="4" t="str">
        <f t="shared" si="294"/>
        <v>hardware</v>
      </c>
      <c r="S2725" s="22">
        <f t="shared" si="297"/>
        <v>41944.83898148148</v>
      </c>
      <c r="T2725" s="22">
        <f t="shared" si="298"/>
        <v>42004.880648148144</v>
      </c>
      <c r="U2725" s="23">
        <v>41944.83898148148</v>
      </c>
      <c r="V2725" s="14">
        <f t="shared" si="299"/>
        <v>12000</v>
      </c>
      <c r="W2725" s="14">
        <f t="shared" si="300"/>
        <v>16806</v>
      </c>
      <c r="X2725" s="7">
        <f>IF($L2725&gt;0,$W2725/$L2725,0)</f>
        <v>95.48863636363636</v>
      </c>
    </row>
    <row r="2726" spans="1:24" ht="43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3">
        <f>(E2726/D2726)*100</f>
        <v>296.87520259319291</v>
      </c>
      <c r="P2726" s="7">
        <f t="shared" si="295"/>
        <v>7.1902649656526005</v>
      </c>
      <c r="Q2726" s="4" t="str">
        <f t="shared" si="296"/>
        <v>technology</v>
      </c>
      <c r="R2726" s="4" t="str">
        <f t="shared" si="294"/>
        <v>hardware</v>
      </c>
      <c r="S2726" s="22">
        <f t="shared" si="297"/>
        <v>42199.32707175926</v>
      </c>
      <c r="T2726" s="22">
        <f t="shared" si="298"/>
        <v>42231.32707175926</v>
      </c>
      <c r="U2726" s="23">
        <v>42199.32707175926</v>
      </c>
      <c r="V2726" s="14">
        <f t="shared" si="299"/>
        <v>3089.6324359999999</v>
      </c>
      <c r="W2726" s="14">
        <f t="shared" si="300"/>
        <v>9172.3525537599999</v>
      </c>
      <c r="X2726" s="7">
        <f>IF($L2726&gt;0,$W2726/$L2726,0)</f>
        <v>9.0013273344062803</v>
      </c>
    </row>
    <row r="2727" spans="1:24" ht="28.8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3">
        <f>(E2727/D2727)*100</f>
        <v>144.54249999999999</v>
      </c>
      <c r="P2727" s="7">
        <f t="shared" si="295"/>
        <v>511.65486725663715</v>
      </c>
      <c r="Q2727" s="4" t="str">
        <f t="shared" si="296"/>
        <v>technology</v>
      </c>
      <c r="R2727" s="4" t="str">
        <f t="shared" si="294"/>
        <v>hardware</v>
      </c>
      <c r="S2727" s="22">
        <f t="shared" si="297"/>
        <v>42745.744618055556</v>
      </c>
      <c r="T2727" s="22">
        <f t="shared" si="298"/>
        <v>42795.744618055556</v>
      </c>
      <c r="U2727" s="23">
        <v>42745.744618055556</v>
      </c>
      <c r="V2727" s="14">
        <f t="shared" si="299"/>
        <v>30657.960000000003</v>
      </c>
      <c r="W2727" s="14">
        <f t="shared" si="300"/>
        <v>44313.781833000001</v>
      </c>
      <c r="X2727" s="7">
        <f>IF($L2727&gt;0,$W2727/$L2727,0)</f>
        <v>392.15736135398231</v>
      </c>
    </row>
    <row r="2728" spans="1:24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3">
        <f>(E2728/D2728)*100</f>
        <v>105.745</v>
      </c>
      <c r="P2728" s="7">
        <f t="shared" si="295"/>
        <v>261.74504950495049</v>
      </c>
      <c r="Q2728" s="4" t="str">
        <f t="shared" si="296"/>
        <v>technology</v>
      </c>
      <c r="R2728" s="4" t="str">
        <f t="shared" si="294"/>
        <v>hardware</v>
      </c>
      <c r="S2728" s="22">
        <f t="shared" si="297"/>
        <v>42452.579988425925</v>
      </c>
      <c r="T2728" s="22">
        <f t="shared" si="298"/>
        <v>42482.579988425925</v>
      </c>
      <c r="U2728" s="23">
        <v>42452.579988425925</v>
      </c>
      <c r="V2728" s="14">
        <f t="shared" si="299"/>
        <v>100000</v>
      </c>
      <c r="W2728" s="14">
        <f t="shared" si="300"/>
        <v>105745</v>
      </c>
      <c r="X2728" s="7">
        <f>IF($L2728&gt;0,$W2728/$L2728,0)</f>
        <v>261.74504950495049</v>
      </c>
    </row>
    <row r="2729" spans="1:24" ht="43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3">
        <f>(E2729/D2729)*100</f>
        <v>493.21000000000004</v>
      </c>
      <c r="P2729" s="7">
        <f t="shared" si="295"/>
        <v>69.760961810466767</v>
      </c>
      <c r="Q2729" s="4" t="str">
        <f t="shared" si="296"/>
        <v>technology</v>
      </c>
      <c r="R2729" s="4" t="str">
        <f t="shared" si="294"/>
        <v>hardware</v>
      </c>
      <c r="S2729" s="22">
        <f t="shared" si="297"/>
        <v>42198.676655092597</v>
      </c>
      <c r="T2729" s="22">
        <f t="shared" si="298"/>
        <v>42223.676655092597</v>
      </c>
      <c r="U2729" s="23">
        <v>42198.676655092597</v>
      </c>
      <c r="V2729" s="14">
        <f t="shared" si="299"/>
        <v>10000</v>
      </c>
      <c r="W2729" s="14">
        <f t="shared" si="300"/>
        <v>49321</v>
      </c>
      <c r="X2729" s="7">
        <f>IF($L2729&gt;0,$W2729/$L2729,0)</f>
        <v>69.760961810466767</v>
      </c>
    </row>
    <row r="2730" spans="1:24" ht="28.8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3">
        <f>(E2730/D2730)*100</f>
        <v>201.82666666666668</v>
      </c>
      <c r="P2730" s="7">
        <f t="shared" si="295"/>
        <v>77.229591836734699</v>
      </c>
      <c r="Q2730" s="4" t="str">
        <f t="shared" si="296"/>
        <v>technology</v>
      </c>
      <c r="R2730" s="4" t="str">
        <f t="shared" si="294"/>
        <v>hardware</v>
      </c>
      <c r="S2730" s="22">
        <f t="shared" si="297"/>
        <v>42333.59993055556</v>
      </c>
      <c r="T2730" s="22">
        <f t="shared" si="298"/>
        <v>42368.59993055556</v>
      </c>
      <c r="U2730" s="23">
        <v>42333.59993055556</v>
      </c>
      <c r="V2730" s="14">
        <f t="shared" si="299"/>
        <v>15000</v>
      </c>
      <c r="W2730" s="14">
        <f t="shared" si="300"/>
        <v>30274</v>
      </c>
      <c r="X2730" s="7">
        <f>IF($L2730&gt;0,$W2730/$L2730,0)</f>
        <v>77.229591836734699</v>
      </c>
    </row>
    <row r="2731" spans="1:24" ht="28.8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3">
        <f>(E2731/D2731)*100</f>
        <v>104.44</v>
      </c>
      <c r="P2731" s="7">
        <f t="shared" si="295"/>
        <v>340.56521739130437</v>
      </c>
      <c r="Q2731" s="4" t="str">
        <f t="shared" si="296"/>
        <v>technology</v>
      </c>
      <c r="R2731" s="4" t="str">
        <f t="shared" si="294"/>
        <v>hardware</v>
      </c>
      <c r="S2731" s="22">
        <f t="shared" si="297"/>
        <v>42095.240706018521</v>
      </c>
      <c r="T2731" s="22">
        <f t="shared" si="298"/>
        <v>42125.240706018521</v>
      </c>
      <c r="U2731" s="23">
        <v>42095.240706018521</v>
      </c>
      <c r="V2731" s="14">
        <f t="shared" si="299"/>
        <v>7500</v>
      </c>
      <c r="W2731" s="14">
        <f t="shared" si="300"/>
        <v>7833</v>
      </c>
      <c r="X2731" s="7">
        <f>IF($L2731&gt;0,$W2731/$L2731,0)</f>
        <v>340.56521739130437</v>
      </c>
    </row>
    <row r="2732" spans="1:24" ht="28.8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3">
        <f>(E2732/D2732)*100</f>
        <v>170.29262962962963</v>
      </c>
      <c r="P2732" s="7">
        <f t="shared" si="295"/>
        <v>67.417903225806455</v>
      </c>
      <c r="Q2732" s="4" t="str">
        <f t="shared" si="296"/>
        <v>technology</v>
      </c>
      <c r="R2732" s="4" t="str">
        <f t="shared" si="294"/>
        <v>hardware</v>
      </c>
      <c r="S2732" s="22">
        <f t="shared" si="297"/>
        <v>41351.541377314818</v>
      </c>
      <c r="T2732" s="22">
        <f t="shared" si="298"/>
        <v>41386.541377314818</v>
      </c>
      <c r="U2732" s="23">
        <v>41351.541377314818</v>
      </c>
      <c r="V2732" s="14">
        <f t="shared" si="299"/>
        <v>27000</v>
      </c>
      <c r="W2732" s="14">
        <f t="shared" si="300"/>
        <v>45979.01</v>
      </c>
      <c r="X2732" s="7">
        <f>IF($L2732&gt;0,$W2732/$L2732,0)</f>
        <v>67.417903225806455</v>
      </c>
    </row>
    <row r="2733" spans="1:24" ht="43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3">
        <f>(E2733/D2733)*100</f>
        <v>104.30333333333333</v>
      </c>
      <c r="P2733" s="7">
        <f t="shared" si="295"/>
        <v>845.70270270270271</v>
      </c>
      <c r="Q2733" s="4" t="str">
        <f t="shared" si="296"/>
        <v>technology</v>
      </c>
      <c r="R2733" s="4" t="str">
        <f t="shared" si="294"/>
        <v>hardware</v>
      </c>
      <c r="S2733" s="22">
        <f t="shared" si="297"/>
        <v>41872.525717592594</v>
      </c>
      <c r="T2733" s="22">
        <f t="shared" si="298"/>
        <v>41930.166666666664</v>
      </c>
      <c r="U2733" s="23">
        <v>41872.525717592594</v>
      </c>
      <c r="V2733" s="14">
        <f t="shared" si="299"/>
        <v>30000</v>
      </c>
      <c r="W2733" s="14">
        <f t="shared" si="300"/>
        <v>31291</v>
      </c>
      <c r="X2733" s="7">
        <f>IF($L2733&gt;0,$W2733/$L2733,0)</f>
        <v>845.70270270270271</v>
      </c>
    </row>
    <row r="2734" spans="1:24" ht="43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3">
        <f>(E2734/D2734)*100</f>
        <v>118.25000000000001</v>
      </c>
      <c r="P2734" s="7">
        <f t="shared" si="295"/>
        <v>97.191780821917803</v>
      </c>
      <c r="Q2734" s="4" t="str">
        <f t="shared" si="296"/>
        <v>technology</v>
      </c>
      <c r="R2734" s="4" t="str">
        <f t="shared" si="294"/>
        <v>hardware</v>
      </c>
      <c r="S2734" s="22">
        <f t="shared" si="297"/>
        <v>41389.808194444442</v>
      </c>
      <c r="T2734" s="22">
        <f t="shared" si="298"/>
        <v>41422</v>
      </c>
      <c r="U2734" s="23">
        <v>41389.808194444442</v>
      </c>
      <c r="V2734" s="14">
        <f t="shared" si="299"/>
        <v>12000</v>
      </c>
      <c r="W2734" s="14">
        <f t="shared" si="300"/>
        <v>14190</v>
      </c>
      <c r="X2734" s="7">
        <f>IF($L2734&gt;0,$W2734/$L2734,0)</f>
        <v>97.191780821917803</v>
      </c>
    </row>
    <row r="2735" spans="1:24" ht="43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3">
        <f>(E2735/D2735)*100</f>
        <v>107.538</v>
      </c>
      <c r="P2735" s="7">
        <f t="shared" si="295"/>
        <v>451.84033613445376</v>
      </c>
      <c r="Q2735" s="4" t="str">
        <f t="shared" si="296"/>
        <v>technology</v>
      </c>
      <c r="R2735" s="4" t="str">
        <f t="shared" si="294"/>
        <v>hardware</v>
      </c>
      <c r="S2735" s="22">
        <f t="shared" si="297"/>
        <v>42044.272847222222</v>
      </c>
      <c r="T2735" s="22">
        <f t="shared" si="298"/>
        <v>42104.231180555551</v>
      </c>
      <c r="U2735" s="23">
        <v>42044.272847222222</v>
      </c>
      <c r="V2735" s="14">
        <f t="shared" si="299"/>
        <v>50000</v>
      </c>
      <c r="W2735" s="14">
        <f t="shared" si="300"/>
        <v>53769</v>
      </c>
      <c r="X2735" s="7">
        <f>IF($L2735&gt;0,$W2735/$L2735,0)</f>
        <v>451.84033613445376</v>
      </c>
    </row>
    <row r="2736" spans="1:24" ht="43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3">
        <f>(E2736/D2736)*100</f>
        <v>2260300</v>
      </c>
      <c r="P2736" s="7">
        <f t="shared" si="295"/>
        <v>138.66871165644173</v>
      </c>
      <c r="Q2736" s="4" t="str">
        <f t="shared" si="296"/>
        <v>technology</v>
      </c>
      <c r="R2736" s="4" t="str">
        <f t="shared" si="294"/>
        <v>hardware</v>
      </c>
      <c r="S2736" s="22">
        <f t="shared" si="297"/>
        <v>42626.668888888889</v>
      </c>
      <c r="T2736" s="22">
        <f t="shared" si="298"/>
        <v>42656.915972222225</v>
      </c>
      <c r="U2736" s="23">
        <v>42626.668888888889</v>
      </c>
      <c r="V2736" s="14">
        <f t="shared" si="299"/>
        <v>1</v>
      </c>
      <c r="W2736" s="14">
        <f t="shared" si="300"/>
        <v>22603</v>
      </c>
      <c r="X2736" s="7">
        <f>IF($L2736&gt;0,$W2736/$L2736,0)</f>
        <v>138.66871165644173</v>
      </c>
    </row>
    <row r="2737" spans="1:24" ht="43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3">
        <f>(E2737/D2737)*100</f>
        <v>978.13466666666682</v>
      </c>
      <c r="P2737" s="7">
        <f t="shared" si="295"/>
        <v>21.640147492625371</v>
      </c>
      <c r="Q2737" s="4" t="str">
        <f t="shared" si="296"/>
        <v>technology</v>
      </c>
      <c r="R2737" s="4" t="str">
        <f t="shared" si="294"/>
        <v>hardware</v>
      </c>
      <c r="S2737" s="22">
        <f t="shared" si="297"/>
        <v>41316.120949074073</v>
      </c>
      <c r="T2737" s="22">
        <f t="shared" si="298"/>
        <v>41346.833333333336</v>
      </c>
      <c r="U2737" s="23">
        <v>41316.120949074073</v>
      </c>
      <c r="V2737" s="14">
        <f t="shared" si="299"/>
        <v>938.90774999999996</v>
      </c>
      <c r="W2737" s="14">
        <f t="shared" si="300"/>
        <v>9183.7821907699999</v>
      </c>
      <c r="X2737" s="7">
        <f>IF($L2737&gt;0,$W2737/$L2737,0)</f>
        <v>27.090802922625368</v>
      </c>
    </row>
    <row r="2738" spans="1:24" ht="57.6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3">
        <f>(E2738/D2738)*100</f>
        <v>122.9</v>
      </c>
      <c r="P2738" s="7">
        <f t="shared" si="295"/>
        <v>169.51724137931035</v>
      </c>
      <c r="Q2738" s="4" t="str">
        <f t="shared" si="296"/>
        <v>technology</v>
      </c>
      <c r="R2738" s="4" t="str">
        <f t="shared" si="294"/>
        <v>hardware</v>
      </c>
      <c r="S2738" s="22">
        <f t="shared" si="297"/>
        <v>41722.666354166664</v>
      </c>
      <c r="T2738" s="22">
        <f t="shared" si="298"/>
        <v>41752.666354166664</v>
      </c>
      <c r="U2738" s="23">
        <v>41722.666354166664</v>
      </c>
      <c r="V2738" s="14">
        <f t="shared" si="299"/>
        <v>6131.5920000000006</v>
      </c>
      <c r="W2738" s="14">
        <f t="shared" si="300"/>
        <v>7535.726568</v>
      </c>
      <c r="X2738" s="7">
        <f>IF($L2738&gt;0,$W2738/$L2738,0)</f>
        <v>129.92632013793104</v>
      </c>
    </row>
    <row r="2739" spans="1:24" ht="43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3">
        <f>(E2739/D2739)*100</f>
        <v>246.0608</v>
      </c>
      <c r="P2739" s="7">
        <f t="shared" si="295"/>
        <v>161.88210526315791</v>
      </c>
      <c r="Q2739" s="4" t="str">
        <f t="shared" si="296"/>
        <v>technology</v>
      </c>
      <c r="R2739" s="4" t="str">
        <f t="shared" si="294"/>
        <v>hardware</v>
      </c>
      <c r="S2739" s="22">
        <f t="shared" si="297"/>
        <v>41611.917673611111</v>
      </c>
      <c r="T2739" s="22">
        <f t="shared" si="298"/>
        <v>41654.791666666664</v>
      </c>
      <c r="U2739" s="23">
        <v>41611.917673611111</v>
      </c>
      <c r="V2739" s="14">
        <f t="shared" si="299"/>
        <v>30000</v>
      </c>
      <c r="W2739" s="14">
        <f t="shared" si="300"/>
        <v>73818.240000000005</v>
      </c>
      <c r="X2739" s="7">
        <f>IF($L2739&gt;0,$W2739/$L2739,0)</f>
        <v>161.88210526315791</v>
      </c>
    </row>
    <row r="2740" spans="1:24" ht="43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3">
        <f>(E2740/D2740)*100</f>
        <v>147.94</v>
      </c>
      <c r="P2740" s="7">
        <f t="shared" si="295"/>
        <v>493.13333333333333</v>
      </c>
      <c r="Q2740" s="4" t="str">
        <f t="shared" si="296"/>
        <v>technology</v>
      </c>
      <c r="R2740" s="4" t="str">
        <f t="shared" si="294"/>
        <v>hardware</v>
      </c>
      <c r="S2740" s="22">
        <f t="shared" si="297"/>
        <v>42620.143564814818</v>
      </c>
      <c r="T2740" s="22">
        <f t="shared" si="298"/>
        <v>42680.143564814818</v>
      </c>
      <c r="U2740" s="23">
        <v>42620.143564814818</v>
      </c>
      <c r="V2740" s="14">
        <f t="shared" si="299"/>
        <v>5000</v>
      </c>
      <c r="W2740" s="14">
        <f t="shared" si="300"/>
        <v>7397</v>
      </c>
      <c r="X2740" s="7">
        <f>IF($L2740&gt;0,$W2740/$L2740,0)</f>
        <v>493.13333333333333</v>
      </c>
    </row>
    <row r="2741" spans="1:24" ht="43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3">
        <f>(E2741/D2741)*100</f>
        <v>384.09090909090907</v>
      </c>
      <c r="P2741" s="7">
        <f t="shared" si="295"/>
        <v>22.120418848167539</v>
      </c>
      <c r="Q2741" s="4" t="str">
        <f t="shared" si="296"/>
        <v>technology</v>
      </c>
      <c r="R2741" s="4" t="str">
        <f t="shared" si="294"/>
        <v>hardware</v>
      </c>
      <c r="S2741" s="22">
        <f t="shared" si="297"/>
        <v>41719.887928240743</v>
      </c>
      <c r="T2741" s="22">
        <f t="shared" si="298"/>
        <v>41764.887928240743</v>
      </c>
      <c r="U2741" s="23">
        <v>41719.887928240743</v>
      </c>
      <c r="V2741" s="14">
        <f t="shared" si="299"/>
        <v>1377.0646999999999</v>
      </c>
      <c r="W2741" s="14">
        <f t="shared" si="300"/>
        <v>5289.1803249999994</v>
      </c>
      <c r="X2741" s="7">
        <f>IF($L2741&gt;0,$W2741/$L2741,0)</f>
        <v>27.692043586387431</v>
      </c>
    </row>
    <row r="2742" spans="1:24" ht="28.8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3">
        <f>(E2742/D2742)*100</f>
        <v>103.33333333333334</v>
      </c>
      <c r="P2742" s="7">
        <f t="shared" si="295"/>
        <v>18.235294117647058</v>
      </c>
      <c r="Q2742" s="4" t="str">
        <f t="shared" si="296"/>
        <v>technology</v>
      </c>
      <c r="R2742" s="4" t="str">
        <f t="shared" si="294"/>
        <v>hardware</v>
      </c>
      <c r="S2742" s="22">
        <f t="shared" si="297"/>
        <v>42045.031851851847</v>
      </c>
      <c r="T2742" s="22">
        <f t="shared" si="298"/>
        <v>42074.99018518519</v>
      </c>
      <c r="U2742" s="23">
        <v>42045.031851851847</v>
      </c>
      <c r="V2742" s="14">
        <f t="shared" si="299"/>
        <v>300</v>
      </c>
      <c r="W2742" s="14">
        <f t="shared" si="300"/>
        <v>310</v>
      </c>
      <c r="X2742" s="7">
        <f>IF($L2742&gt;0,$W2742/$L2742,0)</f>
        <v>18.235294117647058</v>
      </c>
    </row>
    <row r="2743" spans="1:24" ht="28.8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3">
        <f>(E2743/D2743)*100</f>
        <v>0.43750000000000006</v>
      </c>
      <c r="P2743" s="7">
        <f t="shared" si="295"/>
        <v>8.75</v>
      </c>
      <c r="Q2743" s="4" t="str">
        <f t="shared" si="296"/>
        <v>publishing</v>
      </c>
      <c r="R2743" s="4" t="str">
        <f t="shared" si="294"/>
        <v>children's books</v>
      </c>
      <c r="S2743" s="22">
        <f t="shared" si="297"/>
        <v>41911.657430555555</v>
      </c>
      <c r="T2743" s="22">
        <f t="shared" si="298"/>
        <v>41932.088194444441</v>
      </c>
      <c r="U2743" s="23">
        <v>41911.657430555555</v>
      </c>
      <c r="V2743" s="14">
        <f t="shared" si="299"/>
        <v>8000</v>
      </c>
      <c r="W2743" s="14">
        <f t="shared" si="300"/>
        <v>35</v>
      </c>
      <c r="X2743" s="7">
        <f>IF($L2743&gt;0,$W2743/$L2743,0)</f>
        <v>8.75</v>
      </c>
    </row>
    <row r="2744" spans="1:24" ht="43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3">
        <f>(E2744/D2744)*100</f>
        <v>29.24</v>
      </c>
      <c r="P2744" s="7">
        <f t="shared" si="295"/>
        <v>40.611111111111114</v>
      </c>
      <c r="Q2744" s="4" t="str">
        <f t="shared" si="296"/>
        <v>publishing</v>
      </c>
      <c r="R2744" s="4" t="str">
        <f t="shared" si="294"/>
        <v>children's books</v>
      </c>
      <c r="S2744" s="22">
        <f t="shared" si="297"/>
        <v>41030.719756944447</v>
      </c>
      <c r="T2744" s="22">
        <f t="shared" si="298"/>
        <v>41044.719756944447</v>
      </c>
      <c r="U2744" s="23">
        <v>41030.719756944447</v>
      </c>
      <c r="V2744" s="14">
        <f t="shared" si="299"/>
        <v>2500</v>
      </c>
      <c r="W2744" s="14">
        <f t="shared" si="300"/>
        <v>731</v>
      </c>
      <c r="X2744" s="7">
        <f>IF($L2744&gt;0,$W2744/$L2744,0)</f>
        <v>40.611111111111114</v>
      </c>
    </row>
    <row r="2745" spans="1:24" ht="57.6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3">
        <f>(E2745/D2745)*100</f>
        <v>0</v>
      </c>
      <c r="P2745" s="7">
        <f t="shared" si="295"/>
        <v>0</v>
      </c>
      <c r="Q2745" s="4" t="str">
        <f t="shared" si="296"/>
        <v>publishing</v>
      </c>
      <c r="R2745" s="4" t="str">
        <f t="shared" si="294"/>
        <v>children's books</v>
      </c>
      <c r="S2745" s="22">
        <f t="shared" si="297"/>
        <v>42632.328784722224</v>
      </c>
      <c r="T2745" s="22">
        <f t="shared" si="298"/>
        <v>42662.328784722224</v>
      </c>
      <c r="U2745" s="23">
        <v>42632.328784722224</v>
      </c>
      <c r="V2745" s="14">
        <f t="shared" si="299"/>
        <v>5999</v>
      </c>
      <c r="W2745" s="14">
        <f t="shared" si="300"/>
        <v>0</v>
      </c>
      <c r="X2745" s="7">
        <f>IF($L2745&gt;0,$W2745/$L2745,0)</f>
        <v>0</v>
      </c>
    </row>
    <row r="2746" spans="1:24" ht="43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3">
        <f>(E2746/D2746)*100</f>
        <v>5.21875</v>
      </c>
      <c r="P2746" s="7">
        <f t="shared" si="295"/>
        <v>37.954545454545453</v>
      </c>
      <c r="Q2746" s="4" t="str">
        <f t="shared" si="296"/>
        <v>publishing</v>
      </c>
      <c r="R2746" s="4" t="str">
        <f t="shared" si="294"/>
        <v>children's books</v>
      </c>
      <c r="S2746" s="22">
        <f t="shared" si="297"/>
        <v>40938.062476851854</v>
      </c>
      <c r="T2746" s="22">
        <f t="shared" si="298"/>
        <v>40968.062476851854</v>
      </c>
      <c r="U2746" s="23">
        <v>40938.062476851854</v>
      </c>
      <c r="V2746" s="14">
        <f t="shared" si="299"/>
        <v>16000</v>
      </c>
      <c r="W2746" s="14">
        <f t="shared" si="300"/>
        <v>835</v>
      </c>
      <c r="X2746" s="7">
        <f>IF($L2746&gt;0,$W2746/$L2746,0)</f>
        <v>37.954545454545453</v>
      </c>
    </row>
    <row r="2747" spans="1:24" ht="43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3">
        <f>(E2747/D2747)*100</f>
        <v>21.887499999999999</v>
      </c>
      <c r="P2747" s="7">
        <f t="shared" si="295"/>
        <v>35.734693877551024</v>
      </c>
      <c r="Q2747" s="4" t="str">
        <f t="shared" si="296"/>
        <v>publishing</v>
      </c>
      <c r="R2747" s="4" t="str">
        <f t="shared" si="294"/>
        <v>children's books</v>
      </c>
      <c r="S2747" s="22">
        <f t="shared" si="297"/>
        <v>41044.988055555557</v>
      </c>
      <c r="T2747" s="22">
        <f t="shared" si="298"/>
        <v>41104.988055555557</v>
      </c>
      <c r="U2747" s="23">
        <v>41044.988055555557</v>
      </c>
      <c r="V2747" s="14">
        <f t="shared" si="299"/>
        <v>8000</v>
      </c>
      <c r="W2747" s="14">
        <f t="shared" si="300"/>
        <v>1751</v>
      </c>
      <c r="X2747" s="7">
        <f>IF($L2747&gt;0,$W2747/$L2747,0)</f>
        <v>35.734693877551024</v>
      </c>
    </row>
    <row r="2748" spans="1:24" ht="43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3">
        <f>(E2748/D2748)*100</f>
        <v>26.700000000000003</v>
      </c>
      <c r="P2748" s="7">
        <f t="shared" si="295"/>
        <v>42.157894736842103</v>
      </c>
      <c r="Q2748" s="4" t="str">
        <f t="shared" si="296"/>
        <v>publishing</v>
      </c>
      <c r="R2748" s="4" t="str">
        <f t="shared" si="294"/>
        <v>children's books</v>
      </c>
      <c r="S2748" s="22">
        <f t="shared" si="297"/>
        <v>41850.781377314815</v>
      </c>
      <c r="T2748" s="22">
        <f t="shared" si="298"/>
        <v>41880.781377314815</v>
      </c>
      <c r="U2748" s="23">
        <v>41850.781377314815</v>
      </c>
      <c r="V2748" s="14">
        <f t="shared" si="299"/>
        <v>3000</v>
      </c>
      <c r="W2748" s="14">
        <f t="shared" si="300"/>
        <v>801</v>
      </c>
      <c r="X2748" s="7">
        <f>IF($L2748&gt;0,$W2748/$L2748,0)</f>
        <v>42.157894736842103</v>
      </c>
    </row>
    <row r="2749" spans="1:24" ht="43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3">
        <f>(E2749/D2749)*100</f>
        <v>28.000000000000004</v>
      </c>
      <c r="P2749" s="7">
        <f t="shared" si="295"/>
        <v>35</v>
      </c>
      <c r="Q2749" s="4" t="str">
        <f t="shared" si="296"/>
        <v>publishing</v>
      </c>
      <c r="R2749" s="4" t="str">
        <f t="shared" si="294"/>
        <v>children's books</v>
      </c>
      <c r="S2749" s="22">
        <f t="shared" si="297"/>
        <v>41044.648113425923</v>
      </c>
      <c r="T2749" s="22">
        <f t="shared" si="298"/>
        <v>41076.131944444445</v>
      </c>
      <c r="U2749" s="23">
        <v>41044.648113425923</v>
      </c>
      <c r="V2749" s="14">
        <f t="shared" si="299"/>
        <v>500</v>
      </c>
      <c r="W2749" s="14">
        <f t="shared" si="300"/>
        <v>140</v>
      </c>
      <c r="X2749" s="7">
        <f>IF($L2749&gt;0,$W2749/$L2749,0)</f>
        <v>35</v>
      </c>
    </row>
    <row r="2750" spans="1:24" ht="28.8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3">
        <f>(E2750/D2750)*100</f>
        <v>1.06</v>
      </c>
      <c r="P2750" s="7">
        <f t="shared" si="295"/>
        <v>13.25</v>
      </c>
      <c r="Q2750" s="4" t="str">
        <f t="shared" si="296"/>
        <v>publishing</v>
      </c>
      <c r="R2750" s="4" t="str">
        <f t="shared" si="294"/>
        <v>children's books</v>
      </c>
      <c r="S2750" s="22">
        <f t="shared" si="297"/>
        <v>42585.7106712963</v>
      </c>
      <c r="T2750" s="22">
        <f t="shared" si="298"/>
        <v>42615.7106712963</v>
      </c>
      <c r="U2750" s="23">
        <v>42585.7106712963</v>
      </c>
      <c r="V2750" s="14">
        <f t="shared" si="299"/>
        <v>5000</v>
      </c>
      <c r="W2750" s="14">
        <f t="shared" si="300"/>
        <v>53</v>
      </c>
      <c r="X2750" s="7">
        <f>IF($L2750&gt;0,$W2750/$L2750,0)</f>
        <v>13.25</v>
      </c>
    </row>
    <row r="2751" spans="1:24" ht="28.8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3">
        <f>(E2751/D2751)*100</f>
        <v>1.0999999999999999</v>
      </c>
      <c r="P2751" s="7">
        <f t="shared" si="295"/>
        <v>55</v>
      </c>
      <c r="Q2751" s="4" t="str">
        <f t="shared" si="296"/>
        <v>publishing</v>
      </c>
      <c r="R2751" s="4" t="str">
        <f t="shared" si="294"/>
        <v>children's books</v>
      </c>
      <c r="S2751" s="22">
        <f t="shared" si="297"/>
        <v>42068.799039351856</v>
      </c>
      <c r="T2751" s="22">
        <f t="shared" si="298"/>
        <v>42098.757372685184</v>
      </c>
      <c r="U2751" s="23">
        <v>42068.799039351856</v>
      </c>
      <c r="V2751" s="14">
        <f t="shared" si="299"/>
        <v>10000</v>
      </c>
      <c r="W2751" s="14">
        <f t="shared" si="300"/>
        <v>110</v>
      </c>
      <c r="X2751" s="7">
        <f>IF($L2751&gt;0,$W2751/$L2751,0)</f>
        <v>55</v>
      </c>
    </row>
    <row r="2752" spans="1:24" ht="43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3">
        <f>(E2752/D2752)*100</f>
        <v>0</v>
      </c>
      <c r="P2752" s="7">
        <f t="shared" si="295"/>
        <v>0</v>
      </c>
      <c r="Q2752" s="4" t="str">
        <f t="shared" si="296"/>
        <v>publishing</v>
      </c>
      <c r="R2752" s="4" t="str">
        <f t="shared" si="294"/>
        <v>children's books</v>
      </c>
      <c r="S2752" s="22">
        <f t="shared" si="297"/>
        <v>41078.899826388893</v>
      </c>
      <c r="T2752" s="22">
        <f t="shared" si="298"/>
        <v>41090.833333333336</v>
      </c>
      <c r="U2752" s="23">
        <v>41078.899826388893</v>
      </c>
      <c r="V2752" s="14">
        <f t="shared" si="299"/>
        <v>1999</v>
      </c>
      <c r="W2752" s="14">
        <f t="shared" si="300"/>
        <v>0</v>
      </c>
      <c r="X2752" s="7">
        <f>IF($L2752&gt;0,$W2752/$L2752,0)</f>
        <v>0</v>
      </c>
    </row>
    <row r="2753" spans="1:24" ht="43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3">
        <f>(E2753/D2753)*100</f>
        <v>0</v>
      </c>
      <c r="P2753" s="7">
        <f t="shared" si="295"/>
        <v>0</v>
      </c>
      <c r="Q2753" s="4" t="str">
        <f t="shared" si="296"/>
        <v>publishing</v>
      </c>
      <c r="R2753" s="4" t="str">
        <f t="shared" si="294"/>
        <v>children's books</v>
      </c>
      <c r="S2753" s="22">
        <f t="shared" si="297"/>
        <v>41747.887060185181</v>
      </c>
      <c r="T2753" s="22">
        <f t="shared" si="298"/>
        <v>41807.887060185181</v>
      </c>
      <c r="U2753" s="23">
        <v>41747.887060185181</v>
      </c>
      <c r="V2753" s="14">
        <f t="shared" si="299"/>
        <v>3274</v>
      </c>
      <c r="W2753" s="14">
        <f t="shared" si="300"/>
        <v>0</v>
      </c>
      <c r="X2753" s="7">
        <f>IF($L2753&gt;0,$W2753/$L2753,0)</f>
        <v>0</v>
      </c>
    </row>
    <row r="2754" spans="1:24" ht="43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3">
        <f>(E2754/D2754)*100</f>
        <v>11.458333333333332</v>
      </c>
      <c r="P2754" s="7">
        <f t="shared" si="295"/>
        <v>39.285714285714285</v>
      </c>
      <c r="Q2754" s="4" t="str">
        <f t="shared" si="296"/>
        <v>publishing</v>
      </c>
      <c r="R2754" s="4" t="str">
        <f t="shared" ref="R2754:R2817" si="301">MID($N2754,FIND("/",$N2754)+1,LEN($N2754))</f>
        <v>children's books</v>
      </c>
      <c r="S2754" s="22">
        <f t="shared" si="297"/>
        <v>40855.765092592592</v>
      </c>
      <c r="T2754" s="22">
        <f t="shared" si="298"/>
        <v>40895.765092592592</v>
      </c>
      <c r="U2754" s="23">
        <v>40855.765092592592</v>
      </c>
      <c r="V2754" s="14">
        <f t="shared" si="299"/>
        <v>4800</v>
      </c>
      <c r="W2754" s="14">
        <f t="shared" si="300"/>
        <v>550</v>
      </c>
      <c r="X2754" s="7">
        <f>IF($L2754&gt;0,$W2754/$L2754,0)</f>
        <v>39.285714285714285</v>
      </c>
    </row>
    <row r="2755" spans="1:24" ht="43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3">
        <f>(E2755/D2755)*100</f>
        <v>19</v>
      </c>
      <c r="P2755" s="7">
        <f t="shared" ref="P2755:P2818" si="302">IF($L2755&gt;0,$E2755/$L2755,0)</f>
        <v>47.5</v>
      </c>
      <c r="Q2755" s="4" t="str">
        <f t="shared" ref="Q2755:Q2818" si="303">LEFT($N2755,FIND("/",$N2755)-1)</f>
        <v>publishing</v>
      </c>
      <c r="R2755" s="4" t="str">
        <f t="shared" si="301"/>
        <v>children's books</v>
      </c>
      <c r="S2755" s="22">
        <f t="shared" ref="S2755:U2818" si="304">($J2755/86400)+DATE(1970,1,1)</f>
        <v>41117.900729166664</v>
      </c>
      <c r="T2755" s="22">
        <f t="shared" ref="T2755:T2818" si="305">($I2755/86400)+DATE(1970,1,1)</f>
        <v>41147.900729166664</v>
      </c>
      <c r="U2755" s="23">
        <v>41117.900729166664</v>
      </c>
      <c r="V2755" s="14">
        <f t="shared" ref="V2755:V2818" si="306">IF($H2755="AUD",$D2755*0.704094,IF($H2755="CAD",$D2755*0.766449,IF($H2755="CHF",$D2755*1.016069,IF($H2755="DKK",$D2755*0.150818,IF($H2755="EUR",$D2755*1.126155,IF($H2755="GBP",$D2755*1.251877,IF($H2755="HKD",$D2755*0.127766,IF($H2755="MXN",$D2755*0.052688,IF($H2755="NOK",$D2755*0.117106,IF($H2755="NZD",$D2755*0.672078,IF($H2755="SEK",$D2755*0.106947,IF($H2755="SGD",$D2755*0.737466,IF($H2755="USD",$D2755*1)))))))))))))</f>
        <v>2000</v>
      </c>
      <c r="W2755" s="14">
        <f t="shared" ref="W2755:W2818" si="307">IF($H2755="AUD",$E2755*0.704094,IF($H2755="CAD",$E2755*0.766449,IF($H2755="CHF",$E2755*1.016069,IF($H2755="DKK",$E2755*0.150818,IF($H2755="EUR",$E2755*1.126155,IF($H2755="GBP",$E2755*1.251877,IF($H2755="HKD",$E2755*0.127766,IF($H2755="MXN",$E2755*0.052688,IF($H2755="NOK",$E2755*0.117106,IF($H2755="NZD",$E2755*0.672078,IF($H2755="SEK",$E2755*0.106947,IF($H2755="SGD",$E2755*0.737466,IF($H2755="USD",$E2755*1)))))))))))))</f>
        <v>380</v>
      </c>
      <c r="X2755" s="7">
        <f>IF($L2755&gt;0,$W2755/$L2755,0)</f>
        <v>47.5</v>
      </c>
    </row>
    <row r="2756" spans="1:24" ht="43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3">
        <f>(E2756/D2756)*100</f>
        <v>0</v>
      </c>
      <c r="P2756" s="7">
        <f t="shared" si="302"/>
        <v>0</v>
      </c>
      <c r="Q2756" s="4" t="str">
        <f t="shared" si="303"/>
        <v>publishing</v>
      </c>
      <c r="R2756" s="4" t="str">
        <f t="shared" si="301"/>
        <v>children's books</v>
      </c>
      <c r="S2756" s="22">
        <f t="shared" si="304"/>
        <v>41863.636006944442</v>
      </c>
      <c r="T2756" s="22">
        <f t="shared" si="305"/>
        <v>41893.636006944442</v>
      </c>
      <c r="U2756" s="23">
        <v>41863.636006944442</v>
      </c>
      <c r="V2756" s="14">
        <f t="shared" si="306"/>
        <v>10000</v>
      </c>
      <c r="W2756" s="14">
        <f t="shared" si="307"/>
        <v>0</v>
      </c>
      <c r="X2756" s="7">
        <f>IF($L2756&gt;0,$W2756/$L2756,0)</f>
        <v>0</v>
      </c>
    </row>
    <row r="2757" spans="1:24" ht="28.8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3">
        <f>(E2757/D2757)*100</f>
        <v>52</v>
      </c>
      <c r="P2757" s="7">
        <f t="shared" si="302"/>
        <v>17.333333333333332</v>
      </c>
      <c r="Q2757" s="4" t="str">
        <f t="shared" si="303"/>
        <v>publishing</v>
      </c>
      <c r="R2757" s="4" t="str">
        <f t="shared" si="301"/>
        <v>children's books</v>
      </c>
      <c r="S2757" s="22">
        <f t="shared" si="304"/>
        <v>42072.790821759263</v>
      </c>
      <c r="T2757" s="22">
        <f t="shared" si="305"/>
        <v>42102.790821759263</v>
      </c>
      <c r="U2757" s="23">
        <v>42072.790821759263</v>
      </c>
      <c r="V2757" s="14">
        <f t="shared" si="306"/>
        <v>563.07749999999999</v>
      </c>
      <c r="W2757" s="14">
        <f t="shared" si="307"/>
        <v>292.80029999999999</v>
      </c>
      <c r="X2757" s="7">
        <f>IF($L2757&gt;0,$W2757/$L2757,0)</f>
        <v>19.520019999999999</v>
      </c>
    </row>
    <row r="2758" spans="1:24" ht="43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3">
        <f>(E2758/D2758)*100</f>
        <v>10.48</v>
      </c>
      <c r="P2758" s="7">
        <f t="shared" si="302"/>
        <v>31.757575757575758</v>
      </c>
      <c r="Q2758" s="4" t="str">
        <f t="shared" si="303"/>
        <v>publishing</v>
      </c>
      <c r="R2758" s="4" t="str">
        <f t="shared" si="301"/>
        <v>children's books</v>
      </c>
      <c r="S2758" s="22">
        <f t="shared" si="304"/>
        <v>41620.900474537033</v>
      </c>
      <c r="T2758" s="22">
        <f t="shared" si="305"/>
        <v>41650.900474537033</v>
      </c>
      <c r="U2758" s="23">
        <v>41620.900474537033</v>
      </c>
      <c r="V2758" s="14">
        <f t="shared" si="306"/>
        <v>10000</v>
      </c>
      <c r="W2758" s="14">
        <f t="shared" si="307"/>
        <v>1048</v>
      </c>
      <c r="X2758" s="7">
        <f>IF($L2758&gt;0,$W2758/$L2758,0)</f>
        <v>31.757575757575758</v>
      </c>
    </row>
    <row r="2759" spans="1:24" ht="28.8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3">
        <f>(E2759/D2759)*100</f>
        <v>0.66666666666666674</v>
      </c>
      <c r="P2759" s="7">
        <f t="shared" si="302"/>
        <v>5</v>
      </c>
      <c r="Q2759" s="4" t="str">
        <f t="shared" si="303"/>
        <v>publishing</v>
      </c>
      <c r="R2759" s="4" t="str">
        <f t="shared" si="301"/>
        <v>children's books</v>
      </c>
      <c r="S2759" s="22">
        <f t="shared" si="304"/>
        <v>42573.65662037037</v>
      </c>
      <c r="T2759" s="22">
        <f t="shared" si="305"/>
        <v>42588.65662037037</v>
      </c>
      <c r="U2759" s="23">
        <v>42573.65662037037</v>
      </c>
      <c r="V2759" s="14">
        <f t="shared" si="306"/>
        <v>1500</v>
      </c>
      <c r="W2759" s="14">
        <f t="shared" si="307"/>
        <v>10</v>
      </c>
      <c r="X2759" s="7">
        <f>IF($L2759&gt;0,$W2759/$L2759,0)</f>
        <v>5</v>
      </c>
    </row>
    <row r="2760" spans="1:24" ht="43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3">
        <f>(E2760/D2760)*100</f>
        <v>11.700000000000001</v>
      </c>
      <c r="P2760" s="7">
        <f t="shared" si="302"/>
        <v>39</v>
      </c>
      <c r="Q2760" s="4" t="str">
        <f t="shared" si="303"/>
        <v>publishing</v>
      </c>
      <c r="R2760" s="4" t="str">
        <f t="shared" si="301"/>
        <v>children's books</v>
      </c>
      <c r="S2760" s="22">
        <f t="shared" si="304"/>
        <v>42639.441932870366</v>
      </c>
      <c r="T2760" s="22">
        <f t="shared" si="305"/>
        <v>42653.441932870366</v>
      </c>
      <c r="U2760" s="23">
        <v>42639.441932870366</v>
      </c>
      <c r="V2760" s="14">
        <f t="shared" si="306"/>
        <v>1408.1880000000001</v>
      </c>
      <c r="W2760" s="14">
        <f t="shared" si="307"/>
        <v>164.75799599999999</v>
      </c>
      <c r="X2760" s="7">
        <f>IF($L2760&gt;0,$W2760/$L2760,0)</f>
        <v>27.459665999999999</v>
      </c>
    </row>
    <row r="2761" spans="1:24" ht="43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3">
        <f>(E2761/D2761)*100</f>
        <v>10.5</v>
      </c>
      <c r="P2761" s="7">
        <f t="shared" si="302"/>
        <v>52.5</v>
      </c>
      <c r="Q2761" s="4" t="str">
        <f t="shared" si="303"/>
        <v>publishing</v>
      </c>
      <c r="R2761" s="4" t="str">
        <f t="shared" si="301"/>
        <v>children's books</v>
      </c>
      <c r="S2761" s="22">
        <f t="shared" si="304"/>
        <v>42524.36650462963</v>
      </c>
      <c r="T2761" s="22">
        <f t="shared" si="305"/>
        <v>42567.36650462963</v>
      </c>
      <c r="U2761" s="23">
        <v>42524.36650462963</v>
      </c>
      <c r="V2761" s="14">
        <f t="shared" si="306"/>
        <v>704.09400000000005</v>
      </c>
      <c r="W2761" s="14">
        <f t="shared" si="307"/>
        <v>73.929869999999994</v>
      </c>
      <c r="X2761" s="7">
        <f>IF($L2761&gt;0,$W2761/$L2761,0)</f>
        <v>36.964934999999997</v>
      </c>
    </row>
    <row r="2762" spans="1:24" ht="43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3">
        <f>(E2762/D2762)*100</f>
        <v>0</v>
      </c>
      <c r="P2762" s="7">
        <f t="shared" si="302"/>
        <v>0</v>
      </c>
      <c r="Q2762" s="4" t="str">
        <f t="shared" si="303"/>
        <v>publishing</v>
      </c>
      <c r="R2762" s="4" t="str">
        <f t="shared" si="301"/>
        <v>children's books</v>
      </c>
      <c r="S2762" s="22">
        <f t="shared" si="304"/>
        <v>41415.461319444446</v>
      </c>
      <c r="T2762" s="22">
        <f t="shared" si="305"/>
        <v>41445.461319444446</v>
      </c>
      <c r="U2762" s="23">
        <v>41415.461319444446</v>
      </c>
      <c r="V2762" s="14">
        <f t="shared" si="306"/>
        <v>6259.3849999999993</v>
      </c>
      <c r="W2762" s="14">
        <f t="shared" si="307"/>
        <v>0</v>
      </c>
      <c r="X2762" s="7">
        <f>IF($L2762&gt;0,$W2762/$L2762,0)</f>
        <v>0</v>
      </c>
    </row>
    <row r="2763" spans="1:24" ht="28.8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3">
        <f>(E2763/D2763)*100</f>
        <v>0.72</v>
      </c>
      <c r="P2763" s="7">
        <f t="shared" si="302"/>
        <v>9</v>
      </c>
      <c r="Q2763" s="4" t="str">
        <f t="shared" si="303"/>
        <v>publishing</v>
      </c>
      <c r="R2763" s="4" t="str">
        <f t="shared" si="301"/>
        <v>children's books</v>
      </c>
      <c r="S2763" s="22">
        <f t="shared" si="304"/>
        <v>41247.063576388886</v>
      </c>
      <c r="T2763" s="22">
        <f t="shared" si="305"/>
        <v>41277.063576388886</v>
      </c>
      <c r="U2763" s="23">
        <v>41247.063576388886</v>
      </c>
      <c r="V2763" s="14">
        <f t="shared" si="306"/>
        <v>5000</v>
      </c>
      <c r="W2763" s="14">
        <f t="shared" si="307"/>
        <v>36</v>
      </c>
      <c r="X2763" s="7">
        <f>IF($L2763&gt;0,$W2763/$L2763,0)</f>
        <v>9</v>
      </c>
    </row>
    <row r="2764" spans="1:24" ht="43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3">
        <f>(E2764/D2764)*100</f>
        <v>0.76923076923076927</v>
      </c>
      <c r="P2764" s="7">
        <f t="shared" si="302"/>
        <v>25</v>
      </c>
      <c r="Q2764" s="4" t="str">
        <f t="shared" si="303"/>
        <v>publishing</v>
      </c>
      <c r="R2764" s="4" t="str">
        <f t="shared" si="301"/>
        <v>children's books</v>
      </c>
      <c r="S2764" s="22">
        <f t="shared" si="304"/>
        <v>40927.036979166667</v>
      </c>
      <c r="T2764" s="22">
        <f t="shared" si="305"/>
        <v>40986.995312500003</v>
      </c>
      <c r="U2764" s="23">
        <v>40927.036979166667</v>
      </c>
      <c r="V2764" s="14">
        <f t="shared" si="306"/>
        <v>3250</v>
      </c>
      <c r="W2764" s="14">
        <f t="shared" si="307"/>
        <v>25</v>
      </c>
      <c r="X2764" s="7">
        <f>IF($L2764&gt;0,$W2764/$L2764,0)</f>
        <v>25</v>
      </c>
    </row>
    <row r="2765" spans="1:24" ht="28.8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3">
        <f>(E2765/D2765)*100</f>
        <v>0.22842639593908631</v>
      </c>
      <c r="P2765" s="7">
        <f t="shared" si="302"/>
        <v>30</v>
      </c>
      <c r="Q2765" s="4" t="str">
        <f t="shared" si="303"/>
        <v>publishing</v>
      </c>
      <c r="R2765" s="4" t="str">
        <f t="shared" si="301"/>
        <v>children's books</v>
      </c>
      <c r="S2765" s="22">
        <f t="shared" si="304"/>
        <v>41373.579675925925</v>
      </c>
      <c r="T2765" s="22">
        <f t="shared" si="305"/>
        <v>41418.579675925925</v>
      </c>
      <c r="U2765" s="23">
        <v>41373.579675925925</v>
      </c>
      <c r="V2765" s="14">
        <f t="shared" si="306"/>
        <v>39400</v>
      </c>
      <c r="W2765" s="14">
        <f t="shared" si="307"/>
        <v>90</v>
      </c>
      <c r="X2765" s="7">
        <f>IF($L2765&gt;0,$W2765/$L2765,0)</f>
        <v>30</v>
      </c>
    </row>
    <row r="2766" spans="1:24" ht="43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3">
        <f>(E2766/D2766)*100</f>
        <v>1.125</v>
      </c>
      <c r="P2766" s="7">
        <f t="shared" si="302"/>
        <v>11.25</v>
      </c>
      <c r="Q2766" s="4" t="str">
        <f t="shared" si="303"/>
        <v>publishing</v>
      </c>
      <c r="R2766" s="4" t="str">
        <f t="shared" si="301"/>
        <v>children's books</v>
      </c>
      <c r="S2766" s="22">
        <f t="shared" si="304"/>
        <v>41030.292025462964</v>
      </c>
      <c r="T2766" s="22">
        <f t="shared" si="305"/>
        <v>41059.791666666664</v>
      </c>
      <c r="U2766" s="23">
        <v>41030.292025462964</v>
      </c>
      <c r="V2766" s="14">
        <f t="shared" si="306"/>
        <v>4000</v>
      </c>
      <c r="W2766" s="14">
        <f t="shared" si="307"/>
        <v>45</v>
      </c>
      <c r="X2766" s="7">
        <f>IF($L2766&gt;0,$W2766/$L2766,0)</f>
        <v>11.25</v>
      </c>
    </row>
    <row r="2767" spans="1:24" ht="43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3">
        <f>(E2767/D2767)*100</f>
        <v>0</v>
      </c>
      <c r="P2767" s="7">
        <f t="shared" si="302"/>
        <v>0</v>
      </c>
      <c r="Q2767" s="4" t="str">
        <f t="shared" si="303"/>
        <v>publishing</v>
      </c>
      <c r="R2767" s="4" t="str">
        <f t="shared" si="301"/>
        <v>children's books</v>
      </c>
      <c r="S2767" s="22">
        <f t="shared" si="304"/>
        <v>41194.579027777778</v>
      </c>
      <c r="T2767" s="22">
        <f t="shared" si="305"/>
        <v>41210.579027777778</v>
      </c>
      <c r="U2767" s="23">
        <v>41194.579027777778</v>
      </c>
      <c r="V2767" s="14">
        <f t="shared" si="306"/>
        <v>4000</v>
      </c>
      <c r="W2767" s="14">
        <f t="shared" si="307"/>
        <v>0</v>
      </c>
      <c r="X2767" s="7">
        <f>IF($L2767&gt;0,$W2767/$L2767,0)</f>
        <v>0</v>
      </c>
    </row>
    <row r="2768" spans="1:24" ht="43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3">
        <f>(E2768/D2768)*100</f>
        <v>2</v>
      </c>
      <c r="P2768" s="7">
        <f t="shared" si="302"/>
        <v>25</v>
      </c>
      <c r="Q2768" s="4" t="str">
        <f t="shared" si="303"/>
        <v>publishing</v>
      </c>
      <c r="R2768" s="4" t="str">
        <f t="shared" si="301"/>
        <v>children's books</v>
      </c>
      <c r="S2768" s="22">
        <f t="shared" si="304"/>
        <v>40736.668032407411</v>
      </c>
      <c r="T2768" s="22">
        <f t="shared" si="305"/>
        <v>40766.668032407411</v>
      </c>
      <c r="U2768" s="23">
        <v>40736.668032407411</v>
      </c>
      <c r="V2768" s="14">
        <f t="shared" si="306"/>
        <v>5000</v>
      </c>
      <c r="W2768" s="14">
        <f t="shared" si="307"/>
        <v>100</v>
      </c>
      <c r="X2768" s="7">
        <f>IF($L2768&gt;0,$W2768/$L2768,0)</f>
        <v>25</v>
      </c>
    </row>
    <row r="2769" spans="1:24" ht="43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3">
        <f>(E2769/D2769)*100</f>
        <v>0.85000000000000009</v>
      </c>
      <c r="P2769" s="7">
        <f t="shared" si="302"/>
        <v>11.333333333333334</v>
      </c>
      <c r="Q2769" s="4" t="str">
        <f t="shared" si="303"/>
        <v>publishing</v>
      </c>
      <c r="R2769" s="4" t="str">
        <f t="shared" si="301"/>
        <v>children's books</v>
      </c>
      <c r="S2769" s="22">
        <f t="shared" si="304"/>
        <v>42172.958912037036</v>
      </c>
      <c r="T2769" s="22">
        <f t="shared" si="305"/>
        <v>42232.958912037036</v>
      </c>
      <c r="U2769" s="23">
        <v>42172.958912037036</v>
      </c>
      <c r="V2769" s="14">
        <f t="shared" si="306"/>
        <v>3065.7960000000003</v>
      </c>
      <c r="W2769" s="14">
        <f t="shared" si="307"/>
        <v>26.059266000000001</v>
      </c>
      <c r="X2769" s="7">
        <f>IF($L2769&gt;0,$W2769/$L2769,0)</f>
        <v>8.6864220000000003</v>
      </c>
    </row>
    <row r="2770" spans="1:24" ht="43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3">
        <f>(E2770/D2770)*100</f>
        <v>14.314285714285715</v>
      </c>
      <c r="P2770" s="7">
        <f t="shared" si="302"/>
        <v>29.470588235294116</v>
      </c>
      <c r="Q2770" s="4" t="str">
        <f t="shared" si="303"/>
        <v>publishing</v>
      </c>
      <c r="R2770" s="4" t="str">
        <f t="shared" si="301"/>
        <v>children's books</v>
      </c>
      <c r="S2770" s="22">
        <f t="shared" si="304"/>
        <v>40967.614849537036</v>
      </c>
      <c r="T2770" s="22">
        <f t="shared" si="305"/>
        <v>40997.573182870372</v>
      </c>
      <c r="U2770" s="23">
        <v>40967.614849537036</v>
      </c>
      <c r="V2770" s="14">
        <f t="shared" si="306"/>
        <v>7000</v>
      </c>
      <c r="W2770" s="14">
        <f t="shared" si="307"/>
        <v>1002</v>
      </c>
      <c r="X2770" s="7">
        <f>IF($L2770&gt;0,$W2770/$L2770,0)</f>
        <v>29.470588235294116</v>
      </c>
    </row>
    <row r="2771" spans="1:24" ht="43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3">
        <f>(E2771/D2771)*100</f>
        <v>0.25</v>
      </c>
      <c r="P2771" s="7">
        <f t="shared" si="302"/>
        <v>1</v>
      </c>
      <c r="Q2771" s="4" t="str">
        <f t="shared" si="303"/>
        <v>publishing</v>
      </c>
      <c r="R2771" s="4" t="str">
        <f t="shared" si="301"/>
        <v>children's books</v>
      </c>
      <c r="S2771" s="22">
        <f t="shared" si="304"/>
        <v>41745.826273148152</v>
      </c>
      <c r="T2771" s="22">
        <f t="shared" si="305"/>
        <v>41795.826273148152</v>
      </c>
      <c r="U2771" s="23">
        <v>41745.826273148152</v>
      </c>
      <c r="V2771" s="14">
        <f t="shared" si="306"/>
        <v>1001.5015999999999</v>
      </c>
      <c r="W2771" s="14">
        <f t="shared" si="307"/>
        <v>2.5037539999999998</v>
      </c>
      <c r="X2771" s="7">
        <f>IF($L2771&gt;0,$W2771/$L2771,0)</f>
        <v>1.2518769999999999</v>
      </c>
    </row>
    <row r="2772" spans="1:24" ht="43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3">
        <f>(E2772/D2772)*100</f>
        <v>10.411249999999999</v>
      </c>
      <c r="P2772" s="7">
        <f t="shared" si="302"/>
        <v>63.098484848484851</v>
      </c>
      <c r="Q2772" s="4" t="str">
        <f t="shared" si="303"/>
        <v>publishing</v>
      </c>
      <c r="R2772" s="4" t="str">
        <f t="shared" si="301"/>
        <v>children's books</v>
      </c>
      <c r="S2772" s="22">
        <f t="shared" si="304"/>
        <v>41686.705208333333</v>
      </c>
      <c r="T2772" s="22">
        <f t="shared" si="305"/>
        <v>41716.663541666669</v>
      </c>
      <c r="U2772" s="23">
        <v>41686.705208333333</v>
      </c>
      <c r="V2772" s="14">
        <f t="shared" si="306"/>
        <v>20000</v>
      </c>
      <c r="W2772" s="14">
        <f t="shared" si="307"/>
        <v>2082.25</v>
      </c>
      <c r="X2772" s="7">
        <f>IF($L2772&gt;0,$W2772/$L2772,0)</f>
        <v>63.098484848484851</v>
      </c>
    </row>
    <row r="2773" spans="1:24" ht="43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3">
        <f>(E2773/D2773)*100</f>
        <v>0</v>
      </c>
      <c r="P2773" s="7">
        <f t="shared" si="302"/>
        <v>0</v>
      </c>
      <c r="Q2773" s="4" t="str">
        <f t="shared" si="303"/>
        <v>publishing</v>
      </c>
      <c r="R2773" s="4" t="str">
        <f t="shared" si="301"/>
        <v>children's books</v>
      </c>
      <c r="S2773" s="22">
        <f t="shared" si="304"/>
        <v>41257.531712962962</v>
      </c>
      <c r="T2773" s="22">
        <f t="shared" si="305"/>
        <v>41306.708333333336</v>
      </c>
      <c r="U2773" s="23">
        <v>41257.531712962962</v>
      </c>
      <c r="V2773" s="14">
        <f t="shared" si="306"/>
        <v>19980</v>
      </c>
      <c r="W2773" s="14">
        <f t="shared" si="307"/>
        <v>0</v>
      </c>
      <c r="X2773" s="7">
        <f>IF($L2773&gt;0,$W2773/$L2773,0)</f>
        <v>0</v>
      </c>
    </row>
    <row r="2774" spans="1:24" ht="43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3">
        <f>(E2774/D2774)*100</f>
        <v>0</v>
      </c>
      <c r="P2774" s="7">
        <f t="shared" si="302"/>
        <v>0</v>
      </c>
      <c r="Q2774" s="4" t="str">
        <f t="shared" si="303"/>
        <v>publishing</v>
      </c>
      <c r="R2774" s="4" t="str">
        <f t="shared" si="301"/>
        <v>children's books</v>
      </c>
      <c r="S2774" s="22">
        <f t="shared" si="304"/>
        <v>41537.869143518517</v>
      </c>
      <c r="T2774" s="22">
        <f t="shared" si="305"/>
        <v>41552.869143518517</v>
      </c>
      <c r="U2774" s="23">
        <v>41537.869143518517</v>
      </c>
      <c r="V2774" s="14">
        <f t="shared" si="306"/>
        <v>8000</v>
      </c>
      <c r="W2774" s="14">
        <f t="shared" si="307"/>
        <v>0</v>
      </c>
      <c r="X2774" s="7">
        <f>IF($L2774&gt;0,$W2774/$L2774,0)</f>
        <v>0</v>
      </c>
    </row>
    <row r="2775" spans="1:24" ht="43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3">
        <f>(E2775/D2775)*100</f>
        <v>0.18867924528301888</v>
      </c>
      <c r="P2775" s="7">
        <f t="shared" si="302"/>
        <v>1</v>
      </c>
      <c r="Q2775" s="4" t="str">
        <f t="shared" si="303"/>
        <v>publishing</v>
      </c>
      <c r="R2775" s="4" t="str">
        <f t="shared" si="301"/>
        <v>children's books</v>
      </c>
      <c r="S2775" s="22">
        <f t="shared" si="304"/>
        <v>42474.86482638889</v>
      </c>
      <c r="T2775" s="22">
        <f t="shared" si="305"/>
        <v>42484.86482638889</v>
      </c>
      <c r="U2775" s="23">
        <v>42474.86482638889</v>
      </c>
      <c r="V2775" s="14">
        <f t="shared" si="306"/>
        <v>406.21797000000004</v>
      </c>
      <c r="W2775" s="14">
        <f t="shared" si="307"/>
        <v>0.76644900000000005</v>
      </c>
      <c r="X2775" s="7">
        <f>IF($L2775&gt;0,$W2775/$L2775,0)</f>
        <v>0.76644900000000005</v>
      </c>
    </row>
    <row r="2776" spans="1:24" ht="43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3">
        <f>(E2776/D2776)*100</f>
        <v>14.249999999999998</v>
      </c>
      <c r="P2776" s="7">
        <f t="shared" si="302"/>
        <v>43.846153846153847</v>
      </c>
      <c r="Q2776" s="4" t="str">
        <f t="shared" si="303"/>
        <v>publishing</v>
      </c>
      <c r="R2776" s="4" t="str">
        <f t="shared" si="301"/>
        <v>children's books</v>
      </c>
      <c r="S2776" s="22">
        <f t="shared" si="304"/>
        <v>41311.126481481479</v>
      </c>
      <c r="T2776" s="22">
        <f t="shared" si="305"/>
        <v>41341.126481481479</v>
      </c>
      <c r="U2776" s="23">
        <v>41311.126481481479</v>
      </c>
      <c r="V2776" s="14">
        <f t="shared" si="306"/>
        <v>4000</v>
      </c>
      <c r="W2776" s="14">
        <f t="shared" si="307"/>
        <v>570</v>
      </c>
      <c r="X2776" s="7">
        <f>IF($L2776&gt;0,$W2776/$L2776,0)</f>
        <v>43.846153846153847</v>
      </c>
    </row>
    <row r="2777" spans="1:24" ht="43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3">
        <f>(E2777/D2777)*100</f>
        <v>3</v>
      </c>
      <c r="P2777" s="7">
        <f t="shared" si="302"/>
        <v>75</v>
      </c>
      <c r="Q2777" s="4" t="str">
        <f t="shared" si="303"/>
        <v>publishing</v>
      </c>
      <c r="R2777" s="4" t="str">
        <f t="shared" si="301"/>
        <v>children's books</v>
      </c>
      <c r="S2777" s="22">
        <f t="shared" si="304"/>
        <v>40863.013356481482</v>
      </c>
      <c r="T2777" s="22">
        <f t="shared" si="305"/>
        <v>40893.013356481482</v>
      </c>
      <c r="U2777" s="23">
        <v>40863.013356481482</v>
      </c>
      <c r="V2777" s="14">
        <f t="shared" si="306"/>
        <v>5000</v>
      </c>
      <c r="W2777" s="14">
        <f t="shared" si="307"/>
        <v>150</v>
      </c>
      <c r="X2777" s="7">
        <f>IF($L2777&gt;0,$W2777/$L2777,0)</f>
        <v>75</v>
      </c>
    </row>
    <row r="2778" spans="1:24" ht="43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3">
        <f>(E2778/D2778)*100</f>
        <v>7.8809523809523814</v>
      </c>
      <c r="P2778" s="7">
        <f t="shared" si="302"/>
        <v>45.972222222222221</v>
      </c>
      <c r="Q2778" s="4" t="str">
        <f t="shared" si="303"/>
        <v>publishing</v>
      </c>
      <c r="R2778" s="4" t="str">
        <f t="shared" si="301"/>
        <v>children's books</v>
      </c>
      <c r="S2778" s="22">
        <f t="shared" si="304"/>
        <v>42136.297175925924</v>
      </c>
      <c r="T2778" s="22">
        <f t="shared" si="305"/>
        <v>42167.297175925924</v>
      </c>
      <c r="U2778" s="23">
        <v>42136.297175925924</v>
      </c>
      <c r="V2778" s="14">
        <f t="shared" si="306"/>
        <v>21000</v>
      </c>
      <c r="W2778" s="14">
        <f t="shared" si="307"/>
        <v>1655</v>
      </c>
      <c r="X2778" s="7">
        <f>IF($L2778&gt;0,$W2778/$L2778,0)</f>
        <v>45.972222222222221</v>
      </c>
    </row>
    <row r="2779" spans="1:24" ht="43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3">
        <f>(E2779/D2779)*100</f>
        <v>0.33333333333333337</v>
      </c>
      <c r="P2779" s="7">
        <f t="shared" si="302"/>
        <v>10</v>
      </c>
      <c r="Q2779" s="4" t="str">
        <f t="shared" si="303"/>
        <v>publishing</v>
      </c>
      <c r="R2779" s="4" t="str">
        <f t="shared" si="301"/>
        <v>children's books</v>
      </c>
      <c r="S2779" s="22">
        <f t="shared" si="304"/>
        <v>42172.669027777782</v>
      </c>
      <c r="T2779" s="22">
        <f t="shared" si="305"/>
        <v>42202.669027777782</v>
      </c>
      <c r="U2779" s="23">
        <v>42172.669027777782</v>
      </c>
      <c r="V2779" s="14">
        <f t="shared" si="306"/>
        <v>3000</v>
      </c>
      <c r="W2779" s="14">
        <f t="shared" si="307"/>
        <v>10</v>
      </c>
      <c r="X2779" s="7">
        <f>IF($L2779&gt;0,$W2779/$L2779,0)</f>
        <v>10</v>
      </c>
    </row>
    <row r="2780" spans="1:24" ht="57.6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3">
        <f>(E2780/D2780)*100</f>
        <v>25.545454545454543</v>
      </c>
      <c r="P2780" s="7">
        <f t="shared" si="302"/>
        <v>93.666666666666671</v>
      </c>
      <c r="Q2780" s="4" t="str">
        <f t="shared" si="303"/>
        <v>publishing</v>
      </c>
      <c r="R2780" s="4" t="str">
        <f t="shared" si="301"/>
        <v>children's books</v>
      </c>
      <c r="S2780" s="22">
        <f t="shared" si="304"/>
        <v>41846.978078703702</v>
      </c>
      <c r="T2780" s="22">
        <f t="shared" si="305"/>
        <v>41876.978078703702</v>
      </c>
      <c r="U2780" s="23">
        <v>41846.978078703702</v>
      </c>
      <c r="V2780" s="14">
        <f t="shared" si="306"/>
        <v>5500</v>
      </c>
      <c r="W2780" s="14">
        <f t="shared" si="307"/>
        <v>1405</v>
      </c>
      <c r="X2780" s="7">
        <f>IF($L2780&gt;0,$W2780/$L2780,0)</f>
        <v>93.666666666666671</v>
      </c>
    </row>
    <row r="2781" spans="1:24" ht="43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3">
        <f>(E2781/D2781)*100</f>
        <v>2.12</v>
      </c>
      <c r="P2781" s="7">
        <f t="shared" si="302"/>
        <v>53</v>
      </c>
      <c r="Q2781" s="4" t="str">
        <f t="shared" si="303"/>
        <v>publishing</v>
      </c>
      <c r="R2781" s="4" t="str">
        <f t="shared" si="301"/>
        <v>children's books</v>
      </c>
      <c r="S2781" s="22">
        <f t="shared" si="304"/>
        <v>42300.585891203707</v>
      </c>
      <c r="T2781" s="22">
        <f t="shared" si="305"/>
        <v>42330.627557870372</v>
      </c>
      <c r="U2781" s="23">
        <v>42300.585891203707</v>
      </c>
      <c r="V2781" s="14">
        <f t="shared" si="306"/>
        <v>2500</v>
      </c>
      <c r="W2781" s="14">
        <f t="shared" si="307"/>
        <v>53</v>
      </c>
      <c r="X2781" s="7">
        <f>IF($L2781&gt;0,$W2781/$L2781,0)</f>
        <v>53</v>
      </c>
    </row>
    <row r="2782" spans="1:24" ht="28.8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3">
        <f>(E2782/D2782)*100</f>
        <v>0</v>
      </c>
      <c r="P2782" s="7">
        <f t="shared" si="302"/>
        <v>0</v>
      </c>
      <c r="Q2782" s="4" t="str">
        <f t="shared" si="303"/>
        <v>publishing</v>
      </c>
      <c r="R2782" s="4" t="str">
        <f t="shared" si="301"/>
        <v>children's books</v>
      </c>
      <c r="S2782" s="22">
        <f t="shared" si="304"/>
        <v>42774.447777777779</v>
      </c>
      <c r="T2782" s="22">
        <f t="shared" si="305"/>
        <v>42804.447777777779</v>
      </c>
      <c r="U2782" s="23">
        <v>42774.447777777779</v>
      </c>
      <c r="V2782" s="14">
        <f t="shared" si="306"/>
        <v>112615.5</v>
      </c>
      <c r="W2782" s="14">
        <f t="shared" si="307"/>
        <v>0</v>
      </c>
      <c r="X2782" s="7">
        <f>IF($L2782&gt;0,$W2782/$L2782,0)</f>
        <v>0</v>
      </c>
    </row>
    <row r="2783" spans="1:24" ht="28.8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3">
        <f>(E2783/D2783)*100</f>
        <v>105.28</v>
      </c>
      <c r="P2783" s="7">
        <f t="shared" si="302"/>
        <v>47</v>
      </c>
      <c r="Q2783" s="4" t="str">
        <f t="shared" si="303"/>
        <v>theater</v>
      </c>
      <c r="R2783" s="4" t="str">
        <f t="shared" si="301"/>
        <v>plays</v>
      </c>
      <c r="S2783" s="22">
        <f t="shared" si="304"/>
        <v>42018.94159722222</v>
      </c>
      <c r="T2783" s="22">
        <f t="shared" si="305"/>
        <v>42047.291666666672</v>
      </c>
      <c r="U2783" s="23">
        <v>42018.94159722222</v>
      </c>
      <c r="V2783" s="14">
        <f t="shared" si="306"/>
        <v>1250</v>
      </c>
      <c r="W2783" s="14">
        <f t="shared" si="307"/>
        <v>1316</v>
      </c>
      <c r="X2783" s="7">
        <f>IF($L2783&gt;0,$W2783/$L2783,0)</f>
        <v>47</v>
      </c>
    </row>
    <row r="2784" spans="1:24" ht="28.8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3">
        <f>(E2784/D2784)*100</f>
        <v>120</v>
      </c>
      <c r="P2784" s="7">
        <f t="shared" si="302"/>
        <v>66.666666666666671</v>
      </c>
      <c r="Q2784" s="4" t="str">
        <f t="shared" si="303"/>
        <v>theater</v>
      </c>
      <c r="R2784" s="4" t="str">
        <f t="shared" si="301"/>
        <v>plays</v>
      </c>
      <c r="S2784" s="22">
        <f t="shared" si="304"/>
        <v>42026.924976851849</v>
      </c>
      <c r="T2784" s="22">
        <f t="shared" si="305"/>
        <v>42052.207638888889</v>
      </c>
      <c r="U2784" s="23">
        <v>42026.924976851849</v>
      </c>
      <c r="V2784" s="14">
        <f t="shared" si="306"/>
        <v>1000</v>
      </c>
      <c r="W2784" s="14">
        <f t="shared" si="307"/>
        <v>1200</v>
      </c>
      <c r="X2784" s="7">
        <f>IF($L2784&gt;0,$W2784/$L2784,0)</f>
        <v>66.666666666666671</v>
      </c>
    </row>
    <row r="2785" spans="1:24" ht="43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3">
        <f>(E2785/D2785)*100</f>
        <v>114.5</v>
      </c>
      <c r="P2785" s="7">
        <f t="shared" si="302"/>
        <v>18.770491803278688</v>
      </c>
      <c r="Q2785" s="4" t="str">
        <f t="shared" si="303"/>
        <v>theater</v>
      </c>
      <c r="R2785" s="4" t="str">
        <f t="shared" si="301"/>
        <v>plays</v>
      </c>
      <c r="S2785" s="22">
        <f t="shared" si="304"/>
        <v>42103.535254629634</v>
      </c>
      <c r="T2785" s="22">
        <f t="shared" si="305"/>
        <v>42117.535254629634</v>
      </c>
      <c r="U2785" s="23">
        <v>42103.535254629634</v>
      </c>
      <c r="V2785" s="14">
        <f t="shared" si="306"/>
        <v>1251.877</v>
      </c>
      <c r="W2785" s="14">
        <f t="shared" si="307"/>
        <v>1433.3991649999998</v>
      </c>
      <c r="X2785" s="7">
        <f>IF($L2785&gt;0,$W2785/$L2785,0)</f>
        <v>23.498346967213113</v>
      </c>
    </row>
    <row r="2786" spans="1:24" ht="43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3">
        <f>(E2786/D2786)*100</f>
        <v>119</v>
      </c>
      <c r="P2786" s="7">
        <f t="shared" si="302"/>
        <v>66.111111111111114</v>
      </c>
      <c r="Q2786" s="4" t="str">
        <f t="shared" si="303"/>
        <v>theater</v>
      </c>
      <c r="R2786" s="4" t="str">
        <f t="shared" si="301"/>
        <v>plays</v>
      </c>
      <c r="S2786" s="22">
        <f t="shared" si="304"/>
        <v>41920.787534722222</v>
      </c>
      <c r="T2786" s="22">
        <f t="shared" si="305"/>
        <v>41941.787534722222</v>
      </c>
      <c r="U2786" s="23">
        <v>41920.787534722222</v>
      </c>
      <c r="V2786" s="14">
        <f t="shared" si="306"/>
        <v>6000</v>
      </c>
      <c r="W2786" s="14">
        <f t="shared" si="307"/>
        <v>7140</v>
      </c>
      <c r="X2786" s="7">
        <f>IF($L2786&gt;0,$W2786/$L2786,0)</f>
        <v>66.111111111111114</v>
      </c>
    </row>
    <row r="2787" spans="1:24" ht="43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3">
        <f>(E2787/D2787)*100</f>
        <v>104.67999999999999</v>
      </c>
      <c r="P2787" s="7">
        <f t="shared" si="302"/>
        <v>36.859154929577464</v>
      </c>
      <c r="Q2787" s="4" t="str">
        <f t="shared" si="303"/>
        <v>theater</v>
      </c>
      <c r="R2787" s="4" t="str">
        <f t="shared" si="301"/>
        <v>plays</v>
      </c>
      <c r="S2787" s="22">
        <f t="shared" si="304"/>
        <v>42558.189432870371</v>
      </c>
      <c r="T2787" s="22">
        <f t="shared" si="305"/>
        <v>42587.875</v>
      </c>
      <c r="U2787" s="23">
        <v>42558.189432870371</v>
      </c>
      <c r="V2787" s="14">
        <f t="shared" si="306"/>
        <v>5000</v>
      </c>
      <c r="W2787" s="14">
        <f t="shared" si="307"/>
        <v>5234</v>
      </c>
      <c r="X2787" s="7">
        <f>IF($L2787&gt;0,$W2787/$L2787,0)</f>
        <v>36.859154929577464</v>
      </c>
    </row>
    <row r="2788" spans="1:24" ht="28.8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3">
        <f>(E2788/D2788)*100</f>
        <v>117.83999999999999</v>
      </c>
      <c r="P2788" s="7">
        <f t="shared" si="302"/>
        <v>39.810810810810814</v>
      </c>
      <c r="Q2788" s="4" t="str">
        <f t="shared" si="303"/>
        <v>theater</v>
      </c>
      <c r="R2788" s="4" t="str">
        <f t="shared" si="301"/>
        <v>plays</v>
      </c>
      <c r="S2788" s="22">
        <f t="shared" si="304"/>
        <v>41815.569212962961</v>
      </c>
      <c r="T2788" s="22">
        <f t="shared" si="305"/>
        <v>41829.569212962961</v>
      </c>
      <c r="U2788" s="23">
        <v>41815.569212962961</v>
      </c>
      <c r="V2788" s="14">
        <f t="shared" si="306"/>
        <v>3129.6924999999997</v>
      </c>
      <c r="W2788" s="14">
        <f t="shared" si="307"/>
        <v>3688.0296419999995</v>
      </c>
      <c r="X2788" s="7">
        <f>IF($L2788&gt;0,$W2788/$L2788,0)</f>
        <v>49.838238405405399</v>
      </c>
    </row>
    <row r="2789" spans="1:24" ht="43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3">
        <f>(E2789/D2789)*100</f>
        <v>119.7</v>
      </c>
      <c r="P2789" s="7">
        <f t="shared" si="302"/>
        <v>31.5</v>
      </c>
      <c r="Q2789" s="4" t="str">
        <f t="shared" si="303"/>
        <v>theater</v>
      </c>
      <c r="R2789" s="4" t="str">
        <f t="shared" si="301"/>
        <v>plays</v>
      </c>
      <c r="S2789" s="22">
        <f t="shared" si="304"/>
        <v>41808.198518518519</v>
      </c>
      <c r="T2789" s="22">
        <f t="shared" si="305"/>
        <v>41838.198518518519</v>
      </c>
      <c r="U2789" s="23">
        <v>41808.198518518519</v>
      </c>
      <c r="V2789" s="14">
        <f t="shared" si="306"/>
        <v>1000</v>
      </c>
      <c r="W2789" s="14">
        <f t="shared" si="307"/>
        <v>1197</v>
      </c>
      <c r="X2789" s="7">
        <f>IF($L2789&gt;0,$W2789/$L2789,0)</f>
        <v>31.5</v>
      </c>
    </row>
    <row r="2790" spans="1:24" ht="43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3">
        <f>(E2790/D2790)*100</f>
        <v>102.49999999999999</v>
      </c>
      <c r="P2790" s="7">
        <f t="shared" si="302"/>
        <v>102.5</v>
      </c>
      <c r="Q2790" s="4" t="str">
        <f t="shared" si="303"/>
        <v>theater</v>
      </c>
      <c r="R2790" s="4" t="str">
        <f t="shared" si="301"/>
        <v>plays</v>
      </c>
      <c r="S2790" s="22">
        <f t="shared" si="304"/>
        <v>42550.701886574076</v>
      </c>
      <c r="T2790" s="22">
        <f t="shared" si="305"/>
        <v>42580.701886574076</v>
      </c>
      <c r="U2790" s="23">
        <v>42550.701886574076</v>
      </c>
      <c r="V2790" s="14">
        <f t="shared" si="306"/>
        <v>2000</v>
      </c>
      <c r="W2790" s="14">
        <f t="shared" si="307"/>
        <v>2050</v>
      </c>
      <c r="X2790" s="7">
        <f>IF($L2790&gt;0,$W2790/$L2790,0)</f>
        <v>102.5</v>
      </c>
    </row>
    <row r="2791" spans="1:24" ht="28.8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3">
        <f>(E2791/D2791)*100</f>
        <v>101.16666666666667</v>
      </c>
      <c r="P2791" s="7">
        <f t="shared" si="302"/>
        <v>126.45833333333333</v>
      </c>
      <c r="Q2791" s="4" t="str">
        <f t="shared" si="303"/>
        <v>theater</v>
      </c>
      <c r="R2791" s="4" t="str">
        <f t="shared" si="301"/>
        <v>plays</v>
      </c>
      <c r="S2791" s="22">
        <f t="shared" si="304"/>
        <v>42056.013124999998</v>
      </c>
      <c r="T2791" s="22">
        <f t="shared" si="305"/>
        <v>42075.166666666672</v>
      </c>
      <c r="U2791" s="23">
        <v>42056.013124999998</v>
      </c>
      <c r="V2791" s="14">
        <f t="shared" si="306"/>
        <v>3000</v>
      </c>
      <c r="W2791" s="14">
        <f t="shared" si="307"/>
        <v>3035</v>
      </c>
      <c r="X2791" s="7">
        <f>IF($L2791&gt;0,$W2791/$L2791,0)</f>
        <v>126.45833333333333</v>
      </c>
    </row>
    <row r="2792" spans="1:24" ht="43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3">
        <f>(E2792/D2792)*100</f>
        <v>105.33333333333333</v>
      </c>
      <c r="P2792" s="7">
        <f t="shared" si="302"/>
        <v>47.878787878787875</v>
      </c>
      <c r="Q2792" s="4" t="str">
        <f t="shared" si="303"/>
        <v>theater</v>
      </c>
      <c r="R2792" s="4" t="str">
        <f t="shared" si="301"/>
        <v>plays</v>
      </c>
      <c r="S2792" s="22">
        <f t="shared" si="304"/>
        <v>42016.938692129625</v>
      </c>
      <c r="T2792" s="22">
        <f t="shared" si="305"/>
        <v>42046.938692129625</v>
      </c>
      <c r="U2792" s="23">
        <v>42016.938692129625</v>
      </c>
      <c r="V2792" s="14">
        <f t="shared" si="306"/>
        <v>3000</v>
      </c>
      <c r="W2792" s="14">
        <f t="shared" si="307"/>
        <v>3160</v>
      </c>
      <c r="X2792" s="7">
        <f>IF($L2792&gt;0,$W2792/$L2792,0)</f>
        <v>47.878787878787875</v>
      </c>
    </row>
    <row r="2793" spans="1:24" ht="43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3">
        <f>(E2793/D2793)*100</f>
        <v>102.49999999999999</v>
      </c>
      <c r="P2793" s="7">
        <f t="shared" si="302"/>
        <v>73.214285714285708</v>
      </c>
      <c r="Q2793" s="4" t="str">
        <f t="shared" si="303"/>
        <v>theater</v>
      </c>
      <c r="R2793" s="4" t="str">
        <f t="shared" si="301"/>
        <v>plays</v>
      </c>
      <c r="S2793" s="22">
        <f t="shared" si="304"/>
        <v>42591.899988425925</v>
      </c>
      <c r="T2793" s="22">
        <f t="shared" si="305"/>
        <v>42622.166666666672</v>
      </c>
      <c r="U2793" s="23">
        <v>42591.899988425925</v>
      </c>
      <c r="V2793" s="14">
        <f t="shared" si="306"/>
        <v>2000</v>
      </c>
      <c r="W2793" s="14">
        <f t="shared" si="307"/>
        <v>2050</v>
      </c>
      <c r="X2793" s="7">
        <f>IF($L2793&gt;0,$W2793/$L2793,0)</f>
        <v>73.214285714285708</v>
      </c>
    </row>
    <row r="2794" spans="1:24" ht="43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3">
        <f>(E2794/D2794)*100</f>
        <v>107.60000000000001</v>
      </c>
      <c r="P2794" s="7">
        <f t="shared" si="302"/>
        <v>89.666666666666671</v>
      </c>
      <c r="Q2794" s="4" t="str">
        <f t="shared" si="303"/>
        <v>theater</v>
      </c>
      <c r="R2794" s="4" t="str">
        <f t="shared" si="301"/>
        <v>plays</v>
      </c>
      <c r="S2794" s="22">
        <f t="shared" si="304"/>
        <v>42183.231006944443</v>
      </c>
      <c r="T2794" s="22">
        <f t="shared" si="305"/>
        <v>42228.231006944443</v>
      </c>
      <c r="U2794" s="23">
        <v>42183.231006944443</v>
      </c>
      <c r="V2794" s="14">
        <f t="shared" si="306"/>
        <v>2000</v>
      </c>
      <c r="W2794" s="14">
        <f t="shared" si="307"/>
        <v>2152</v>
      </c>
      <c r="X2794" s="7">
        <f>IF($L2794&gt;0,$W2794/$L2794,0)</f>
        <v>89.666666666666671</v>
      </c>
    </row>
    <row r="2795" spans="1:24" ht="57.6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3">
        <f>(E2795/D2795)*100</f>
        <v>110.5675</v>
      </c>
      <c r="P2795" s="7">
        <f t="shared" si="302"/>
        <v>151.4623287671233</v>
      </c>
      <c r="Q2795" s="4" t="str">
        <f t="shared" si="303"/>
        <v>theater</v>
      </c>
      <c r="R2795" s="4" t="str">
        <f t="shared" si="301"/>
        <v>plays</v>
      </c>
      <c r="S2795" s="22">
        <f t="shared" si="304"/>
        <v>42176.419039351851</v>
      </c>
      <c r="T2795" s="22">
        <f t="shared" si="305"/>
        <v>42206.419039351851</v>
      </c>
      <c r="U2795" s="23">
        <v>42176.419039351851</v>
      </c>
      <c r="V2795" s="14">
        <f t="shared" si="306"/>
        <v>7040.94</v>
      </c>
      <c r="W2795" s="14">
        <f t="shared" si="307"/>
        <v>7784.9913344999995</v>
      </c>
      <c r="X2795" s="7">
        <f>IF($L2795&gt;0,$W2795/$L2795,0)</f>
        <v>106.6437169109589</v>
      </c>
    </row>
    <row r="2796" spans="1:24" ht="57.6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3">
        <f>(E2796/D2796)*100</f>
        <v>150</v>
      </c>
      <c r="P2796" s="7">
        <f t="shared" si="302"/>
        <v>25</v>
      </c>
      <c r="Q2796" s="4" t="str">
        <f t="shared" si="303"/>
        <v>theater</v>
      </c>
      <c r="R2796" s="4" t="str">
        <f t="shared" si="301"/>
        <v>plays</v>
      </c>
      <c r="S2796" s="22">
        <f t="shared" si="304"/>
        <v>42416.691655092596</v>
      </c>
      <c r="T2796" s="22">
        <f t="shared" si="305"/>
        <v>42432.791666666672</v>
      </c>
      <c r="U2796" s="23">
        <v>42416.691655092596</v>
      </c>
      <c r="V2796" s="14">
        <f t="shared" si="306"/>
        <v>62.593849999999996</v>
      </c>
      <c r="W2796" s="14">
        <f t="shared" si="307"/>
        <v>93.890774999999991</v>
      </c>
      <c r="X2796" s="7">
        <f>IF($L2796&gt;0,$W2796/$L2796,0)</f>
        <v>31.296924999999998</v>
      </c>
    </row>
    <row r="2797" spans="1:24" ht="43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3">
        <f>(E2797/D2797)*100</f>
        <v>104.28571428571429</v>
      </c>
      <c r="P2797" s="7">
        <f t="shared" si="302"/>
        <v>36.5</v>
      </c>
      <c r="Q2797" s="4" t="str">
        <f t="shared" si="303"/>
        <v>theater</v>
      </c>
      <c r="R2797" s="4" t="str">
        <f t="shared" si="301"/>
        <v>plays</v>
      </c>
      <c r="S2797" s="22">
        <f t="shared" si="304"/>
        <v>41780.525937500002</v>
      </c>
      <c r="T2797" s="22">
        <f t="shared" si="305"/>
        <v>41796.958333333336</v>
      </c>
      <c r="U2797" s="23">
        <v>41780.525937500002</v>
      </c>
      <c r="V2797" s="14">
        <f t="shared" si="306"/>
        <v>700</v>
      </c>
      <c r="W2797" s="14">
        <f t="shared" si="307"/>
        <v>730</v>
      </c>
      <c r="X2797" s="7">
        <f>IF($L2797&gt;0,$W2797/$L2797,0)</f>
        <v>36.5</v>
      </c>
    </row>
    <row r="2798" spans="1:24" ht="43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3">
        <f>(E2798/D2798)*100</f>
        <v>115.5</v>
      </c>
      <c r="P2798" s="7">
        <f t="shared" si="302"/>
        <v>44</v>
      </c>
      <c r="Q2798" s="4" t="str">
        <f t="shared" si="303"/>
        <v>theater</v>
      </c>
      <c r="R2798" s="4" t="str">
        <f t="shared" si="301"/>
        <v>plays</v>
      </c>
      <c r="S2798" s="22">
        <f t="shared" si="304"/>
        <v>41795.528101851851</v>
      </c>
      <c r="T2798" s="22">
        <f t="shared" si="305"/>
        <v>41825.528101851851</v>
      </c>
      <c r="U2798" s="23">
        <v>41795.528101851851</v>
      </c>
      <c r="V2798" s="14">
        <f t="shared" si="306"/>
        <v>1001.5015999999999</v>
      </c>
      <c r="W2798" s="14">
        <f t="shared" si="307"/>
        <v>1156.734348</v>
      </c>
      <c r="X2798" s="7">
        <f>IF($L2798&gt;0,$W2798/$L2798,0)</f>
        <v>55.082588000000001</v>
      </c>
    </row>
    <row r="2799" spans="1:24" ht="43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3">
        <f>(E2799/D2799)*100</f>
        <v>102.64512500000001</v>
      </c>
      <c r="P2799" s="7">
        <f t="shared" si="302"/>
        <v>87.357553191489373</v>
      </c>
      <c r="Q2799" s="4" t="str">
        <f t="shared" si="303"/>
        <v>theater</v>
      </c>
      <c r="R2799" s="4" t="str">
        <f t="shared" si="301"/>
        <v>plays</v>
      </c>
      <c r="S2799" s="22">
        <f t="shared" si="304"/>
        <v>41798.94027777778</v>
      </c>
      <c r="T2799" s="22">
        <f t="shared" si="305"/>
        <v>41828.94027777778</v>
      </c>
      <c r="U2799" s="23">
        <v>41798.94027777778</v>
      </c>
      <c r="V2799" s="14">
        <f t="shared" si="306"/>
        <v>10015.016</v>
      </c>
      <c r="W2799" s="14">
        <f t="shared" si="307"/>
        <v>10279.92569197</v>
      </c>
      <c r="X2799" s="7">
        <f>IF($L2799&gt;0,$W2799/$L2799,0)</f>
        <v>109.36091161670213</v>
      </c>
    </row>
    <row r="2800" spans="1:24" ht="43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3">
        <f>(E2800/D2800)*100</f>
        <v>101.4</v>
      </c>
      <c r="P2800" s="7">
        <f t="shared" si="302"/>
        <v>36.474820143884891</v>
      </c>
      <c r="Q2800" s="4" t="str">
        <f t="shared" si="303"/>
        <v>theater</v>
      </c>
      <c r="R2800" s="4" t="str">
        <f t="shared" si="301"/>
        <v>plays</v>
      </c>
      <c r="S2800" s="22">
        <f t="shared" si="304"/>
        <v>42201.675011574072</v>
      </c>
      <c r="T2800" s="22">
        <f t="shared" si="305"/>
        <v>42216.666666666672</v>
      </c>
      <c r="U2800" s="23">
        <v>42201.675011574072</v>
      </c>
      <c r="V2800" s="14">
        <f t="shared" si="306"/>
        <v>6259.3849999999993</v>
      </c>
      <c r="W2800" s="14">
        <f t="shared" si="307"/>
        <v>6347.0163899999998</v>
      </c>
      <c r="X2800" s="7">
        <f>IF($L2800&gt;0,$W2800/$L2800,0)</f>
        <v>45.661988417266187</v>
      </c>
    </row>
    <row r="2801" spans="1:24" ht="43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3">
        <f>(E2801/D2801)*100</f>
        <v>116.6348</v>
      </c>
      <c r="P2801" s="7">
        <f t="shared" si="302"/>
        <v>44.859538461538463</v>
      </c>
      <c r="Q2801" s="4" t="str">
        <f t="shared" si="303"/>
        <v>theater</v>
      </c>
      <c r="R2801" s="4" t="str">
        <f t="shared" si="301"/>
        <v>plays</v>
      </c>
      <c r="S2801" s="22">
        <f t="shared" si="304"/>
        <v>42507.264699074076</v>
      </c>
      <c r="T2801" s="22">
        <f t="shared" si="305"/>
        <v>42538.666666666672</v>
      </c>
      <c r="U2801" s="23">
        <v>42507.264699074076</v>
      </c>
      <c r="V2801" s="14">
        <f t="shared" si="306"/>
        <v>6259.3849999999993</v>
      </c>
      <c r="W2801" s="14">
        <f t="shared" si="307"/>
        <v>7300.621175979999</v>
      </c>
      <c r="X2801" s="7">
        <f>IF($L2801&gt;0,$W2801/$L2801,0)</f>
        <v>56.158624430615376</v>
      </c>
    </row>
    <row r="2802" spans="1:24" ht="43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3">
        <f>(E2802/D2802)*100</f>
        <v>133</v>
      </c>
      <c r="P2802" s="7">
        <f t="shared" si="302"/>
        <v>42.903225806451616</v>
      </c>
      <c r="Q2802" s="4" t="str">
        <f t="shared" si="303"/>
        <v>theater</v>
      </c>
      <c r="R2802" s="4" t="str">
        <f t="shared" si="301"/>
        <v>plays</v>
      </c>
      <c r="S2802" s="22">
        <f t="shared" si="304"/>
        <v>41948.552847222221</v>
      </c>
      <c r="T2802" s="22">
        <f t="shared" si="305"/>
        <v>42008.552847222221</v>
      </c>
      <c r="U2802" s="23">
        <v>41948.552847222221</v>
      </c>
      <c r="V2802" s="14">
        <f t="shared" si="306"/>
        <v>1251.877</v>
      </c>
      <c r="W2802" s="14">
        <f t="shared" si="307"/>
        <v>1664.99641</v>
      </c>
      <c r="X2802" s="7">
        <f>IF($L2802&gt;0,$W2802/$L2802,0)</f>
        <v>53.709561612903222</v>
      </c>
    </row>
    <row r="2803" spans="1:24" ht="43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3">
        <f>(E2803/D2803)*100</f>
        <v>133.20000000000002</v>
      </c>
      <c r="P2803" s="7">
        <f t="shared" si="302"/>
        <v>51.230769230769234</v>
      </c>
      <c r="Q2803" s="4" t="str">
        <f t="shared" si="303"/>
        <v>theater</v>
      </c>
      <c r="R2803" s="4" t="str">
        <f t="shared" si="301"/>
        <v>plays</v>
      </c>
      <c r="S2803" s="22">
        <f t="shared" si="304"/>
        <v>41900.243159722224</v>
      </c>
      <c r="T2803" s="22">
        <f t="shared" si="305"/>
        <v>41922.458333333336</v>
      </c>
      <c r="U2803" s="23">
        <v>41900.243159722224</v>
      </c>
      <c r="V2803" s="14">
        <f t="shared" si="306"/>
        <v>352.04700000000003</v>
      </c>
      <c r="W2803" s="14">
        <f t="shared" si="307"/>
        <v>468.926604</v>
      </c>
      <c r="X2803" s="7">
        <f>IF($L2803&gt;0,$W2803/$L2803,0)</f>
        <v>36.071277230769233</v>
      </c>
    </row>
    <row r="2804" spans="1:24" ht="43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3">
        <f>(E2804/D2804)*100</f>
        <v>101.83333333333333</v>
      </c>
      <c r="P2804" s="7">
        <f t="shared" si="302"/>
        <v>33.944444444444443</v>
      </c>
      <c r="Q2804" s="4" t="str">
        <f t="shared" si="303"/>
        <v>theater</v>
      </c>
      <c r="R2804" s="4" t="str">
        <f t="shared" si="301"/>
        <v>plays</v>
      </c>
      <c r="S2804" s="22">
        <f t="shared" si="304"/>
        <v>42192.64707175926</v>
      </c>
      <c r="T2804" s="22">
        <f t="shared" si="305"/>
        <v>42222.64707175926</v>
      </c>
      <c r="U2804" s="23">
        <v>42192.64707175926</v>
      </c>
      <c r="V2804" s="14">
        <f t="shared" si="306"/>
        <v>3755.6309999999999</v>
      </c>
      <c r="W2804" s="14">
        <f t="shared" si="307"/>
        <v>3824.4842349999999</v>
      </c>
      <c r="X2804" s="7">
        <f>IF($L2804&gt;0,$W2804/$L2804,0)</f>
        <v>42.494269277777775</v>
      </c>
    </row>
    <row r="2805" spans="1:24" ht="43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3">
        <f>(E2805/D2805)*100</f>
        <v>127.95</v>
      </c>
      <c r="P2805" s="7">
        <f t="shared" si="302"/>
        <v>90.744680851063833</v>
      </c>
      <c r="Q2805" s="4" t="str">
        <f t="shared" si="303"/>
        <v>theater</v>
      </c>
      <c r="R2805" s="4" t="str">
        <f t="shared" si="301"/>
        <v>plays</v>
      </c>
      <c r="S2805" s="22">
        <f t="shared" si="304"/>
        <v>42158.065694444449</v>
      </c>
      <c r="T2805" s="22">
        <f t="shared" si="305"/>
        <v>42201</v>
      </c>
      <c r="U2805" s="23">
        <v>42158.065694444449</v>
      </c>
      <c r="V2805" s="14">
        <f t="shared" si="306"/>
        <v>10000</v>
      </c>
      <c r="W2805" s="14">
        <f t="shared" si="307"/>
        <v>12795</v>
      </c>
      <c r="X2805" s="7">
        <f>IF($L2805&gt;0,$W2805/$L2805,0)</f>
        <v>90.744680851063833</v>
      </c>
    </row>
    <row r="2806" spans="1:24" ht="43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3">
        <f>(E2806/D2806)*100</f>
        <v>114.99999999999999</v>
      </c>
      <c r="P2806" s="7">
        <f t="shared" si="302"/>
        <v>50</v>
      </c>
      <c r="Q2806" s="4" t="str">
        <f t="shared" si="303"/>
        <v>theater</v>
      </c>
      <c r="R2806" s="4" t="str">
        <f t="shared" si="301"/>
        <v>plays</v>
      </c>
      <c r="S2806" s="22">
        <f t="shared" si="304"/>
        <v>41881.453587962962</v>
      </c>
      <c r="T2806" s="22">
        <f t="shared" si="305"/>
        <v>41911.453587962962</v>
      </c>
      <c r="U2806" s="23">
        <v>41881.453587962962</v>
      </c>
      <c r="V2806" s="14">
        <f t="shared" si="306"/>
        <v>1251.877</v>
      </c>
      <c r="W2806" s="14">
        <f t="shared" si="307"/>
        <v>1439.6585499999999</v>
      </c>
      <c r="X2806" s="7">
        <f>IF($L2806&gt;0,$W2806/$L2806,0)</f>
        <v>62.593849999999996</v>
      </c>
    </row>
    <row r="2807" spans="1:24" ht="57.6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3">
        <f>(E2807/D2807)*100</f>
        <v>110.00000000000001</v>
      </c>
      <c r="P2807" s="7">
        <f t="shared" si="302"/>
        <v>24.444444444444443</v>
      </c>
      <c r="Q2807" s="4" t="str">
        <f t="shared" si="303"/>
        <v>theater</v>
      </c>
      <c r="R2807" s="4" t="str">
        <f t="shared" si="301"/>
        <v>plays</v>
      </c>
      <c r="S2807" s="22">
        <f t="shared" si="304"/>
        <v>42213.505474537036</v>
      </c>
      <c r="T2807" s="22">
        <f t="shared" si="305"/>
        <v>42238.505474537036</v>
      </c>
      <c r="U2807" s="23">
        <v>42213.505474537036</v>
      </c>
      <c r="V2807" s="14">
        <f t="shared" si="306"/>
        <v>500.75079999999997</v>
      </c>
      <c r="W2807" s="14">
        <f t="shared" si="307"/>
        <v>550.82587999999998</v>
      </c>
      <c r="X2807" s="7">
        <f>IF($L2807&gt;0,$W2807/$L2807,0)</f>
        <v>30.601437777777775</v>
      </c>
    </row>
    <row r="2808" spans="1:24" ht="43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3">
        <f>(E2808/D2808)*100</f>
        <v>112.1</v>
      </c>
      <c r="P2808" s="7">
        <f t="shared" si="302"/>
        <v>44.25</v>
      </c>
      <c r="Q2808" s="4" t="str">
        <f t="shared" si="303"/>
        <v>theater</v>
      </c>
      <c r="R2808" s="4" t="str">
        <f t="shared" si="301"/>
        <v>plays</v>
      </c>
      <c r="S2808" s="22">
        <f t="shared" si="304"/>
        <v>42185.267245370371</v>
      </c>
      <c r="T2808" s="22">
        <f t="shared" si="305"/>
        <v>42221.458333333328</v>
      </c>
      <c r="U2808" s="23">
        <v>42185.267245370371</v>
      </c>
      <c r="V2808" s="14">
        <f t="shared" si="306"/>
        <v>3755.6309999999999</v>
      </c>
      <c r="W2808" s="14">
        <f t="shared" si="307"/>
        <v>4210.0623509999996</v>
      </c>
      <c r="X2808" s="7">
        <f>IF($L2808&gt;0,$W2808/$L2808,0)</f>
        <v>55.395557249999996</v>
      </c>
    </row>
    <row r="2809" spans="1:24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3">
        <f>(E2809/D2809)*100</f>
        <v>126</v>
      </c>
      <c r="P2809" s="7">
        <f t="shared" si="302"/>
        <v>67.741935483870961</v>
      </c>
      <c r="Q2809" s="4" t="str">
        <f t="shared" si="303"/>
        <v>theater</v>
      </c>
      <c r="R2809" s="4" t="str">
        <f t="shared" si="301"/>
        <v>plays</v>
      </c>
      <c r="S2809" s="22">
        <f t="shared" si="304"/>
        <v>42154.873124999998</v>
      </c>
      <c r="T2809" s="22">
        <f t="shared" si="305"/>
        <v>42184.873124999998</v>
      </c>
      <c r="U2809" s="23">
        <v>42154.873124999998</v>
      </c>
      <c r="V2809" s="14">
        <f t="shared" si="306"/>
        <v>5000</v>
      </c>
      <c r="W2809" s="14">
        <f t="shared" si="307"/>
        <v>6300</v>
      </c>
      <c r="X2809" s="7">
        <f>IF($L2809&gt;0,$W2809/$L2809,0)</f>
        <v>67.741935483870961</v>
      </c>
    </row>
    <row r="2810" spans="1:24" ht="43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3">
        <f>(E2810/D2810)*100</f>
        <v>100.24444444444444</v>
      </c>
      <c r="P2810" s="7">
        <f t="shared" si="302"/>
        <v>65.376811594202906</v>
      </c>
      <c r="Q2810" s="4" t="str">
        <f t="shared" si="303"/>
        <v>theater</v>
      </c>
      <c r="R2810" s="4" t="str">
        <f t="shared" si="301"/>
        <v>plays</v>
      </c>
      <c r="S2810" s="22">
        <f t="shared" si="304"/>
        <v>42208.84646990741</v>
      </c>
      <c r="T2810" s="22">
        <f t="shared" si="305"/>
        <v>42238.84646990741</v>
      </c>
      <c r="U2810" s="23">
        <v>42208.84646990741</v>
      </c>
      <c r="V2810" s="14">
        <f t="shared" si="306"/>
        <v>4500</v>
      </c>
      <c r="W2810" s="14">
        <f t="shared" si="307"/>
        <v>4511</v>
      </c>
      <c r="X2810" s="7">
        <f>IF($L2810&gt;0,$W2810/$L2810,0)</f>
        <v>65.376811594202906</v>
      </c>
    </row>
    <row r="2811" spans="1:24" ht="43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3">
        <f>(E2811/D2811)*100</f>
        <v>102.4</v>
      </c>
      <c r="P2811" s="7">
        <f t="shared" si="302"/>
        <v>121.9047619047619</v>
      </c>
      <c r="Q2811" s="4" t="str">
        <f t="shared" si="303"/>
        <v>theater</v>
      </c>
      <c r="R2811" s="4" t="str">
        <f t="shared" si="301"/>
        <v>plays</v>
      </c>
      <c r="S2811" s="22">
        <f t="shared" si="304"/>
        <v>42451.496817129635</v>
      </c>
      <c r="T2811" s="22">
        <f t="shared" si="305"/>
        <v>42459.610416666663</v>
      </c>
      <c r="U2811" s="23">
        <v>42451.496817129635</v>
      </c>
      <c r="V2811" s="14">
        <f t="shared" si="306"/>
        <v>2500</v>
      </c>
      <c r="W2811" s="14">
        <f t="shared" si="307"/>
        <v>2560</v>
      </c>
      <c r="X2811" s="7">
        <f>IF($L2811&gt;0,$W2811/$L2811,0)</f>
        <v>121.9047619047619</v>
      </c>
    </row>
    <row r="2812" spans="1:24" ht="43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3">
        <f>(E2812/D2812)*100</f>
        <v>108.2</v>
      </c>
      <c r="P2812" s="7">
        <f t="shared" si="302"/>
        <v>47.456140350877192</v>
      </c>
      <c r="Q2812" s="4" t="str">
        <f t="shared" si="303"/>
        <v>theater</v>
      </c>
      <c r="R2812" s="4" t="str">
        <f t="shared" si="301"/>
        <v>plays</v>
      </c>
      <c r="S2812" s="22">
        <f t="shared" si="304"/>
        <v>41759.13962962963</v>
      </c>
      <c r="T2812" s="22">
        <f t="shared" si="305"/>
        <v>41791.165972222225</v>
      </c>
      <c r="U2812" s="23">
        <v>41759.13962962963</v>
      </c>
      <c r="V2812" s="14">
        <f t="shared" si="306"/>
        <v>2500</v>
      </c>
      <c r="W2812" s="14">
        <f t="shared" si="307"/>
        <v>2705</v>
      </c>
      <c r="X2812" s="7">
        <f>IF($L2812&gt;0,$W2812/$L2812,0)</f>
        <v>47.456140350877192</v>
      </c>
    </row>
    <row r="2813" spans="1:24" ht="43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3">
        <f>(E2813/D2813)*100</f>
        <v>100.27</v>
      </c>
      <c r="P2813" s="7">
        <f t="shared" si="302"/>
        <v>92.842592592592595</v>
      </c>
      <c r="Q2813" s="4" t="str">
        <f t="shared" si="303"/>
        <v>theater</v>
      </c>
      <c r="R2813" s="4" t="str">
        <f t="shared" si="301"/>
        <v>plays</v>
      </c>
      <c r="S2813" s="22">
        <f t="shared" si="304"/>
        <v>42028.496562500004</v>
      </c>
      <c r="T2813" s="22">
        <f t="shared" si="305"/>
        <v>42058.496562500004</v>
      </c>
      <c r="U2813" s="23">
        <v>42028.496562500004</v>
      </c>
      <c r="V2813" s="14">
        <f t="shared" si="306"/>
        <v>12518.769999999999</v>
      </c>
      <c r="W2813" s="14">
        <f t="shared" si="307"/>
        <v>12552.570678999999</v>
      </c>
      <c r="X2813" s="7">
        <f>IF($L2813&gt;0,$W2813/$L2813,0)</f>
        <v>116.22750628703703</v>
      </c>
    </row>
    <row r="2814" spans="1:24" ht="43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3">
        <f>(E2814/D2814)*100</f>
        <v>113.3</v>
      </c>
      <c r="P2814" s="7">
        <f t="shared" si="302"/>
        <v>68.253012048192772</v>
      </c>
      <c r="Q2814" s="4" t="str">
        <f t="shared" si="303"/>
        <v>theater</v>
      </c>
      <c r="R2814" s="4" t="str">
        <f t="shared" si="301"/>
        <v>plays</v>
      </c>
      <c r="S2814" s="22">
        <f t="shared" si="304"/>
        <v>42054.74418981481</v>
      </c>
      <c r="T2814" s="22">
        <f t="shared" si="305"/>
        <v>42100.166666666672</v>
      </c>
      <c r="U2814" s="23">
        <v>42054.74418981481</v>
      </c>
      <c r="V2814" s="14">
        <f t="shared" si="306"/>
        <v>3832.2450000000003</v>
      </c>
      <c r="W2814" s="14">
        <f t="shared" si="307"/>
        <v>4341.9335850000007</v>
      </c>
      <c r="X2814" s="7">
        <f>IF($L2814&gt;0,$W2814/$L2814,0)</f>
        <v>52.312452831325309</v>
      </c>
    </row>
    <row r="2815" spans="1:24" ht="43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3">
        <f>(E2815/D2815)*100</f>
        <v>127.57571428571428</v>
      </c>
      <c r="P2815" s="7">
        <f t="shared" si="302"/>
        <v>37.209583333333335</v>
      </c>
      <c r="Q2815" s="4" t="str">
        <f t="shared" si="303"/>
        <v>theater</v>
      </c>
      <c r="R2815" s="4" t="str">
        <f t="shared" si="301"/>
        <v>plays</v>
      </c>
      <c r="S2815" s="22">
        <f t="shared" si="304"/>
        <v>42693.742604166662</v>
      </c>
      <c r="T2815" s="22">
        <f t="shared" si="305"/>
        <v>42718.742604166662</v>
      </c>
      <c r="U2815" s="23">
        <v>42693.742604166662</v>
      </c>
      <c r="V2815" s="14">
        <f t="shared" si="306"/>
        <v>2800</v>
      </c>
      <c r="W2815" s="14">
        <f t="shared" si="307"/>
        <v>3572.12</v>
      </c>
      <c r="X2815" s="7">
        <f>IF($L2815&gt;0,$W2815/$L2815,0)</f>
        <v>37.209583333333335</v>
      </c>
    </row>
    <row r="2816" spans="1:24" ht="43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3">
        <f>(E2816/D2816)*100</f>
        <v>107.73333333333332</v>
      </c>
      <c r="P2816" s="7">
        <f t="shared" si="302"/>
        <v>25.25</v>
      </c>
      <c r="Q2816" s="4" t="str">
        <f t="shared" si="303"/>
        <v>theater</v>
      </c>
      <c r="R2816" s="4" t="str">
        <f t="shared" si="301"/>
        <v>plays</v>
      </c>
      <c r="S2816" s="22">
        <f t="shared" si="304"/>
        <v>42103.399479166663</v>
      </c>
      <c r="T2816" s="22">
        <f t="shared" si="305"/>
        <v>42133.399479166663</v>
      </c>
      <c r="U2816" s="23">
        <v>42103.399479166663</v>
      </c>
      <c r="V2816" s="14">
        <f t="shared" si="306"/>
        <v>1877.8154999999999</v>
      </c>
      <c r="W2816" s="14">
        <f t="shared" si="307"/>
        <v>2023.0332319999998</v>
      </c>
      <c r="X2816" s="7">
        <f>IF($L2816&gt;0,$W2816/$L2816,0)</f>
        <v>31.609894249999996</v>
      </c>
    </row>
    <row r="2817" spans="1:24" ht="43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3">
        <f>(E2817/D2817)*100</f>
        <v>242</v>
      </c>
      <c r="P2817" s="7">
        <f t="shared" si="302"/>
        <v>43.214285714285715</v>
      </c>
      <c r="Q2817" s="4" t="str">
        <f t="shared" si="303"/>
        <v>theater</v>
      </c>
      <c r="R2817" s="4" t="str">
        <f t="shared" si="301"/>
        <v>plays</v>
      </c>
      <c r="S2817" s="22">
        <f t="shared" si="304"/>
        <v>42559.776724537034</v>
      </c>
      <c r="T2817" s="22">
        <f t="shared" si="305"/>
        <v>42589.776724537034</v>
      </c>
      <c r="U2817" s="23">
        <v>42559.776724537034</v>
      </c>
      <c r="V2817" s="14">
        <f t="shared" si="306"/>
        <v>191.61225000000002</v>
      </c>
      <c r="W2817" s="14">
        <f t="shared" si="307"/>
        <v>463.70164500000004</v>
      </c>
      <c r="X2817" s="7">
        <f>IF($L2817&gt;0,$W2817/$L2817,0)</f>
        <v>33.121546071428575</v>
      </c>
    </row>
    <row r="2818" spans="1:24" ht="43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3">
        <f>(E2818/D2818)*100</f>
        <v>141.56666666666666</v>
      </c>
      <c r="P2818" s="7">
        <f t="shared" si="302"/>
        <v>25.130177514792898</v>
      </c>
      <c r="Q2818" s="4" t="str">
        <f t="shared" si="303"/>
        <v>theater</v>
      </c>
      <c r="R2818" s="4" t="str">
        <f t="shared" ref="R2818:R2881" si="308">MID($N2818,FIND("/",$N2818)+1,LEN($N2818))</f>
        <v>plays</v>
      </c>
      <c r="S2818" s="22">
        <f t="shared" si="304"/>
        <v>42188.467499999999</v>
      </c>
      <c r="T2818" s="22">
        <f t="shared" si="305"/>
        <v>42218.666666666672</v>
      </c>
      <c r="U2818" s="23">
        <v>42188.467499999999</v>
      </c>
      <c r="V2818" s="14">
        <f t="shared" si="306"/>
        <v>3755.6309999999999</v>
      </c>
      <c r="W2818" s="14">
        <f t="shared" si="307"/>
        <v>5316.7216189999999</v>
      </c>
      <c r="X2818" s="7">
        <f>IF($L2818&gt;0,$W2818/$L2818,0)</f>
        <v>31.459891236686389</v>
      </c>
    </row>
    <row r="2819" spans="1:24" ht="43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3">
        <f>(E2819/D2819)*100</f>
        <v>130</v>
      </c>
      <c r="P2819" s="7">
        <f t="shared" ref="P2819:P2882" si="309">IF($L2819&gt;0,$E2819/$L2819,0)</f>
        <v>23.636363636363637</v>
      </c>
      <c r="Q2819" s="4" t="str">
        <f t="shared" ref="Q2819:Q2882" si="310">LEFT($N2819,FIND("/",$N2819)-1)</f>
        <v>theater</v>
      </c>
      <c r="R2819" s="4" t="str">
        <f t="shared" si="308"/>
        <v>plays</v>
      </c>
      <c r="S2819" s="22">
        <f t="shared" ref="S2819:U2882" si="311">($J2819/86400)+DATE(1970,1,1)</f>
        <v>42023.634976851856</v>
      </c>
      <c r="T2819" s="22">
        <f t="shared" ref="T2819:T2882" si="312">($I2819/86400)+DATE(1970,1,1)</f>
        <v>42063.634976851856</v>
      </c>
      <c r="U2819" s="23">
        <v>42023.634976851856</v>
      </c>
      <c r="V2819" s="14">
        <f t="shared" ref="V2819:V2882" si="313">IF($H2819="AUD",$D2819*0.704094,IF($H2819="CAD",$D2819*0.766449,IF($H2819="CHF",$D2819*1.016069,IF($H2819="DKK",$D2819*0.150818,IF($H2819="EUR",$D2819*1.126155,IF($H2819="GBP",$D2819*1.251877,IF($H2819="HKD",$D2819*0.127766,IF($H2819="MXN",$D2819*0.052688,IF($H2819="NOK",$D2819*0.117106,IF($H2819="NZD",$D2819*0.672078,IF($H2819="SEK",$D2819*0.106947,IF($H2819="SGD",$D2819*0.737466,IF($H2819="USD",$D2819*1)))))))))))))</f>
        <v>751.12619999999993</v>
      </c>
      <c r="W2819" s="14">
        <f t="shared" ref="W2819:W2882" si="314">IF($H2819="AUD",$E2819*0.704094,IF($H2819="CAD",$E2819*0.766449,IF($H2819="CHF",$E2819*1.016069,IF($H2819="DKK",$E2819*0.150818,IF($H2819="EUR",$E2819*1.126155,IF($H2819="GBP",$E2819*1.251877,IF($H2819="HKD",$E2819*0.127766,IF($H2819="MXN",$E2819*0.052688,IF($H2819="NOK",$E2819*0.117106,IF($H2819="NZD",$E2819*0.672078,IF($H2819="SEK",$E2819*0.106947,IF($H2819="SGD",$E2819*0.737466,IF($H2819="USD",$E2819*1)))))))))))))</f>
        <v>976.4640599999999</v>
      </c>
      <c r="X2819" s="7">
        <f>IF($L2819&gt;0,$W2819/$L2819,0)</f>
        <v>29.589819999999996</v>
      </c>
    </row>
    <row r="2820" spans="1:24" ht="43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3">
        <f>(E2820/D2820)*100</f>
        <v>106.03</v>
      </c>
      <c r="P2820" s="7">
        <f t="shared" si="309"/>
        <v>103.95098039215686</v>
      </c>
      <c r="Q2820" s="4" t="str">
        <f t="shared" si="310"/>
        <v>theater</v>
      </c>
      <c r="R2820" s="4" t="str">
        <f t="shared" si="308"/>
        <v>plays</v>
      </c>
      <c r="S2820" s="22">
        <f t="shared" si="311"/>
        <v>42250.598217592589</v>
      </c>
      <c r="T2820" s="22">
        <f t="shared" si="312"/>
        <v>42270.598217592589</v>
      </c>
      <c r="U2820" s="23">
        <v>42250.598217592589</v>
      </c>
      <c r="V2820" s="14">
        <f t="shared" si="313"/>
        <v>10000</v>
      </c>
      <c r="W2820" s="14">
        <f t="shared" si="314"/>
        <v>10603</v>
      </c>
      <c r="X2820" s="7">
        <f>IF($L2820&gt;0,$W2820/$L2820,0)</f>
        <v>103.95098039215686</v>
      </c>
    </row>
    <row r="2821" spans="1:24" ht="43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3">
        <f>(E2821/D2821)*100</f>
        <v>104.80000000000001</v>
      </c>
      <c r="P2821" s="7">
        <f t="shared" si="309"/>
        <v>50.384615384615387</v>
      </c>
      <c r="Q2821" s="4" t="str">
        <f t="shared" si="310"/>
        <v>theater</v>
      </c>
      <c r="R2821" s="4" t="str">
        <f t="shared" si="308"/>
        <v>plays</v>
      </c>
      <c r="S2821" s="22">
        <f t="shared" si="311"/>
        <v>42139.525567129633</v>
      </c>
      <c r="T2821" s="22">
        <f t="shared" si="312"/>
        <v>42169.525567129633</v>
      </c>
      <c r="U2821" s="23">
        <v>42139.525567129633</v>
      </c>
      <c r="V2821" s="14">
        <f t="shared" si="313"/>
        <v>6259.3849999999993</v>
      </c>
      <c r="W2821" s="14">
        <f t="shared" si="314"/>
        <v>6559.8354799999997</v>
      </c>
      <c r="X2821" s="7">
        <f>IF($L2821&gt;0,$W2821/$L2821,0)</f>
        <v>63.075341153846153</v>
      </c>
    </row>
    <row r="2822" spans="1:24" ht="43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3">
        <f>(E2822/D2822)*100</f>
        <v>136</v>
      </c>
      <c r="P2822" s="7">
        <f t="shared" si="309"/>
        <v>13.6</v>
      </c>
      <c r="Q2822" s="4" t="str">
        <f t="shared" si="310"/>
        <v>theater</v>
      </c>
      <c r="R2822" s="4" t="str">
        <f t="shared" si="308"/>
        <v>plays</v>
      </c>
      <c r="S2822" s="22">
        <f t="shared" si="311"/>
        <v>42401.610983796301</v>
      </c>
      <c r="T2822" s="22">
        <f t="shared" si="312"/>
        <v>42426</v>
      </c>
      <c r="U2822" s="23">
        <v>42401.610983796301</v>
      </c>
      <c r="V2822" s="14">
        <f t="shared" si="313"/>
        <v>250.37539999999998</v>
      </c>
      <c r="W2822" s="14">
        <f t="shared" si="314"/>
        <v>340.51054399999998</v>
      </c>
      <c r="X2822" s="7">
        <f>IF($L2822&gt;0,$W2822/$L2822,0)</f>
        <v>17.025527199999999</v>
      </c>
    </row>
    <row r="2823" spans="1:24" ht="43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3">
        <f>(E2823/D2823)*100</f>
        <v>100</v>
      </c>
      <c r="P2823" s="7">
        <f t="shared" si="309"/>
        <v>28.571428571428573</v>
      </c>
      <c r="Q2823" s="4" t="str">
        <f t="shared" si="310"/>
        <v>theater</v>
      </c>
      <c r="R2823" s="4" t="str">
        <f t="shared" si="308"/>
        <v>plays</v>
      </c>
      <c r="S2823" s="22">
        <f t="shared" si="311"/>
        <v>41875.922858796301</v>
      </c>
      <c r="T2823" s="22">
        <f t="shared" si="312"/>
        <v>41905.922858796301</v>
      </c>
      <c r="U2823" s="23">
        <v>41875.922858796301</v>
      </c>
      <c r="V2823" s="14">
        <f t="shared" si="313"/>
        <v>1251.877</v>
      </c>
      <c r="W2823" s="14">
        <f t="shared" si="314"/>
        <v>1251.877</v>
      </c>
      <c r="X2823" s="7">
        <f>IF($L2823&gt;0,$W2823/$L2823,0)</f>
        <v>35.767914285714284</v>
      </c>
    </row>
    <row r="2824" spans="1:24" ht="43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3">
        <f>(E2824/D2824)*100</f>
        <v>100</v>
      </c>
      <c r="P2824" s="7">
        <f t="shared" si="309"/>
        <v>63.829787234042556</v>
      </c>
      <c r="Q2824" s="4" t="str">
        <f t="shared" si="310"/>
        <v>theater</v>
      </c>
      <c r="R2824" s="4" t="str">
        <f t="shared" si="308"/>
        <v>plays</v>
      </c>
      <c r="S2824" s="22">
        <f t="shared" si="311"/>
        <v>42060.683935185181</v>
      </c>
      <c r="T2824" s="22">
        <f t="shared" si="312"/>
        <v>42090.642268518517</v>
      </c>
      <c r="U2824" s="23">
        <v>42060.683935185181</v>
      </c>
      <c r="V2824" s="14">
        <f t="shared" si="313"/>
        <v>6000</v>
      </c>
      <c r="W2824" s="14">
        <f t="shared" si="314"/>
        <v>6000</v>
      </c>
      <c r="X2824" s="7">
        <f>IF($L2824&gt;0,$W2824/$L2824,0)</f>
        <v>63.829787234042556</v>
      </c>
    </row>
    <row r="2825" spans="1:24" ht="43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3">
        <f>(E2825/D2825)*100</f>
        <v>124</v>
      </c>
      <c r="P2825" s="7">
        <f t="shared" si="309"/>
        <v>8.8571428571428577</v>
      </c>
      <c r="Q2825" s="4" t="str">
        <f t="shared" si="310"/>
        <v>theater</v>
      </c>
      <c r="R2825" s="4" t="str">
        <f t="shared" si="308"/>
        <v>plays</v>
      </c>
      <c r="S2825" s="22">
        <f t="shared" si="311"/>
        <v>42067.011643518519</v>
      </c>
      <c r="T2825" s="22">
        <f t="shared" si="312"/>
        <v>42094.957638888889</v>
      </c>
      <c r="U2825" s="23">
        <v>42067.011643518519</v>
      </c>
      <c r="V2825" s="14">
        <f t="shared" si="313"/>
        <v>125.18769999999999</v>
      </c>
      <c r="W2825" s="14">
        <f t="shared" si="314"/>
        <v>155.23274799999999</v>
      </c>
      <c r="X2825" s="7">
        <f>IF($L2825&gt;0,$W2825/$L2825,0)</f>
        <v>11.088053428571428</v>
      </c>
    </row>
    <row r="2826" spans="1:24" ht="28.8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3">
        <f>(E2826/D2826)*100</f>
        <v>116.92307692307693</v>
      </c>
      <c r="P2826" s="7">
        <f t="shared" si="309"/>
        <v>50.666666666666664</v>
      </c>
      <c r="Q2826" s="4" t="str">
        <f t="shared" si="310"/>
        <v>theater</v>
      </c>
      <c r="R2826" s="4" t="str">
        <f t="shared" si="308"/>
        <v>plays</v>
      </c>
      <c r="S2826" s="22">
        <f t="shared" si="311"/>
        <v>42136.270787037036</v>
      </c>
      <c r="T2826" s="22">
        <f t="shared" si="312"/>
        <v>42168.071527777778</v>
      </c>
      <c r="U2826" s="23">
        <v>42136.270787037036</v>
      </c>
      <c r="V2826" s="14">
        <f t="shared" si="313"/>
        <v>650</v>
      </c>
      <c r="W2826" s="14">
        <f t="shared" si="314"/>
        <v>760</v>
      </c>
      <c r="X2826" s="7">
        <f>IF($L2826&gt;0,$W2826/$L2826,0)</f>
        <v>50.666666666666664</v>
      </c>
    </row>
    <row r="2827" spans="1:24" ht="43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3">
        <f>(E2827/D2827)*100</f>
        <v>103.33333333333334</v>
      </c>
      <c r="P2827" s="7">
        <f t="shared" si="309"/>
        <v>60.784313725490193</v>
      </c>
      <c r="Q2827" s="4" t="str">
        <f t="shared" si="310"/>
        <v>theater</v>
      </c>
      <c r="R2827" s="4" t="str">
        <f t="shared" si="308"/>
        <v>plays</v>
      </c>
      <c r="S2827" s="22">
        <f t="shared" si="311"/>
        <v>42312.792662037042</v>
      </c>
      <c r="T2827" s="22">
        <f t="shared" si="312"/>
        <v>42342.792662037042</v>
      </c>
      <c r="U2827" s="23">
        <v>42312.792662037042</v>
      </c>
      <c r="V2827" s="14">
        <f t="shared" si="313"/>
        <v>3755.6309999999999</v>
      </c>
      <c r="W2827" s="14">
        <f t="shared" si="314"/>
        <v>3880.8186999999998</v>
      </c>
      <c r="X2827" s="7">
        <f>IF($L2827&gt;0,$W2827/$L2827,0)</f>
        <v>76.094484313725488</v>
      </c>
    </row>
    <row r="2828" spans="1:24" ht="43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3">
        <f>(E2828/D2828)*100</f>
        <v>107.74999999999999</v>
      </c>
      <c r="P2828" s="7">
        <f t="shared" si="309"/>
        <v>113.42105263157895</v>
      </c>
      <c r="Q2828" s="4" t="str">
        <f t="shared" si="310"/>
        <v>theater</v>
      </c>
      <c r="R2828" s="4" t="str">
        <f t="shared" si="308"/>
        <v>plays</v>
      </c>
      <c r="S2828" s="22">
        <f t="shared" si="311"/>
        <v>42171.034861111111</v>
      </c>
      <c r="T2828" s="22">
        <f t="shared" si="312"/>
        <v>42195.291666666672</v>
      </c>
      <c r="U2828" s="23">
        <v>42171.034861111111</v>
      </c>
      <c r="V2828" s="14">
        <f t="shared" si="313"/>
        <v>2000</v>
      </c>
      <c r="W2828" s="14">
        <f t="shared" si="314"/>
        <v>2155</v>
      </c>
      <c r="X2828" s="7">
        <f>IF($L2828&gt;0,$W2828/$L2828,0)</f>
        <v>113.42105263157895</v>
      </c>
    </row>
    <row r="2829" spans="1:24" ht="43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3">
        <f>(E2829/D2829)*100</f>
        <v>120.24999999999999</v>
      </c>
      <c r="P2829" s="7">
        <f t="shared" si="309"/>
        <v>104.56521739130434</v>
      </c>
      <c r="Q2829" s="4" t="str">
        <f t="shared" si="310"/>
        <v>theater</v>
      </c>
      <c r="R2829" s="4" t="str">
        <f t="shared" si="308"/>
        <v>plays</v>
      </c>
      <c r="S2829" s="22">
        <f t="shared" si="311"/>
        <v>42494.683634259258</v>
      </c>
      <c r="T2829" s="22">
        <f t="shared" si="312"/>
        <v>42524.6875</v>
      </c>
      <c r="U2829" s="23">
        <v>42494.683634259258</v>
      </c>
      <c r="V2829" s="14">
        <f t="shared" si="313"/>
        <v>2000</v>
      </c>
      <c r="W2829" s="14">
        <f t="shared" si="314"/>
        <v>2405</v>
      </c>
      <c r="X2829" s="7">
        <f>IF($L2829&gt;0,$W2829/$L2829,0)</f>
        <v>104.56521739130434</v>
      </c>
    </row>
    <row r="2830" spans="1:24" ht="43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3">
        <f>(E2830/D2830)*100</f>
        <v>100.37894736842105</v>
      </c>
      <c r="P2830" s="7">
        <f t="shared" si="309"/>
        <v>98.30927835051547</v>
      </c>
      <c r="Q2830" s="4" t="str">
        <f t="shared" si="310"/>
        <v>theater</v>
      </c>
      <c r="R2830" s="4" t="str">
        <f t="shared" si="308"/>
        <v>plays</v>
      </c>
      <c r="S2830" s="22">
        <f t="shared" si="311"/>
        <v>42254.264687499999</v>
      </c>
      <c r="T2830" s="22">
        <f t="shared" si="312"/>
        <v>42279.958333333328</v>
      </c>
      <c r="U2830" s="23">
        <v>42254.264687499999</v>
      </c>
      <c r="V2830" s="14">
        <f t="shared" si="313"/>
        <v>11892.831499999998</v>
      </c>
      <c r="W2830" s="14">
        <f t="shared" si="314"/>
        <v>11937.899071999998</v>
      </c>
      <c r="X2830" s="7">
        <f>IF($L2830&gt;0,$W2830/$L2830,0)</f>
        <v>123.07112445360823</v>
      </c>
    </row>
    <row r="2831" spans="1:24" ht="43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3">
        <f>(E2831/D2831)*100</f>
        <v>106.52</v>
      </c>
      <c r="P2831" s="7">
        <f t="shared" si="309"/>
        <v>35.039473684210527</v>
      </c>
      <c r="Q2831" s="4" t="str">
        <f t="shared" si="310"/>
        <v>theater</v>
      </c>
      <c r="R2831" s="4" t="str">
        <f t="shared" si="308"/>
        <v>plays</v>
      </c>
      <c r="S2831" s="22">
        <f t="shared" si="311"/>
        <v>42495.434236111112</v>
      </c>
      <c r="T2831" s="22">
        <f t="shared" si="312"/>
        <v>42523.434236111112</v>
      </c>
      <c r="U2831" s="23">
        <v>42495.434236111112</v>
      </c>
      <c r="V2831" s="14">
        <f t="shared" si="313"/>
        <v>3129.6924999999997</v>
      </c>
      <c r="W2831" s="14">
        <f t="shared" si="314"/>
        <v>3333.7484509999999</v>
      </c>
      <c r="X2831" s="7">
        <f>IF($L2831&gt;0,$W2831/$L2831,0)</f>
        <v>43.865111197368421</v>
      </c>
    </row>
    <row r="2832" spans="1:24" ht="28.8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3">
        <f>(E2832/D2832)*100</f>
        <v>100</v>
      </c>
      <c r="P2832" s="7">
        <f t="shared" si="309"/>
        <v>272.72727272727275</v>
      </c>
      <c r="Q2832" s="4" t="str">
        <f t="shared" si="310"/>
        <v>theater</v>
      </c>
      <c r="R2832" s="4" t="str">
        <f t="shared" si="308"/>
        <v>plays</v>
      </c>
      <c r="S2832" s="22">
        <f t="shared" si="311"/>
        <v>41758.839675925927</v>
      </c>
      <c r="T2832" s="22">
        <f t="shared" si="312"/>
        <v>41771.165972222225</v>
      </c>
      <c r="U2832" s="23">
        <v>41758.839675925927</v>
      </c>
      <c r="V2832" s="14">
        <f t="shared" si="313"/>
        <v>3000</v>
      </c>
      <c r="W2832" s="14">
        <f t="shared" si="314"/>
        <v>3000</v>
      </c>
      <c r="X2832" s="7">
        <f>IF($L2832&gt;0,$W2832/$L2832,0)</f>
        <v>272.72727272727275</v>
      </c>
    </row>
    <row r="2833" spans="1:24" ht="28.8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3">
        <f>(E2833/D2833)*100</f>
        <v>110.66666666666667</v>
      </c>
      <c r="P2833" s="7">
        <f t="shared" si="309"/>
        <v>63.846153846153847</v>
      </c>
      <c r="Q2833" s="4" t="str">
        <f t="shared" si="310"/>
        <v>theater</v>
      </c>
      <c r="R2833" s="4" t="str">
        <f t="shared" si="308"/>
        <v>plays</v>
      </c>
      <c r="S2833" s="22">
        <f t="shared" si="311"/>
        <v>42171.824884259258</v>
      </c>
      <c r="T2833" s="22">
        <f t="shared" si="312"/>
        <v>42201.824884259258</v>
      </c>
      <c r="U2833" s="23">
        <v>42171.824884259258</v>
      </c>
      <c r="V2833" s="14">
        <f t="shared" si="313"/>
        <v>3000</v>
      </c>
      <c r="W2833" s="14">
        <f t="shared" si="314"/>
        <v>3320</v>
      </c>
      <c r="X2833" s="7">
        <f>IF($L2833&gt;0,$W2833/$L2833,0)</f>
        <v>63.846153846153847</v>
      </c>
    </row>
    <row r="2834" spans="1:24" ht="43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3">
        <f>(E2834/D2834)*100</f>
        <v>114.71959999999999</v>
      </c>
      <c r="P2834" s="7">
        <f t="shared" si="309"/>
        <v>30.189368421052631</v>
      </c>
      <c r="Q2834" s="4" t="str">
        <f t="shared" si="310"/>
        <v>theater</v>
      </c>
      <c r="R2834" s="4" t="str">
        <f t="shared" si="308"/>
        <v>plays</v>
      </c>
      <c r="S2834" s="22">
        <f t="shared" si="311"/>
        <v>41938.709421296298</v>
      </c>
      <c r="T2834" s="22">
        <f t="shared" si="312"/>
        <v>41966.916666666672</v>
      </c>
      <c r="U2834" s="23">
        <v>41938.709421296298</v>
      </c>
      <c r="V2834" s="14">
        <f t="shared" si="313"/>
        <v>3129.6924999999997</v>
      </c>
      <c r="W2834" s="14">
        <f t="shared" si="314"/>
        <v>3590.3707172299996</v>
      </c>
      <c r="X2834" s="7">
        <f>IF($L2834&gt;0,$W2834/$L2834,0)</f>
        <v>37.793375970842099</v>
      </c>
    </row>
    <row r="2835" spans="1:24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3">
        <f>(E2835/D2835)*100</f>
        <v>108.25925925925925</v>
      </c>
      <c r="P2835" s="7">
        <f t="shared" si="309"/>
        <v>83.51428571428572</v>
      </c>
      <c r="Q2835" s="4" t="str">
        <f t="shared" si="310"/>
        <v>theater</v>
      </c>
      <c r="R2835" s="4" t="str">
        <f t="shared" si="308"/>
        <v>plays</v>
      </c>
      <c r="S2835" s="22">
        <f t="shared" si="311"/>
        <v>42268.127696759257</v>
      </c>
      <c r="T2835" s="22">
        <f t="shared" si="312"/>
        <v>42288.083333333328</v>
      </c>
      <c r="U2835" s="23">
        <v>42268.127696759257</v>
      </c>
      <c r="V2835" s="14">
        <f t="shared" si="313"/>
        <v>2700</v>
      </c>
      <c r="W2835" s="14">
        <f t="shared" si="314"/>
        <v>2923</v>
      </c>
      <c r="X2835" s="7">
        <f>IF($L2835&gt;0,$W2835/$L2835,0)</f>
        <v>83.51428571428572</v>
      </c>
    </row>
    <row r="2836" spans="1:24" ht="43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3">
        <f>(E2836/D2836)*100</f>
        <v>170</v>
      </c>
      <c r="P2836" s="7">
        <f t="shared" si="309"/>
        <v>64.761904761904759</v>
      </c>
      <c r="Q2836" s="4" t="str">
        <f t="shared" si="310"/>
        <v>theater</v>
      </c>
      <c r="R2836" s="4" t="str">
        <f t="shared" si="308"/>
        <v>plays</v>
      </c>
      <c r="S2836" s="22">
        <f t="shared" si="311"/>
        <v>42019.959837962961</v>
      </c>
      <c r="T2836" s="22">
        <f t="shared" si="312"/>
        <v>42034.959837962961</v>
      </c>
      <c r="U2836" s="23">
        <v>42019.959837962961</v>
      </c>
      <c r="V2836" s="14">
        <f t="shared" si="313"/>
        <v>1001.5015999999999</v>
      </c>
      <c r="W2836" s="14">
        <f t="shared" si="314"/>
        <v>1702.5527199999999</v>
      </c>
      <c r="X2836" s="7">
        <f>IF($L2836&gt;0,$W2836/$L2836,0)</f>
        <v>81.073939047619049</v>
      </c>
    </row>
    <row r="2837" spans="1:24" ht="43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3">
        <f>(E2837/D2837)*100</f>
        <v>187.09899999999999</v>
      </c>
      <c r="P2837" s="7">
        <f t="shared" si="309"/>
        <v>20.118172043010752</v>
      </c>
      <c r="Q2837" s="4" t="str">
        <f t="shared" si="310"/>
        <v>theater</v>
      </c>
      <c r="R2837" s="4" t="str">
        <f t="shared" si="308"/>
        <v>plays</v>
      </c>
      <c r="S2837" s="22">
        <f t="shared" si="311"/>
        <v>42313.703900462962</v>
      </c>
      <c r="T2837" s="22">
        <f t="shared" si="312"/>
        <v>42343</v>
      </c>
      <c r="U2837" s="23">
        <v>42313.703900462962</v>
      </c>
      <c r="V2837" s="14">
        <f t="shared" si="313"/>
        <v>1251.877</v>
      </c>
      <c r="W2837" s="14">
        <f t="shared" si="314"/>
        <v>2342.2493482299997</v>
      </c>
      <c r="X2837" s="7">
        <f>IF($L2837&gt;0,$W2837/$L2837,0)</f>
        <v>25.185476862688169</v>
      </c>
    </row>
    <row r="2838" spans="1:24" ht="43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3">
        <f>(E2838/D2838)*100</f>
        <v>107.77777777777777</v>
      </c>
      <c r="P2838" s="7">
        <f t="shared" si="309"/>
        <v>44.090909090909093</v>
      </c>
      <c r="Q2838" s="4" t="str">
        <f t="shared" si="310"/>
        <v>theater</v>
      </c>
      <c r="R2838" s="4" t="str">
        <f t="shared" si="308"/>
        <v>plays</v>
      </c>
      <c r="S2838" s="22">
        <f t="shared" si="311"/>
        <v>42746.261782407411</v>
      </c>
      <c r="T2838" s="22">
        <f t="shared" si="312"/>
        <v>42784.207638888889</v>
      </c>
      <c r="U2838" s="23">
        <v>42746.261782407411</v>
      </c>
      <c r="V2838" s="14">
        <f t="shared" si="313"/>
        <v>450</v>
      </c>
      <c r="W2838" s="14">
        <f t="shared" si="314"/>
        <v>485</v>
      </c>
      <c r="X2838" s="7">
        <f>IF($L2838&gt;0,$W2838/$L2838,0)</f>
        <v>44.090909090909093</v>
      </c>
    </row>
    <row r="2839" spans="1:24" ht="57.6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3">
        <f>(E2839/D2839)*100</f>
        <v>100</v>
      </c>
      <c r="P2839" s="7">
        <f t="shared" si="309"/>
        <v>40.476190476190474</v>
      </c>
      <c r="Q2839" s="4" t="str">
        <f t="shared" si="310"/>
        <v>theater</v>
      </c>
      <c r="R2839" s="4" t="str">
        <f t="shared" si="308"/>
        <v>plays</v>
      </c>
      <c r="S2839" s="22">
        <f t="shared" si="311"/>
        <v>42307.908379629633</v>
      </c>
      <c r="T2839" s="22">
        <f t="shared" si="312"/>
        <v>42347.950046296297</v>
      </c>
      <c r="U2839" s="23">
        <v>42307.908379629633</v>
      </c>
      <c r="V2839" s="14">
        <f t="shared" si="313"/>
        <v>651.48165000000006</v>
      </c>
      <c r="W2839" s="14">
        <f t="shared" si="314"/>
        <v>651.48165000000006</v>
      </c>
      <c r="X2839" s="7">
        <f>IF($L2839&gt;0,$W2839/$L2839,0)</f>
        <v>31.022935714285715</v>
      </c>
    </row>
    <row r="2840" spans="1:24" ht="43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3">
        <f>(E2840/D2840)*100</f>
        <v>120.24999999999999</v>
      </c>
      <c r="P2840" s="7">
        <f t="shared" si="309"/>
        <v>44.537037037037038</v>
      </c>
      <c r="Q2840" s="4" t="str">
        <f t="shared" si="310"/>
        <v>theater</v>
      </c>
      <c r="R2840" s="4" t="str">
        <f t="shared" si="308"/>
        <v>plays</v>
      </c>
      <c r="S2840" s="22">
        <f t="shared" si="311"/>
        <v>41842.607592592591</v>
      </c>
      <c r="T2840" s="22">
        <f t="shared" si="312"/>
        <v>41864.916666666664</v>
      </c>
      <c r="U2840" s="23">
        <v>41842.607592592591</v>
      </c>
      <c r="V2840" s="14">
        <f t="shared" si="313"/>
        <v>2000</v>
      </c>
      <c r="W2840" s="14">
        <f t="shared" si="314"/>
        <v>2405</v>
      </c>
      <c r="X2840" s="7">
        <f>IF($L2840&gt;0,$W2840/$L2840,0)</f>
        <v>44.537037037037038</v>
      </c>
    </row>
    <row r="2841" spans="1:24" ht="43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3">
        <f>(E2841/D2841)*100</f>
        <v>111.42857142857143</v>
      </c>
      <c r="P2841" s="7">
        <f t="shared" si="309"/>
        <v>125.80645161290323</v>
      </c>
      <c r="Q2841" s="4" t="str">
        <f t="shared" si="310"/>
        <v>theater</v>
      </c>
      <c r="R2841" s="4" t="str">
        <f t="shared" si="308"/>
        <v>plays</v>
      </c>
      <c r="S2841" s="22">
        <f t="shared" si="311"/>
        <v>41853.240208333329</v>
      </c>
      <c r="T2841" s="22">
        <f t="shared" si="312"/>
        <v>41876.207638888889</v>
      </c>
      <c r="U2841" s="23">
        <v>41853.240208333329</v>
      </c>
      <c r="V2841" s="14">
        <f t="shared" si="313"/>
        <v>3500</v>
      </c>
      <c r="W2841" s="14">
        <f t="shared" si="314"/>
        <v>3900</v>
      </c>
      <c r="X2841" s="7">
        <f>IF($L2841&gt;0,$W2841/$L2841,0)</f>
        <v>125.80645161290323</v>
      </c>
    </row>
    <row r="2842" spans="1:24" ht="43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3">
        <f>(E2842/D2842)*100</f>
        <v>104</v>
      </c>
      <c r="P2842" s="7">
        <f t="shared" si="309"/>
        <v>19.696969696969695</v>
      </c>
      <c r="Q2842" s="4" t="str">
        <f t="shared" si="310"/>
        <v>theater</v>
      </c>
      <c r="R2842" s="4" t="str">
        <f t="shared" si="308"/>
        <v>plays</v>
      </c>
      <c r="S2842" s="22">
        <f t="shared" si="311"/>
        <v>42060.035636574074</v>
      </c>
      <c r="T2842" s="22">
        <f t="shared" si="312"/>
        <v>42081.708333333328</v>
      </c>
      <c r="U2842" s="23">
        <v>42060.035636574074</v>
      </c>
      <c r="V2842" s="14">
        <f t="shared" si="313"/>
        <v>3129.6924999999997</v>
      </c>
      <c r="W2842" s="14">
        <f t="shared" si="314"/>
        <v>3254.8801999999996</v>
      </c>
      <c r="X2842" s="7">
        <f>IF($L2842&gt;0,$W2842/$L2842,0)</f>
        <v>24.65818333333333</v>
      </c>
    </row>
    <row r="2843" spans="1:24" ht="43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3">
        <f>(E2843/D2843)*100</f>
        <v>1</v>
      </c>
      <c r="P2843" s="7">
        <f t="shared" si="309"/>
        <v>10</v>
      </c>
      <c r="Q2843" s="4" t="str">
        <f t="shared" si="310"/>
        <v>theater</v>
      </c>
      <c r="R2843" s="4" t="str">
        <f t="shared" si="308"/>
        <v>plays</v>
      </c>
      <c r="S2843" s="22">
        <f t="shared" si="311"/>
        <v>42291.739548611113</v>
      </c>
      <c r="T2843" s="22">
        <f t="shared" si="312"/>
        <v>42351.781215277777</v>
      </c>
      <c r="U2843" s="23">
        <v>42291.739548611113</v>
      </c>
      <c r="V2843" s="14">
        <f t="shared" si="313"/>
        <v>1251.877</v>
      </c>
      <c r="W2843" s="14">
        <f t="shared" si="314"/>
        <v>12.51877</v>
      </c>
      <c r="X2843" s="7">
        <f>IF($L2843&gt;0,$W2843/$L2843,0)</f>
        <v>12.51877</v>
      </c>
    </row>
    <row r="2844" spans="1:24" ht="43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3">
        <f>(E2844/D2844)*100</f>
        <v>0</v>
      </c>
      <c r="P2844" s="7">
        <f t="shared" si="309"/>
        <v>0</v>
      </c>
      <c r="Q2844" s="4" t="str">
        <f t="shared" si="310"/>
        <v>theater</v>
      </c>
      <c r="R2844" s="4" t="str">
        <f t="shared" si="308"/>
        <v>plays</v>
      </c>
      <c r="S2844" s="22">
        <f t="shared" si="311"/>
        <v>41784.95248842593</v>
      </c>
      <c r="T2844" s="22">
        <f t="shared" si="312"/>
        <v>41811.458333333336</v>
      </c>
      <c r="U2844" s="23">
        <v>41784.95248842593</v>
      </c>
      <c r="V2844" s="14">
        <f t="shared" si="313"/>
        <v>1877.8154999999999</v>
      </c>
      <c r="W2844" s="14">
        <f t="shared" si="314"/>
        <v>0</v>
      </c>
      <c r="X2844" s="7">
        <f>IF($L2844&gt;0,$W2844/$L2844,0)</f>
        <v>0</v>
      </c>
    </row>
    <row r="2845" spans="1:24" ht="43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3">
        <f>(E2845/D2845)*100</f>
        <v>0</v>
      </c>
      <c r="P2845" s="7">
        <f t="shared" si="309"/>
        <v>0</v>
      </c>
      <c r="Q2845" s="4" t="str">
        <f t="shared" si="310"/>
        <v>theater</v>
      </c>
      <c r="R2845" s="4" t="str">
        <f t="shared" si="308"/>
        <v>plays</v>
      </c>
      <c r="S2845" s="22">
        <f t="shared" si="311"/>
        <v>42492.737847222219</v>
      </c>
      <c r="T2845" s="22">
        <f t="shared" si="312"/>
        <v>42534.166666666672</v>
      </c>
      <c r="U2845" s="23">
        <v>42492.737847222219</v>
      </c>
      <c r="V2845" s="14">
        <f t="shared" si="313"/>
        <v>1200</v>
      </c>
      <c r="W2845" s="14">
        <f t="shared" si="314"/>
        <v>0</v>
      </c>
      <c r="X2845" s="7">
        <f>IF($L2845&gt;0,$W2845/$L2845,0)</f>
        <v>0</v>
      </c>
    </row>
    <row r="2846" spans="1:24" ht="43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3">
        <f>(E2846/D2846)*100</f>
        <v>5.4545454545454541</v>
      </c>
      <c r="P2846" s="7">
        <f t="shared" si="309"/>
        <v>30</v>
      </c>
      <c r="Q2846" s="4" t="str">
        <f t="shared" si="310"/>
        <v>theater</v>
      </c>
      <c r="R2846" s="4" t="str">
        <f t="shared" si="308"/>
        <v>plays</v>
      </c>
      <c r="S2846" s="22">
        <f t="shared" si="311"/>
        <v>42709.546064814815</v>
      </c>
      <c r="T2846" s="22">
        <f t="shared" si="312"/>
        <v>42739.546064814815</v>
      </c>
      <c r="U2846" s="23">
        <v>42709.546064814815</v>
      </c>
      <c r="V2846" s="14">
        <f t="shared" si="313"/>
        <v>619.38525000000004</v>
      </c>
      <c r="W2846" s="14">
        <f t="shared" si="314"/>
        <v>33.784649999999999</v>
      </c>
      <c r="X2846" s="7">
        <f>IF($L2846&gt;0,$W2846/$L2846,0)</f>
        <v>33.784649999999999</v>
      </c>
    </row>
    <row r="2847" spans="1:24" ht="43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3">
        <f>(E2847/D2847)*100</f>
        <v>31.546666666666667</v>
      </c>
      <c r="P2847" s="7">
        <f t="shared" si="309"/>
        <v>60.666666666666664</v>
      </c>
      <c r="Q2847" s="4" t="str">
        <f t="shared" si="310"/>
        <v>theater</v>
      </c>
      <c r="R2847" s="4" t="str">
        <f t="shared" si="308"/>
        <v>plays</v>
      </c>
      <c r="S2847" s="22">
        <f t="shared" si="311"/>
        <v>42103.016585648147</v>
      </c>
      <c r="T2847" s="22">
        <f t="shared" si="312"/>
        <v>42163.016585648147</v>
      </c>
      <c r="U2847" s="23">
        <v>42103.016585648147</v>
      </c>
      <c r="V2847" s="14">
        <f t="shared" si="313"/>
        <v>7500</v>
      </c>
      <c r="W2847" s="14">
        <f t="shared" si="314"/>
        <v>2366</v>
      </c>
      <c r="X2847" s="7">
        <f>IF($L2847&gt;0,$W2847/$L2847,0)</f>
        <v>60.666666666666664</v>
      </c>
    </row>
    <row r="2848" spans="1:24" ht="43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3">
        <f>(E2848/D2848)*100</f>
        <v>0</v>
      </c>
      <c r="P2848" s="7">
        <f t="shared" si="309"/>
        <v>0</v>
      </c>
      <c r="Q2848" s="4" t="str">
        <f t="shared" si="310"/>
        <v>theater</v>
      </c>
      <c r="R2848" s="4" t="str">
        <f t="shared" si="308"/>
        <v>plays</v>
      </c>
      <c r="S2848" s="22">
        <f t="shared" si="311"/>
        <v>42108.692060185189</v>
      </c>
      <c r="T2848" s="22">
        <f t="shared" si="312"/>
        <v>42153.692060185189</v>
      </c>
      <c r="U2848" s="23">
        <v>42108.692060185189</v>
      </c>
      <c r="V2848" s="14">
        <f t="shared" si="313"/>
        <v>8000</v>
      </c>
      <c r="W2848" s="14">
        <f t="shared" si="314"/>
        <v>0</v>
      </c>
      <c r="X2848" s="7">
        <f>IF($L2848&gt;0,$W2848/$L2848,0)</f>
        <v>0</v>
      </c>
    </row>
    <row r="2849" spans="1:24" ht="43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3">
        <f>(E2849/D2849)*100</f>
        <v>0</v>
      </c>
      <c r="P2849" s="7">
        <f t="shared" si="309"/>
        <v>0</v>
      </c>
      <c r="Q2849" s="4" t="str">
        <f t="shared" si="310"/>
        <v>theater</v>
      </c>
      <c r="R2849" s="4" t="str">
        <f t="shared" si="308"/>
        <v>plays</v>
      </c>
      <c r="S2849" s="22">
        <f t="shared" si="311"/>
        <v>42453.806307870371</v>
      </c>
      <c r="T2849" s="22">
        <f t="shared" si="312"/>
        <v>42513.806307870371</v>
      </c>
      <c r="U2849" s="23">
        <v>42453.806307870371</v>
      </c>
      <c r="V2849" s="14">
        <f t="shared" si="313"/>
        <v>2000</v>
      </c>
      <c r="W2849" s="14">
        <f t="shared" si="314"/>
        <v>0</v>
      </c>
      <c r="X2849" s="7">
        <f>IF($L2849&gt;0,$W2849/$L2849,0)</f>
        <v>0</v>
      </c>
    </row>
    <row r="2850" spans="1:24" ht="43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3">
        <f>(E2850/D2850)*100</f>
        <v>0.2</v>
      </c>
      <c r="P2850" s="7">
        <f t="shared" si="309"/>
        <v>23.333333333333332</v>
      </c>
      <c r="Q2850" s="4" t="str">
        <f t="shared" si="310"/>
        <v>theater</v>
      </c>
      <c r="R2850" s="4" t="str">
        <f t="shared" si="308"/>
        <v>plays</v>
      </c>
      <c r="S2850" s="22">
        <f t="shared" si="311"/>
        <v>42123.648831018523</v>
      </c>
      <c r="T2850" s="22">
        <f t="shared" si="312"/>
        <v>42153.648831018523</v>
      </c>
      <c r="U2850" s="23">
        <v>42123.648831018523</v>
      </c>
      <c r="V2850" s="14">
        <f t="shared" si="313"/>
        <v>35000</v>
      </c>
      <c r="W2850" s="14">
        <f t="shared" si="314"/>
        <v>70</v>
      </c>
      <c r="X2850" s="7">
        <f>IF($L2850&gt;0,$W2850/$L2850,0)</f>
        <v>23.333333333333332</v>
      </c>
    </row>
    <row r="2851" spans="1:24" ht="43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3">
        <f>(E2851/D2851)*100</f>
        <v>1</v>
      </c>
      <c r="P2851" s="7">
        <f t="shared" si="309"/>
        <v>5</v>
      </c>
      <c r="Q2851" s="4" t="str">
        <f t="shared" si="310"/>
        <v>theater</v>
      </c>
      <c r="R2851" s="4" t="str">
        <f t="shared" si="308"/>
        <v>plays</v>
      </c>
      <c r="S2851" s="22">
        <f t="shared" si="311"/>
        <v>42453.428240740745</v>
      </c>
      <c r="T2851" s="22">
        <f t="shared" si="312"/>
        <v>42483.428240740745</v>
      </c>
      <c r="U2851" s="23">
        <v>42453.428240740745</v>
      </c>
      <c r="V2851" s="14">
        <f t="shared" si="313"/>
        <v>625.93849999999998</v>
      </c>
      <c r="W2851" s="14">
        <f t="shared" si="314"/>
        <v>6.259385</v>
      </c>
      <c r="X2851" s="7">
        <f>IF($L2851&gt;0,$W2851/$L2851,0)</f>
        <v>6.259385</v>
      </c>
    </row>
    <row r="2852" spans="1:24" ht="43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3">
        <f>(E2852/D2852)*100</f>
        <v>3.8875000000000002</v>
      </c>
      <c r="P2852" s="7">
        <f t="shared" si="309"/>
        <v>23.923076923076923</v>
      </c>
      <c r="Q2852" s="4" t="str">
        <f t="shared" si="310"/>
        <v>theater</v>
      </c>
      <c r="R2852" s="4" t="str">
        <f t="shared" si="308"/>
        <v>plays</v>
      </c>
      <c r="S2852" s="22">
        <f t="shared" si="311"/>
        <v>41858.007071759261</v>
      </c>
      <c r="T2852" s="22">
        <f t="shared" si="312"/>
        <v>41888.007071759261</v>
      </c>
      <c r="U2852" s="23">
        <v>41858.007071759261</v>
      </c>
      <c r="V2852" s="14">
        <f t="shared" si="313"/>
        <v>8000</v>
      </c>
      <c r="W2852" s="14">
        <f t="shared" si="314"/>
        <v>311</v>
      </c>
      <c r="X2852" s="7">
        <f>IF($L2852&gt;0,$W2852/$L2852,0)</f>
        <v>23.923076923076923</v>
      </c>
    </row>
    <row r="2853" spans="1:24" ht="43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3">
        <f>(E2853/D2853)*100</f>
        <v>0</v>
      </c>
      <c r="P2853" s="7">
        <f t="shared" si="309"/>
        <v>0</v>
      </c>
      <c r="Q2853" s="4" t="str">
        <f t="shared" si="310"/>
        <v>theater</v>
      </c>
      <c r="R2853" s="4" t="str">
        <f t="shared" si="308"/>
        <v>plays</v>
      </c>
      <c r="S2853" s="22">
        <f t="shared" si="311"/>
        <v>42390.002650462964</v>
      </c>
      <c r="T2853" s="22">
        <f t="shared" si="312"/>
        <v>42398.970138888893</v>
      </c>
      <c r="U2853" s="23">
        <v>42390.002650462964</v>
      </c>
      <c r="V2853" s="14">
        <f t="shared" si="313"/>
        <v>5067.6975000000002</v>
      </c>
      <c r="W2853" s="14">
        <f t="shared" si="314"/>
        <v>0</v>
      </c>
      <c r="X2853" s="7">
        <f>IF($L2853&gt;0,$W2853/$L2853,0)</f>
        <v>0</v>
      </c>
    </row>
    <row r="2854" spans="1:24" ht="43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3">
        <f>(E2854/D2854)*100</f>
        <v>1.9</v>
      </c>
      <c r="P2854" s="7">
        <f t="shared" si="309"/>
        <v>15.833333333333334</v>
      </c>
      <c r="Q2854" s="4" t="str">
        <f t="shared" si="310"/>
        <v>theater</v>
      </c>
      <c r="R2854" s="4" t="str">
        <f t="shared" si="308"/>
        <v>plays</v>
      </c>
      <c r="S2854" s="22">
        <f t="shared" si="311"/>
        <v>41781.045173611114</v>
      </c>
      <c r="T2854" s="22">
        <f t="shared" si="312"/>
        <v>41811.045173611114</v>
      </c>
      <c r="U2854" s="23">
        <v>41781.045173611114</v>
      </c>
      <c r="V2854" s="14">
        <f t="shared" si="313"/>
        <v>5000</v>
      </c>
      <c r="W2854" s="14">
        <f t="shared" si="314"/>
        <v>95</v>
      </c>
      <c r="X2854" s="7">
        <f>IF($L2854&gt;0,$W2854/$L2854,0)</f>
        <v>15.833333333333334</v>
      </c>
    </row>
    <row r="2855" spans="1:24" ht="43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3">
        <f>(E2855/D2855)*100</f>
        <v>0</v>
      </c>
      <c r="P2855" s="7">
        <f t="shared" si="309"/>
        <v>0</v>
      </c>
      <c r="Q2855" s="4" t="str">
        <f t="shared" si="310"/>
        <v>theater</v>
      </c>
      <c r="R2855" s="4" t="str">
        <f t="shared" si="308"/>
        <v>plays</v>
      </c>
      <c r="S2855" s="22">
        <f t="shared" si="311"/>
        <v>41836.190937499996</v>
      </c>
      <c r="T2855" s="22">
        <f t="shared" si="312"/>
        <v>41896.190937499996</v>
      </c>
      <c r="U2855" s="23">
        <v>41836.190937499996</v>
      </c>
      <c r="V2855" s="14">
        <f t="shared" si="313"/>
        <v>7281.2655000000004</v>
      </c>
      <c r="W2855" s="14">
        <f t="shared" si="314"/>
        <v>0</v>
      </c>
      <c r="X2855" s="7">
        <f>IF($L2855&gt;0,$W2855/$L2855,0)</f>
        <v>0</v>
      </c>
    </row>
    <row r="2856" spans="1:24" ht="43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3">
        <f>(E2856/D2856)*100</f>
        <v>41.699999999999996</v>
      </c>
      <c r="P2856" s="7">
        <f t="shared" si="309"/>
        <v>29.785714285714285</v>
      </c>
      <c r="Q2856" s="4" t="str">
        <f t="shared" si="310"/>
        <v>theater</v>
      </c>
      <c r="R2856" s="4" t="str">
        <f t="shared" si="308"/>
        <v>plays</v>
      </c>
      <c r="S2856" s="22">
        <f t="shared" si="311"/>
        <v>42111.71665509259</v>
      </c>
      <c r="T2856" s="22">
        <f t="shared" si="312"/>
        <v>42131.71665509259</v>
      </c>
      <c r="U2856" s="23">
        <v>42111.71665509259</v>
      </c>
      <c r="V2856" s="14">
        <f t="shared" si="313"/>
        <v>1251.877</v>
      </c>
      <c r="W2856" s="14">
        <f t="shared" si="314"/>
        <v>522.03270899999995</v>
      </c>
      <c r="X2856" s="7">
        <f>IF($L2856&gt;0,$W2856/$L2856,0)</f>
        <v>37.288050642857137</v>
      </c>
    </row>
    <row r="2857" spans="1:24" ht="43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3">
        <f>(E2857/D2857)*100</f>
        <v>50</v>
      </c>
      <c r="P2857" s="7">
        <f t="shared" si="309"/>
        <v>60</v>
      </c>
      <c r="Q2857" s="4" t="str">
        <f t="shared" si="310"/>
        <v>theater</v>
      </c>
      <c r="R2857" s="4" t="str">
        <f t="shared" si="308"/>
        <v>plays</v>
      </c>
      <c r="S2857" s="22">
        <f t="shared" si="311"/>
        <v>42370.007766203707</v>
      </c>
      <c r="T2857" s="22">
        <f t="shared" si="312"/>
        <v>42398.981944444444</v>
      </c>
      <c r="U2857" s="23">
        <v>42370.007766203707</v>
      </c>
      <c r="V2857" s="14">
        <f t="shared" si="313"/>
        <v>600</v>
      </c>
      <c r="W2857" s="14">
        <f t="shared" si="314"/>
        <v>300</v>
      </c>
      <c r="X2857" s="7">
        <f>IF($L2857&gt;0,$W2857/$L2857,0)</f>
        <v>60</v>
      </c>
    </row>
    <row r="2858" spans="1:24" ht="43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3">
        <f>(E2858/D2858)*100</f>
        <v>4.8666666666666663</v>
      </c>
      <c r="P2858" s="7">
        <f t="shared" si="309"/>
        <v>24.333333333333332</v>
      </c>
      <c r="Q2858" s="4" t="str">
        <f t="shared" si="310"/>
        <v>theater</v>
      </c>
      <c r="R2858" s="4" t="str">
        <f t="shared" si="308"/>
        <v>plays</v>
      </c>
      <c r="S2858" s="22">
        <f t="shared" si="311"/>
        <v>42165.037581018521</v>
      </c>
      <c r="T2858" s="22">
        <f t="shared" si="312"/>
        <v>42224.898611111115</v>
      </c>
      <c r="U2858" s="23">
        <v>42165.037581018521</v>
      </c>
      <c r="V2858" s="14">
        <f t="shared" si="313"/>
        <v>3000</v>
      </c>
      <c r="W2858" s="14">
        <f t="shared" si="314"/>
        <v>146</v>
      </c>
      <c r="X2858" s="7">
        <f>IF($L2858&gt;0,$W2858/$L2858,0)</f>
        <v>24.333333333333332</v>
      </c>
    </row>
    <row r="2859" spans="1:24" ht="57.6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3">
        <f>(E2859/D2859)*100</f>
        <v>19.736842105263158</v>
      </c>
      <c r="P2859" s="7">
        <f t="shared" si="309"/>
        <v>500</v>
      </c>
      <c r="Q2859" s="4" t="str">
        <f t="shared" si="310"/>
        <v>theater</v>
      </c>
      <c r="R2859" s="4" t="str">
        <f t="shared" si="308"/>
        <v>plays</v>
      </c>
      <c r="S2859" s="22">
        <f t="shared" si="311"/>
        <v>42726.920081018514</v>
      </c>
      <c r="T2859" s="22">
        <f t="shared" si="312"/>
        <v>42786.75</v>
      </c>
      <c r="U2859" s="23">
        <v>42726.920081018514</v>
      </c>
      <c r="V2859" s="14">
        <f t="shared" si="313"/>
        <v>2002.144</v>
      </c>
      <c r="W2859" s="14">
        <f t="shared" si="314"/>
        <v>395.15999999999997</v>
      </c>
      <c r="X2859" s="7">
        <f>IF($L2859&gt;0,$W2859/$L2859,0)</f>
        <v>26.343999999999998</v>
      </c>
    </row>
    <row r="2860" spans="1:24" ht="43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3">
        <f>(E2860/D2860)*100</f>
        <v>0</v>
      </c>
      <c r="P2860" s="7">
        <f t="shared" si="309"/>
        <v>0</v>
      </c>
      <c r="Q2860" s="4" t="str">
        <f t="shared" si="310"/>
        <v>theater</v>
      </c>
      <c r="R2860" s="4" t="str">
        <f t="shared" si="308"/>
        <v>plays</v>
      </c>
      <c r="S2860" s="22">
        <f t="shared" si="311"/>
        <v>41954.545081018514</v>
      </c>
      <c r="T2860" s="22">
        <f t="shared" si="312"/>
        <v>41978.477777777778</v>
      </c>
      <c r="U2860" s="23">
        <v>41954.545081018514</v>
      </c>
      <c r="V2860" s="14">
        <f t="shared" si="313"/>
        <v>1126.155</v>
      </c>
      <c r="W2860" s="14">
        <f t="shared" si="314"/>
        <v>0</v>
      </c>
      <c r="X2860" s="7">
        <f>IF($L2860&gt;0,$W2860/$L2860,0)</f>
        <v>0</v>
      </c>
    </row>
    <row r="2861" spans="1:24" ht="28.8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3">
        <f>(E2861/D2861)*100</f>
        <v>1.7500000000000002</v>
      </c>
      <c r="P2861" s="7">
        <f t="shared" si="309"/>
        <v>35</v>
      </c>
      <c r="Q2861" s="4" t="str">
        <f t="shared" si="310"/>
        <v>theater</v>
      </c>
      <c r="R2861" s="4" t="str">
        <f t="shared" si="308"/>
        <v>plays</v>
      </c>
      <c r="S2861" s="22">
        <f t="shared" si="311"/>
        <v>42233.362314814818</v>
      </c>
      <c r="T2861" s="22">
        <f t="shared" si="312"/>
        <v>42293.362314814818</v>
      </c>
      <c r="U2861" s="23">
        <v>42233.362314814818</v>
      </c>
      <c r="V2861" s="14">
        <f t="shared" si="313"/>
        <v>1408.1880000000001</v>
      </c>
      <c r="W2861" s="14">
        <f t="shared" si="314"/>
        <v>24.64329</v>
      </c>
      <c r="X2861" s="7">
        <f>IF($L2861&gt;0,$W2861/$L2861,0)</f>
        <v>24.64329</v>
      </c>
    </row>
    <row r="2862" spans="1:24" ht="43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3">
        <f>(E2862/D2862)*100</f>
        <v>6.65</v>
      </c>
      <c r="P2862" s="7">
        <f t="shared" si="309"/>
        <v>29.555555555555557</v>
      </c>
      <c r="Q2862" s="4" t="str">
        <f t="shared" si="310"/>
        <v>theater</v>
      </c>
      <c r="R2862" s="4" t="str">
        <f t="shared" si="308"/>
        <v>plays</v>
      </c>
      <c r="S2862" s="22">
        <f t="shared" si="311"/>
        <v>42480.80064814815</v>
      </c>
      <c r="T2862" s="22">
        <f t="shared" si="312"/>
        <v>42540.80064814815</v>
      </c>
      <c r="U2862" s="23">
        <v>42480.80064814815</v>
      </c>
      <c r="V2862" s="14">
        <f t="shared" si="313"/>
        <v>4000</v>
      </c>
      <c r="W2862" s="14">
        <f t="shared" si="314"/>
        <v>266</v>
      </c>
      <c r="X2862" s="7">
        <f>IF($L2862&gt;0,$W2862/$L2862,0)</f>
        <v>29.555555555555557</v>
      </c>
    </row>
    <row r="2863" spans="1:24" ht="43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3">
        <f>(E2863/D2863)*100</f>
        <v>32</v>
      </c>
      <c r="P2863" s="7">
        <f t="shared" si="309"/>
        <v>26.666666666666668</v>
      </c>
      <c r="Q2863" s="4" t="str">
        <f t="shared" si="310"/>
        <v>theater</v>
      </c>
      <c r="R2863" s="4" t="str">
        <f t="shared" si="308"/>
        <v>plays</v>
      </c>
      <c r="S2863" s="22">
        <f t="shared" si="311"/>
        <v>42257.590833333335</v>
      </c>
      <c r="T2863" s="22">
        <f t="shared" si="312"/>
        <v>42271.590833333335</v>
      </c>
      <c r="U2863" s="23">
        <v>42257.590833333335</v>
      </c>
      <c r="V2863" s="14">
        <f t="shared" si="313"/>
        <v>176.02350000000001</v>
      </c>
      <c r="W2863" s="14">
        <f t="shared" si="314"/>
        <v>56.32752</v>
      </c>
      <c r="X2863" s="7">
        <f>IF($L2863&gt;0,$W2863/$L2863,0)</f>
        <v>18.775839999999999</v>
      </c>
    </row>
    <row r="2864" spans="1:24" ht="43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3">
        <f>(E2864/D2864)*100</f>
        <v>0.43307086614173229</v>
      </c>
      <c r="P2864" s="7">
        <f t="shared" si="309"/>
        <v>18.333333333333332</v>
      </c>
      <c r="Q2864" s="4" t="str">
        <f t="shared" si="310"/>
        <v>theater</v>
      </c>
      <c r="R2864" s="4" t="str">
        <f t="shared" si="308"/>
        <v>plays</v>
      </c>
      <c r="S2864" s="22">
        <f t="shared" si="311"/>
        <v>41784.789687500001</v>
      </c>
      <c r="T2864" s="22">
        <f t="shared" si="312"/>
        <v>41814.789687500001</v>
      </c>
      <c r="U2864" s="23">
        <v>41784.789687500001</v>
      </c>
      <c r="V2864" s="14">
        <f t="shared" si="313"/>
        <v>12700</v>
      </c>
      <c r="W2864" s="14">
        <f t="shared" si="314"/>
        <v>55</v>
      </c>
      <c r="X2864" s="7">
        <f>IF($L2864&gt;0,$W2864/$L2864,0)</f>
        <v>18.333333333333332</v>
      </c>
    </row>
    <row r="2865" spans="1:24" ht="43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3">
        <f>(E2865/D2865)*100</f>
        <v>0.04</v>
      </c>
      <c r="P2865" s="7">
        <f t="shared" si="309"/>
        <v>20</v>
      </c>
      <c r="Q2865" s="4" t="str">
        <f t="shared" si="310"/>
        <v>theater</v>
      </c>
      <c r="R2865" s="4" t="str">
        <f t="shared" si="308"/>
        <v>plays</v>
      </c>
      <c r="S2865" s="22">
        <f t="shared" si="311"/>
        <v>41831.675034722226</v>
      </c>
      <c r="T2865" s="22">
        <f t="shared" si="312"/>
        <v>41891.675034722226</v>
      </c>
      <c r="U2865" s="23">
        <v>41831.675034722226</v>
      </c>
      <c r="V2865" s="14">
        <f t="shared" si="313"/>
        <v>50000</v>
      </c>
      <c r="W2865" s="14">
        <f t="shared" si="314"/>
        <v>20</v>
      </c>
      <c r="X2865" s="7">
        <f>IF($L2865&gt;0,$W2865/$L2865,0)</f>
        <v>20</v>
      </c>
    </row>
    <row r="2866" spans="1:24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3">
        <f>(E2866/D2866)*100</f>
        <v>1.6</v>
      </c>
      <c r="P2866" s="7">
        <f t="shared" si="309"/>
        <v>13.333333333333334</v>
      </c>
      <c r="Q2866" s="4" t="str">
        <f t="shared" si="310"/>
        <v>theater</v>
      </c>
      <c r="R2866" s="4" t="str">
        <f t="shared" si="308"/>
        <v>plays</v>
      </c>
      <c r="S2866" s="22">
        <f t="shared" si="311"/>
        <v>42172.613506944443</v>
      </c>
      <c r="T2866" s="22">
        <f t="shared" si="312"/>
        <v>42202.554166666669</v>
      </c>
      <c r="U2866" s="23">
        <v>42172.613506944443</v>
      </c>
      <c r="V2866" s="14">
        <f t="shared" si="313"/>
        <v>3129.6924999999997</v>
      </c>
      <c r="W2866" s="14">
        <f t="shared" si="314"/>
        <v>50.07508</v>
      </c>
      <c r="X2866" s="7">
        <f>IF($L2866&gt;0,$W2866/$L2866,0)</f>
        <v>16.691693333333333</v>
      </c>
    </row>
    <row r="2867" spans="1:24" ht="43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3">
        <f>(E2867/D2867)*100</f>
        <v>0</v>
      </c>
      <c r="P2867" s="7">
        <f t="shared" si="309"/>
        <v>0</v>
      </c>
      <c r="Q2867" s="4" t="str">
        <f t="shared" si="310"/>
        <v>theater</v>
      </c>
      <c r="R2867" s="4" t="str">
        <f t="shared" si="308"/>
        <v>plays</v>
      </c>
      <c r="S2867" s="22">
        <f t="shared" si="311"/>
        <v>41950.114108796297</v>
      </c>
      <c r="T2867" s="22">
        <f t="shared" si="312"/>
        <v>42010.114108796297</v>
      </c>
      <c r="U2867" s="23">
        <v>41950.114108796297</v>
      </c>
      <c r="V2867" s="14">
        <f t="shared" si="313"/>
        <v>2888</v>
      </c>
      <c r="W2867" s="14">
        <f t="shared" si="314"/>
        <v>0</v>
      </c>
      <c r="X2867" s="7">
        <f>IF($L2867&gt;0,$W2867/$L2867,0)</f>
        <v>0</v>
      </c>
    </row>
    <row r="2868" spans="1:24" ht="43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3">
        <f>(E2868/D2868)*100</f>
        <v>0.89999999999999991</v>
      </c>
      <c r="P2868" s="7">
        <f t="shared" si="309"/>
        <v>22.5</v>
      </c>
      <c r="Q2868" s="4" t="str">
        <f t="shared" si="310"/>
        <v>theater</v>
      </c>
      <c r="R2868" s="4" t="str">
        <f t="shared" si="308"/>
        <v>plays</v>
      </c>
      <c r="S2868" s="22">
        <f t="shared" si="311"/>
        <v>42627.955104166671</v>
      </c>
      <c r="T2868" s="22">
        <f t="shared" si="312"/>
        <v>42657.916666666672</v>
      </c>
      <c r="U2868" s="23">
        <v>42627.955104166671</v>
      </c>
      <c r="V2868" s="14">
        <f t="shared" si="313"/>
        <v>5000</v>
      </c>
      <c r="W2868" s="14">
        <f t="shared" si="314"/>
        <v>45</v>
      </c>
      <c r="X2868" s="7">
        <f>IF($L2868&gt;0,$W2868/$L2868,0)</f>
        <v>22.5</v>
      </c>
    </row>
    <row r="2869" spans="1:24" ht="43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3">
        <f>(E2869/D2869)*100</f>
        <v>20.16</v>
      </c>
      <c r="P2869" s="7">
        <f t="shared" si="309"/>
        <v>50.4</v>
      </c>
      <c r="Q2869" s="4" t="str">
        <f t="shared" si="310"/>
        <v>theater</v>
      </c>
      <c r="R2869" s="4" t="str">
        <f t="shared" si="308"/>
        <v>plays</v>
      </c>
      <c r="S2869" s="22">
        <f t="shared" si="311"/>
        <v>42531.195277777777</v>
      </c>
      <c r="T2869" s="22">
        <f t="shared" si="312"/>
        <v>42555.166666666672</v>
      </c>
      <c r="U2869" s="23">
        <v>42531.195277777777</v>
      </c>
      <c r="V2869" s="14">
        <f t="shared" si="313"/>
        <v>2500</v>
      </c>
      <c r="W2869" s="14">
        <f t="shared" si="314"/>
        <v>504</v>
      </c>
      <c r="X2869" s="7">
        <f>IF($L2869&gt;0,$W2869/$L2869,0)</f>
        <v>50.4</v>
      </c>
    </row>
    <row r="2870" spans="1:24" ht="43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3">
        <f>(E2870/D2870)*100</f>
        <v>42.011733333333332</v>
      </c>
      <c r="P2870" s="7">
        <f t="shared" si="309"/>
        <v>105.02933333333334</v>
      </c>
      <c r="Q2870" s="4" t="str">
        <f t="shared" si="310"/>
        <v>theater</v>
      </c>
      <c r="R2870" s="4" t="str">
        <f t="shared" si="308"/>
        <v>plays</v>
      </c>
      <c r="S2870" s="22">
        <f t="shared" si="311"/>
        <v>42618.827013888891</v>
      </c>
      <c r="T2870" s="22">
        <f t="shared" si="312"/>
        <v>42648.827013888891</v>
      </c>
      <c r="U2870" s="23">
        <v>42618.827013888891</v>
      </c>
      <c r="V2870" s="14">
        <f t="shared" si="313"/>
        <v>15000</v>
      </c>
      <c r="W2870" s="14">
        <f t="shared" si="314"/>
        <v>6301.76</v>
      </c>
      <c r="X2870" s="7">
        <f>IF($L2870&gt;0,$W2870/$L2870,0)</f>
        <v>105.02933333333334</v>
      </c>
    </row>
    <row r="2871" spans="1:24" ht="43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3">
        <f>(E2871/D2871)*100</f>
        <v>0.88500000000000001</v>
      </c>
      <c r="P2871" s="7">
        <f t="shared" si="309"/>
        <v>35.4</v>
      </c>
      <c r="Q2871" s="4" t="str">
        <f t="shared" si="310"/>
        <v>theater</v>
      </c>
      <c r="R2871" s="4" t="str">
        <f t="shared" si="308"/>
        <v>plays</v>
      </c>
      <c r="S2871" s="22">
        <f t="shared" si="311"/>
        <v>42540.593530092592</v>
      </c>
      <c r="T2871" s="22">
        <f t="shared" si="312"/>
        <v>42570.593530092592</v>
      </c>
      <c r="U2871" s="23">
        <v>42540.593530092592</v>
      </c>
      <c r="V2871" s="14">
        <f t="shared" si="313"/>
        <v>20000</v>
      </c>
      <c r="W2871" s="14">
        <f t="shared" si="314"/>
        <v>177</v>
      </c>
      <c r="X2871" s="7">
        <f>IF($L2871&gt;0,$W2871/$L2871,0)</f>
        <v>35.4</v>
      </c>
    </row>
    <row r="2872" spans="1:24" ht="43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3">
        <f>(E2872/D2872)*100</f>
        <v>15</v>
      </c>
      <c r="P2872" s="7">
        <f t="shared" si="309"/>
        <v>83.333333333333329</v>
      </c>
      <c r="Q2872" s="4" t="str">
        <f t="shared" si="310"/>
        <v>theater</v>
      </c>
      <c r="R2872" s="4" t="str">
        <f t="shared" si="308"/>
        <v>plays</v>
      </c>
      <c r="S2872" s="22">
        <f t="shared" si="311"/>
        <v>41746.189409722225</v>
      </c>
      <c r="T2872" s="22">
        <f t="shared" si="312"/>
        <v>41776.189409722225</v>
      </c>
      <c r="U2872" s="23">
        <v>41746.189409722225</v>
      </c>
      <c r="V2872" s="14">
        <f t="shared" si="313"/>
        <v>5000</v>
      </c>
      <c r="W2872" s="14">
        <f t="shared" si="314"/>
        <v>750</v>
      </c>
      <c r="X2872" s="7">
        <f>IF($L2872&gt;0,$W2872/$L2872,0)</f>
        <v>83.333333333333329</v>
      </c>
    </row>
    <row r="2873" spans="1:24" ht="43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3">
        <f>(E2873/D2873)*100</f>
        <v>4.67</v>
      </c>
      <c r="P2873" s="7">
        <f t="shared" si="309"/>
        <v>35.92307692307692</v>
      </c>
      <c r="Q2873" s="4" t="str">
        <f t="shared" si="310"/>
        <v>theater</v>
      </c>
      <c r="R2873" s="4" t="str">
        <f t="shared" si="308"/>
        <v>plays</v>
      </c>
      <c r="S2873" s="22">
        <f t="shared" si="311"/>
        <v>41974.738576388889</v>
      </c>
      <c r="T2873" s="22">
        <f t="shared" si="312"/>
        <v>41994.738576388889</v>
      </c>
      <c r="U2873" s="23">
        <v>41974.738576388889</v>
      </c>
      <c r="V2873" s="14">
        <f t="shared" si="313"/>
        <v>10000</v>
      </c>
      <c r="W2873" s="14">
        <f t="shared" si="314"/>
        <v>467</v>
      </c>
      <c r="X2873" s="7">
        <f>IF($L2873&gt;0,$W2873/$L2873,0)</f>
        <v>35.92307692307692</v>
      </c>
    </row>
    <row r="2874" spans="1:24" ht="28.8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3">
        <f>(E2874/D2874)*100</f>
        <v>0</v>
      </c>
      <c r="P2874" s="7">
        <f t="shared" si="309"/>
        <v>0</v>
      </c>
      <c r="Q2874" s="4" t="str">
        <f t="shared" si="310"/>
        <v>theater</v>
      </c>
      <c r="R2874" s="4" t="str">
        <f t="shared" si="308"/>
        <v>plays</v>
      </c>
      <c r="S2874" s="22">
        <f t="shared" si="311"/>
        <v>42115.11618055556</v>
      </c>
      <c r="T2874" s="22">
        <f t="shared" si="312"/>
        <v>42175.11618055556</v>
      </c>
      <c r="U2874" s="23">
        <v>42115.11618055556</v>
      </c>
      <c r="V2874" s="14">
        <f t="shared" si="313"/>
        <v>3000</v>
      </c>
      <c r="W2874" s="14">
        <f t="shared" si="314"/>
        <v>0</v>
      </c>
      <c r="X2874" s="7">
        <f>IF($L2874&gt;0,$W2874/$L2874,0)</f>
        <v>0</v>
      </c>
    </row>
    <row r="2875" spans="1:24" ht="43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3">
        <f>(E2875/D2875)*100</f>
        <v>38.119999999999997</v>
      </c>
      <c r="P2875" s="7">
        <f t="shared" si="309"/>
        <v>119.125</v>
      </c>
      <c r="Q2875" s="4" t="str">
        <f t="shared" si="310"/>
        <v>theater</v>
      </c>
      <c r="R2875" s="4" t="str">
        <f t="shared" si="308"/>
        <v>plays</v>
      </c>
      <c r="S2875" s="22">
        <f t="shared" si="311"/>
        <v>42002.817488425921</v>
      </c>
      <c r="T2875" s="22">
        <f t="shared" si="312"/>
        <v>42032.817488425921</v>
      </c>
      <c r="U2875" s="23">
        <v>42002.817488425921</v>
      </c>
      <c r="V2875" s="14">
        <f t="shared" si="313"/>
        <v>2500</v>
      </c>
      <c r="W2875" s="14">
        <f t="shared" si="314"/>
        <v>953</v>
      </c>
      <c r="X2875" s="7">
        <f>IF($L2875&gt;0,$W2875/$L2875,0)</f>
        <v>119.125</v>
      </c>
    </row>
    <row r="2876" spans="1:24" ht="43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3">
        <f>(E2876/D2876)*100</f>
        <v>5.42</v>
      </c>
      <c r="P2876" s="7">
        <f t="shared" si="309"/>
        <v>90.333333333333329</v>
      </c>
      <c r="Q2876" s="4" t="str">
        <f t="shared" si="310"/>
        <v>theater</v>
      </c>
      <c r="R2876" s="4" t="str">
        <f t="shared" si="308"/>
        <v>plays</v>
      </c>
      <c r="S2876" s="22">
        <f t="shared" si="311"/>
        <v>42722.84474537037</v>
      </c>
      <c r="T2876" s="22">
        <f t="shared" si="312"/>
        <v>42752.84474537037</v>
      </c>
      <c r="U2876" s="23">
        <v>42722.84474537037</v>
      </c>
      <c r="V2876" s="14">
        <f t="shared" si="313"/>
        <v>5000</v>
      </c>
      <c r="W2876" s="14">
        <f t="shared" si="314"/>
        <v>271</v>
      </c>
      <c r="X2876" s="7">
        <f>IF($L2876&gt;0,$W2876/$L2876,0)</f>
        <v>90.333333333333329</v>
      </c>
    </row>
    <row r="2877" spans="1:24" ht="43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3">
        <f>(E2877/D2877)*100</f>
        <v>3.4999999999999996E-2</v>
      </c>
      <c r="P2877" s="7">
        <f t="shared" si="309"/>
        <v>2.3333333333333335</v>
      </c>
      <c r="Q2877" s="4" t="str">
        <f t="shared" si="310"/>
        <v>theater</v>
      </c>
      <c r="R2877" s="4" t="str">
        <f t="shared" si="308"/>
        <v>plays</v>
      </c>
      <c r="S2877" s="22">
        <f t="shared" si="311"/>
        <v>42465.128391203703</v>
      </c>
      <c r="T2877" s="22">
        <f t="shared" si="312"/>
        <v>42495.128391203703</v>
      </c>
      <c r="U2877" s="23">
        <v>42465.128391203703</v>
      </c>
      <c r="V2877" s="14">
        <f t="shared" si="313"/>
        <v>20000</v>
      </c>
      <c r="W2877" s="14">
        <f t="shared" si="314"/>
        <v>7</v>
      </c>
      <c r="X2877" s="7">
        <f>IF($L2877&gt;0,$W2877/$L2877,0)</f>
        <v>2.3333333333333335</v>
      </c>
    </row>
    <row r="2878" spans="1:24" ht="43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3">
        <f>(E2878/D2878)*100</f>
        <v>0</v>
      </c>
      <c r="P2878" s="7">
        <f t="shared" si="309"/>
        <v>0</v>
      </c>
      <c r="Q2878" s="4" t="str">
        <f t="shared" si="310"/>
        <v>theater</v>
      </c>
      <c r="R2878" s="4" t="str">
        <f t="shared" si="308"/>
        <v>plays</v>
      </c>
      <c r="S2878" s="22">
        <f t="shared" si="311"/>
        <v>42171.743969907402</v>
      </c>
      <c r="T2878" s="22">
        <f t="shared" si="312"/>
        <v>42201.743969907402</v>
      </c>
      <c r="U2878" s="23">
        <v>42171.743969907402</v>
      </c>
      <c r="V2878" s="14">
        <f t="shared" si="313"/>
        <v>150000</v>
      </c>
      <c r="W2878" s="14">
        <f t="shared" si="314"/>
        <v>0</v>
      </c>
      <c r="X2878" s="7">
        <f>IF($L2878&gt;0,$W2878/$L2878,0)</f>
        <v>0</v>
      </c>
    </row>
    <row r="2879" spans="1:24" ht="43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3">
        <f>(E2879/D2879)*100</f>
        <v>10.833333333333334</v>
      </c>
      <c r="P2879" s="7">
        <f t="shared" si="309"/>
        <v>108.33333333333333</v>
      </c>
      <c r="Q2879" s="4" t="str">
        <f t="shared" si="310"/>
        <v>theater</v>
      </c>
      <c r="R2879" s="4" t="str">
        <f t="shared" si="308"/>
        <v>plays</v>
      </c>
      <c r="S2879" s="22">
        <f t="shared" si="311"/>
        <v>42672.955138888894</v>
      </c>
      <c r="T2879" s="22">
        <f t="shared" si="312"/>
        <v>42704.708333333328</v>
      </c>
      <c r="U2879" s="23">
        <v>42672.955138888894</v>
      </c>
      <c r="V2879" s="14">
        <f t="shared" si="313"/>
        <v>6000</v>
      </c>
      <c r="W2879" s="14">
        <f t="shared" si="314"/>
        <v>650</v>
      </c>
      <c r="X2879" s="7">
        <f>IF($L2879&gt;0,$W2879/$L2879,0)</f>
        <v>108.33333333333333</v>
      </c>
    </row>
    <row r="2880" spans="1:24" ht="43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3">
        <f>(E2880/D2880)*100</f>
        <v>2.1</v>
      </c>
      <c r="P2880" s="7">
        <f t="shared" si="309"/>
        <v>15.75</v>
      </c>
      <c r="Q2880" s="4" t="str">
        <f t="shared" si="310"/>
        <v>theater</v>
      </c>
      <c r="R2880" s="4" t="str">
        <f t="shared" si="308"/>
        <v>plays</v>
      </c>
      <c r="S2880" s="22">
        <f t="shared" si="311"/>
        <v>42128.615682870368</v>
      </c>
      <c r="T2880" s="22">
        <f t="shared" si="312"/>
        <v>42188.615682870368</v>
      </c>
      <c r="U2880" s="23">
        <v>42128.615682870368</v>
      </c>
      <c r="V2880" s="14">
        <f t="shared" si="313"/>
        <v>3755.6309999999999</v>
      </c>
      <c r="W2880" s="14">
        <f t="shared" si="314"/>
        <v>78.868251000000001</v>
      </c>
      <c r="X2880" s="7">
        <f>IF($L2880&gt;0,$W2880/$L2880,0)</f>
        <v>19.71706275</v>
      </c>
    </row>
    <row r="2881" spans="1:24" ht="43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3">
        <f>(E2881/D2881)*100</f>
        <v>0.2589285714285714</v>
      </c>
      <c r="P2881" s="7">
        <f t="shared" si="309"/>
        <v>29</v>
      </c>
      <c r="Q2881" s="4" t="str">
        <f t="shared" si="310"/>
        <v>theater</v>
      </c>
      <c r="R2881" s="4" t="str">
        <f t="shared" si="308"/>
        <v>plays</v>
      </c>
      <c r="S2881" s="22">
        <f t="shared" si="311"/>
        <v>42359.725243055553</v>
      </c>
      <c r="T2881" s="22">
        <f t="shared" si="312"/>
        <v>42389.725243055553</v>
      </c>
      <c r="U2881" s="23">
        <v>42359.725243055553</v>
      </c>
      <c r="V2881" s="14">
        <f t="shared" si="313"/>
        <v>11200</v>
      </c>
      <c r="W2881" s="14">
        <f t="shared" si="314"/>
        <v>29</v>
      </c>
      <c r="X2881" s="7">
        <f>IF($L2881&gt;0,$W2881/$L2881,0)</f>
        <v>29</v>
      </c>
    </row>
    <row r="2882" spans="1:24" ht="43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3">
        <f>(E2882/D2882)*100</f>
        <v>23.333333333333332</v>
      </c>
      <c r="P2882" s="7">
        <f t="shared" si="309"/>
        <v>96.551724137931032</v>
      </c>
      <c r="Q2882" s="4" t="str">
        <f t="shared" si="310"/>
        <v>theater</v>
      </c>
      <c r="R2882" s="4" t="str">
        <f t="shared" ref="R2882:R2945" si="315">MID($N2882,FIND("/",$N2882)+1,LEN($N2882))</f>
        <v>plays</v>
      </c>
      <c r="S2882" s="22">
        <f t="shared" si="311"/>
        <v>42192.905694444446</v>
      </c>
      <c r="T2882" s="22">
        <f t="shared" si="312"/>
        <v>42236.711805555555</v>
      </c>
      <c r="U2882" s="23">
        <v>42192.905694444446</v>
      </c>
      <c r="V2882" s="14">
        <f t="shared" si="313"/>
        <v>12000</v>
      </c>
      <c r="W2882" s="14">
        <f t="shared" si="314"/>
        <v>2800</v>
      </c>
      <c r="X2882" s="7">
        <f>IF($L2882&gt;0,$W2882/$L2882,0)</f>
        <v>96.551724137931032</v>
      </c>
    </row>
    <row r="2883" spans="1:24" ht="43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3">
        <f>(E2883/D2883)*100</f>
        <v>0</v>
      </c>
      <c r="P2883" s="7">
        <f t="shared" ref="P2883:P2946" si="316">IF($L2883&gt;0,$E2883/$L2883,0)</f>
        <v>0</v>
      </c>
      <c r="Q2883" s="4" t="str">
        <f t="shared" ref="Q2883:Q2946" si="317">LEFT($N2883,FIND("/",$N2883)-1)</f>
        <v>theater</v>
      </c>
      <c r="R2883" s="4" t="str">
        <f t="shared" si="315"/>
        <v>plays</v>
      </c>
      <c r="S2883" s="22">
        <f t="shared" ref="S2883:U2946" si="318">($J2883/86400)+DATE(1970,1,1)</f>
        <v>41916.597638888888</v>
      </c>
      <c r="T2883" s="22">
        <f t="shared" ref="T2883:T2946" si="319">($I2883/86400)+DATE(1970,1,1)</f>
        <v>41976.639305555553</v>
      </c>
      <c r="U2883" s="23">
        <v>41916.597638888888</v>
      </c>
      <c r="V2883" s="14">
        <f t="shared" ref="V2883:V2946" si="320">IF($H2883="AUD",$D2883*0.704094,IF($H2883="CAD",$D2883*0.766449,IF($H2883="CHF",$D2883*1.016069,IF($H2883="DKK",$D2883*0.150818,IF($H2883="EUR",$D2883*1.126155,IF($H2883="GBP",$D2883*1.251877,IF($H2883="HKD",$D2883*0.127766,IF($H2883="MXN",$D2883*0.052688,IF($H2883="NOK",$D2883*0.117106,IF($H2883="NZD",$D2883*0.672078,IF($H2883="SEK",$D2883*0.106947,IF($H2883="SGD",$D2883*0.737466,IF($H2883="USD",$D2883*1)))))))))))))</f>
        <v>5500</v>
      </c>
      <c r="W2883" s="14">
        <f t="shared" ref="W2883:W2946" si="321">IF($H2883="AUD",$E2883*0.704094,IF($H2883="CAD",$E2883*0.766449,IF($H2883="CHF",$E2883*1.016069,IF($H2883="DKK",$E2883*0.150818,IF($H2883="EUR",$E2883*1.126155,IF($H2883="GBP",$E2883*1.251877,IF($H2883="HKD",$E2883*0.127766,IF($H2883="MXN",$E2883*0.052688,IF($H2883="NOK",$E2883*0.117106,IF($H2883="NZD",$E2883*0.672078,IF($H2883="SEK",$E2883*0.106947,IF($H2883="SGD",$E2883*0.737466,IF($H2883="USD",$E2883*1)))))))))))))</f>
        <v>0</v>
      </c>
      <c r="X2883" s="7">
        <f>IF($L2883&gt;0,$W2883/$L2883,0)</f>
        <v>0</v>
      </c>
    </row>
    <row r="2884" spans="1:24" ht="43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3">
        <f>(E2884/D2884)*100</f>
        <v>33.6</v>
      </c>
      <c r="P2884" s="7">
        <f t="shared" si="316"/>
        <v>63</v>
      </c>
      <c r="Q2884" s="4" t="str">
        <f t="shared" si="317"/>
        <v>theater</v>
      </c>
      <c r="R2884" s="4" t="str">
        <f t="shared" si="315"/>
        <v>plays</v>
      </c>
      <c r="S2884" s="22">
        <f t="shared" si="318"/>
        <v>42461.596273148149</v>
      </c>
      <c r="T2884" s="22">
        <f t="shared" si="319"/>
        <v>42491.596273148149</v>
      </c>
      <c r="U2884" s="23">
        <v>42461.596273148149</v>
      </c>
      <c r="V2884" s="14">
        <f t="shared" si="320"/>
        <v>750</v>
      </c>
      <c r="W2884" s="14">
        <f t="shared" si="321"/>
        <v>252</v>
      </c>
      <c r="X2884" s="7">
        <f>IF($L2884&gt;0,$W2884/$L2884,0)</f>
        <v>63</v>
      </c>
    </row>
    <row r="2885" spans="1:24" ht="43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3">
        <f>(E2885/D2885)*100</f>
        <v>19.079999999999998</v>
      </c>
      <c r="P2885" s="7">
        <f t="shared" si="316"/>
        <v>381.6</v>
      </c>
      <c r="Q2885" s="4" t="str">
        <f t="shared" si="317"/>
        <v>theater</v>
      </c>
      <c r="R2885" s="4" t="str">
        <f t="shared" si="315"/>
        <v>plays</v>
      </c>
      <c r="S2885" s="22">
        <f t="shared" si="318"/>
        <v>42370.90320601852</v>
      </c>
      <c r="T2885" s="22">
        <f t="shared" si="319"/>
        <v>42406.207638888889</v>
      </c>
      <c r="U2885" s="23">
        <v>42370.90320601852</v>
      </c>
      <c r="V2885" s="14">
        <f t="shared" si="320"/>
        <v>10000</v>
      </c>
      <c r="W2885" s="14">
        <f t="shared" si="321"/>
        <v>1908</v>
      </c>
      <c r="X2885" s="7">
        <f>IF($L2885&gt;0,$W2885/$L2885,0)</f>
        <v>381.6</v>
      </c>
    </row>
    <row r="2886" spans="1:24" ht="28.8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3">
        <f>(E2886/D2886)*100</f>
        <v>0.41111111111111115</v>
      </c>
      <c r="P2886" s="7">
        <f t="shared" si="316"/>
        <v>46.25</v>
      </c>
      <c r="Q2886" s="4" t="str">
        <f t="shared" si="317"/>
        <v>theater</v>
      </c>
      <c r="R2886" s="4" t="str">
        <f t="shared" si="315"/>
        <v>plays</v>
      </c>
      <c r="S2886" s="22">
        <f t="shared" si="318"/>
        <v>41948.727256944447</v>
      </c>
      <c r="T2886" s="22">
        <f t="shared" si="319"/>
        <v>41978.727256944447</v>
      </c>
      <c r="U2886" s="23">
        <v>41948.727256944447</v>
      </c>
      <c r="V2886" s="14">
        <f t="shared" si="320"/>
        <v>45000</v>
      </c>
      <c r="W2886" s="14">
        <f t="shared" si="321"/>
        <v>185</v>
      </c>
      <c r="X2886" s="7">
        <f>IF($L2886&gt;0,$W2886/$L2886,0)</f>
        <v>46.25</v>
      </c>
    </row>
    <row r="2887" spans="1:24" ht="28.8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3">
        <f>(E2887/D2887)*100</f>
        <v>32.5</v>
      </c>
      <c r="P2887" s="7">
        <f t="shared" si="316"/>
        <v>26</v>
      </c>
      <c r="Q2887" s="4" t="str">
        <f t="shared" si="317"/>
        <v>theater</v>
      </c>
      <c r="R2887" s="4" t="str">
        <f t="shared" si="315"/>
        <v>plays</v>
      </c>
      <c r="S2887" s="22">
        <f t="shared" si="318"/>
        <v>42047.07640046296</v>
      </c>
      <c r="T2887" s="22">
        <f t="shared" si="319"/>
        <v>42077.034733796296</v>
      </c>
      <c r="U2887" s="23">
        <v>42047.07640046296</v>
      </c>
      <c r="V2887" s="14">
        <f t="shared" si="320"/>
        <v>400</v>
      </c>
      <c r="W2887" s="14">
        <f t="shared" si="321"/>
        <v>130</v>
      </c>
      <c r="X2887" s="7">
        <f>IF($L2887&gt;0,$W2887/$L2887,0)</f>
        <v>26</v>
      </c>
    </row>
    <row r="2888" spans="1:24" ht="43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3">
        <f>(E2888/D2888)*100</f>
        <v>5</v>
      </c>
      <c r="P2888" s="7">
        <f t="shared" si="316"/>
        <v>10</v>
      </c>
      <c r="Q2888" s="4" t="str">
        <f t="shared" si="317"/>
        <v>theater</v>
      </c>
      <c r="R2888" s="4" t="str">
        <f t="shared" si="315"/>
        <v>plays</v>
      </c>
      <c r="S2888" s="22">
        <f t="shared" si="318"/>
        <v>42261.632916666669</v>
      </c>
      <c r="T2888" s="22">
        <f t="shared" si="319"/>
        <v>42266.165972222225</v>
      </c>
      <c r="U2888" s="23">
        <v>42261.632916666669</v>
      </c>
      <c r="V2888" s="14">
        <f t="shared" si="320"/>
        <v>200</v>
      </c>
      <c r="W2888" s="14">
        <f t="shared" si="321"/>
        <v>10</v>
      </c>
      <c r="X2888" s="7">
        <f>IF($L2888&gt;0,$W2888/$L2888,0)</f>
        <v>10</v>
      </c>
    </row>
    <row r="2889" spans="1:24" ht="43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3">
        <f>(E2889/D2889)*100</f>
        <v>0.16666666666666669</v>
      </c>
      <c r="P2889" s="7">
        <f t="shared" si="316"/>
        <v>5</v>
      </c>
      <c r="Q2889" s="4" t="str">
        <f t="shared" si="317"/>
        <v>theater</v>
      </c>
      <c r="R2889" s="4" t="str">
        <f t="shared" si="315"/>
        <v>plays</v>
      </c>
      <c r="S2889" s="22">
        <f t="shared" si="318"/>
        <v>41985.427361111113</v>
      </c>
      <c r="T2889" s="22">
        <f t="shared" si="319"/>
        <v>42015.427361111113</v>
      </c>
      <c r="U2889" s="23">
        <v>41985.427361111113</v>
      </c>
      <c r="V2889" s="14">
        <f t="shared" si="320"/>
        <v>3000</v>
      </c>
      <c r="W2889" s="14">
        <f t="shared" si="321"/>
        <v>5</v>
      </c>
      <c r="X2889" s="7">
        <f>IF($L2889&gt;0,$W2889/$L2889,0)</f>
        <v>5</v>
      </c>
    </row>
    <row r="2890" spans="1:24" ht="43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3">
        <f>(E2890/D2890)*100</f>
        <v>0</v>
      </c>
      <c r="P2890" s="7">
        <f t="shared" si="316"/>
        <v>0</v>
      </c>
      <c r="Q2890" s="4" t="str">
        <f t="shared" si="317"/>
        <v>theater</v>
      </c>
      <c r="R2890" s="4" t="str">
        <f t="shared" si="315"/>
        <v>plays</v>
      </c>
      <c r="S2890" s="22">
        <f t="shared" si="318"/>
        <v>41922.535185185188</v>
      </c>
      <c r="T2890" s="22">
        <f t="shared" si="319"/>
        <v>41930.207638888889</v>
      </c>
      <c r="U2890" s="23">
        <v>41922.535185185188</v>
      </c>
      <c r="V2890" s="14">
        <f t="shared" si="320"/>
        <v>30000</v>
      </c>
      <c r="W2890" s="14">
        <f t="shared" si="321"/>
        <v>0</v>
      </c>
      <c r="X2890" s="7">
        <f>IF($L2890&gt;0,$W2890/$L2890,0)</f>
        <v>0</v>
      </c>
    </row>
    <row r="2891" spans="1:24" ht="43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3">
        <f>(E2891/D2891)*100</f>
        <v>38.066666666666663</v>
      </c>
      <c r="P2891" s="7">
        <f t="shared" si="316"/>
        <v>81.571428571428569</v>
      </c>
      <c r="Q2891" s="4" t="str">
        <f t="shared" si="317"/>
        <v>theater</v>
      </c>
      <c r="R2891" s="4" t="str">
        <f t="shared" si="315"/>
        <v>plays</v>
      </c>
      <c r="S2891" s="22">
        <f t="shared" si="318"/>
        <v>41850.863252314812</v>
      </c>
      <c r="T2891" s="22">
        <f t="shared" si="319"/>
        <v>41880.863252314812</v>
      </c>
      <c r="U2891" s="23">
        <v>41850.863252314812</v>
      </c>
      <c r="V2891" s="14">
        <f t="shared" si="320"/>
        <v>3000</v>
      </c>
      <c r="W2891" s="14">
        <f t="shared" si="321"/>
        <v>1142</v>
      </c>
      <c r="X2891" s="7">
        <f>IF($L2891&gt;0,$W2891/$L2891,0)</f>
        <v>81.571428571428569</v>
      </c>
    </row>
    <row r="2892" spans="1:24" ht="43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3">
        <f>(E2892/D2892)*100</f>
        <v>1.05</v>
      </c>
      <c r="P2892" s="7">
        <f t="shared" si="316"/>
        <v>7</v>
      </c>
      <c r="Q2892" s="4" t="str">
        <f t="shared" si="317"/>
        <v>theater</v>
      </c>
      <c r="R2892" s="4" t="str">
        <f t="shared" si="315"/>
        <v>plays</v>
      </c>
      <c r="S2892" s="22">
        <f t="shared" si="318"/>
        <v>41831.742962962962</v>
      </c>
      <c r="T2892" s="22">
        <f t="shared" si="319"/>
        <v>41860.125</v>
      </c>
      <c r="U2892" s="23">
        <v>41831.742962962962</v>
      </c>
      <c r="V2892" s="14">
        <f t="shared" si="320"/>
        <v>2000</v>
      </c>
      <c r="W2892" s="14">
        <f t="shared" si="321"/>
        <v>21</v>
      </c>
      <c r="X2892" s="7">
        <f>IF($L2892&gt;0,$W2892/$L2892,0)</f>
        <v>7</v>
      </c>
    </row>
    <row r="2893" spans="1:24" ht="43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3">
        <f>(E2893/D2893)*100</f>
        <v>2.73</v>
      </c>
      <c r="P2893" s="7">
        <f t="shared" si="316"/>
        <v>27.3</v>
      </c>
      <c r="Q2893" s="4" t="str">
        <f t="shared" si="317"/>
        <v>theater</v>
      </c>
      <c r="R2893" s="4" t="str">
        <f t="shared" si="315"/>
        <v>plays</v>
      </c>
      <c r="S2893" s="22">
        <f t="shared" si="318"/>
        <v>42415.883425925931</v>
      </c>
      <c r="T2893" s="22">
        <f t="shared" si="319"/>
        <v>42475.84175925926</v>
      </c>
      <c r="U2893" s="23">
        <v>42415.883425925931</v>
      </c>
      <c r="V2893" s="14">
        <f t="shared" si="320"/>
        <v>10000</v>
      </c>
      <c r="W2893" s="14">
        <f t="shared" si="321"/>
        <v>273</v>
      </c>
      <c r="X2893" s="7">
        <f>IF($L2893&gt;0,$W2893/$L2893,0)</f>
        <v>27.3</v>
      </c>
    </row>
    <row r="2894" spans="1:24" ht="43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3">
        <f>(E2894/D2894)*100</f>
        <v>9.0909090909090917</v>
      </c>
      <c r="P2894" s="7">
        <f t="shared" si="316"/>
        <v>29.411764705882351</v>
      </c>
      <c r="Q2894" s="4" t="str">
        <f t="shared" si="317"/>
        <v>theater</v>
      </c>
      <c r="R2894" s="4" t="str">
        <f t="shared" si="315"/>
        <v>plays</v>
      </c>
      <c r="S2894" s="22">
        <f t="shared" si="318"/>
        <v>41869.714166666665</v>
      </c>
      <c r="T2894" s="22">
        <f t="shared" si="319"/>
        <v>41876.875</v>
      </c>
      <c r="U2894" s="23">
        <v>41869.714166666665</v>
      </c>
      <c r="V2894" s="14">
        <f t="shared" si="320"/>
        <v>5500</v>
      </c>
      <c r="W2894" s="14">
        <f t="shared" si="321"/>
        <v>500</v>
      </c>
      <c r="X2894" s="7">
        <f>IF($L2894&gt;0,$W2894/$L2894,0)</f>
        <v>29.411764705882351</v>
      </c>
    </row>
    <row r="2895" spans="1:24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3">
        <f>(E2895/D2895)*100</f>
        <v>0.5</v>
      </c>
      <c r="P2895" s="7">
        <f t="shared" si="316"/>
        <v>12.5</v>
      </c>
      <c r="Q2895" s="4" t="str">
        <f t="shared" si="317"/>
        <v>theater</v>
      </c>
      <c r="R2895" s="4" t="str">
        <f t="shared" si="315"/>
        <v>plays</v>
      </c>
      <c r="S2895" s="22">
        <f t="shared" si="318"/>
        <v>41953.773090277777</v>
      </c>
      <c r="T2895" s="22">
        <f t="shared" si="319"/>
        <v>42013.083333333328</v>
      </c>
      <c r="U2895" s="23">
        <v>41953.773090277777</v>
      </c>
      <c r="V2895" s="14">
        <f t="shared" si="320"/>
        <v>5000</v>
      </c>
      <c r="W2895" s="14">
        <f t="shared" si="321"/>
        <v>25</v>
      </c>
      <c r="X2895" s="7">
        <f>IF($L2895&gt;0,$W2895/$L2895,0)</f>
        <v>12.5</v>
      </c>
    </row>
    <row r="2896" spans="1:24" ht="28.8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3">
        <f>(E2896/D2896)*100</f>
        <v>0</v>
      </c>
      <c r="P2896" s="7">
        <f t="shared" si="316"/>
        <v>0</v>
      </c>
      <c r="Q2896" s="4" t="str">
        <f t="shared" si="317"/>
        <v>theater</v>
      </c>
      <c r="R2896" s="4" t="str">
        <f t="shared" si="315"/>
        <v>plays</v>
      </c>
      <c r="S2896" s="22">
        <f t="shared" si="318"/>
        <v>42037.986284722225</v>
      </c>
      <c r="T2896" s="22">
        <f t="shared" si="319"/>
        <v>42097.944618055553</v>
      </c>
      <c r="U2896" s="23">
        <v>42037.986284722225</v>
      </c>
      <c r="V2896" s="14">
        <f t="shared" si="320"/>
        <v>50000</v>
      </c>
      <c r="W2896" s="14">
        <f t="shared" si="321"/>
        <v>0</v>
      </c>
      <c r="X2896" s="7">
        <f>IF($L2896&gt;0,$W2896/$L2896,0)</f>
        <v>0</v>
      </c>
    </row>
    <row r="2897" spans="1:24" ht="43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3">
        <f>(E2897/D2897)*100</f>
        <v>4.5999999999999996</v>
      </c>
      <c r="P2897" s="7">
        <f t="shared" si="316"/>
        <v>5.75</v>
      </c>
      <c r="Q2897" s="4" t="str">
        <f t="shared" si="317"/>
        <v>theater</v>
      </c>
      <c r="R2897" s="4" t="str">
        <f t="shared" si="315"/>
        <v>plays</v>
      </c>
      <c r="S2897" s="22">
        <f t="shared" si="318"/>
        <v>41811.555462962962</v>
      </c>
      <c r="T2897" s="22">
        <f t="shared" si="319"/>
        <v>41812.875</v>
      </c>
      <c r="U2897" s="23">
        <v>41811.555462962962</v>
      </c>
      <c r="V2897" s="14">
        <f t="shared" si="320"/>
        <v>500</v>
      </c>
      <c r="W2897" s="14">
        <f t="shared" si="321"/>
        <v>23</v>
      </c>
      <c r="X2897" s="7">
        <f>IF($L2897&gt;0,$W2897/$L2897,0)</f>
        <v>5.75</v>
      </c>
    </row>
    <row r="2898" spans="1:24" ht="43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3">
        <f>(E2898/D2898)*100</f>
        <v>20.833333333333336</v>
      </c>
      <c r="P2898" s="7">
        <f t="shared" si="316"/>
        <v>52.083333333333336</v>
      </c>
      <c r="Q2898" s="4" t="str">
        <f t="shared" si="317"/>
        <v>theater</v>
      </c>
      <c r="R2898" s="4" t="str">
        <f t="shared" si="315"/>
        <v>plays</v>
      </c>
      <c r="S2898" s="22">
        <f t="shared" si="318"/>
        <v>42701.908807870372</v>
      </c>
      <c r="T2898" s="22">
        <f t="shared" si="319"/>
        <v>42716.25</v>
      </c>
      <c r="U2898" s="23">
        <v>42701.908807870372</v>
      </c>
      <c r="V2898" s="14">
        <f t="shared" si="320"/>
        <v>3000</v>
      </c>
      <c r="W2898" s="14">
        <f t="shared" si="321"/>
        <v>625</v>
      </c>
      <c r="X2898" s="7">
        <f>IF($L2898&gt;0,$W2898/$L2898,0)</f>
        <v>52.083333333333336</v>
      </c>
    </row>
    <row r="2899" spans="1:24" ht="43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3">
        <f>(E2899/D2899)*100</f>
        <v>4.583333333333333</v>
      </c>
      <c r="P2899" s="7">
        <f t="shared" si="316"/>
        <v>183.33333333333334</v>
      </c>
      <c r="Q2899" s="4" t="str">
        <f t="shared" si="317"/>
        <v>theater</v>
      </c>
      <c r="R2899" s="4" t="str">
        <f t="shared" si="315"/>
        <v>plays</v>
      </c>
      <c r="S2899" s="22">
        <f t="shared" si="318"/>
        <v>42258.646504629629</v>
      </c>
      <c r="T2899" s="22">
        <f t="shared" si="319"/>
        <v>42288.645196759258</v>
      </c>
      <c r="U2899" s="23">
        <v>42258.646504629629</v>
      </c>
      <c r="V2899" s="14">
        <f t="shared" si="320"/>
        <v>12000</v>
      </c>
      <c r="W2899" s="14">
        <f t="shared" si="321"/>
        <v>550</v>
      </c>
      <c r="X2899" s="7">
        <f>IF($L2899&gt;0,$W2899/$L2899,0)</f>
        <v>183.33333333333334</v>
      </c>
    </row>
    <row r="2900" spans="1:24" ht="43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3">
        <f>(E2900/D2900)*100</f>
        <v>4.2133333333333338</v>
      </c>
      <c r="P2900" s="7">
        <f t="shared" si="316"/>
        <v>26.333333333333332</v>
      </c>
      <c r="Q2900" s="4" t="str">
        <f t="shared" si="317"/>
        <v>theater</v>
      </c>
      <c r="R2900" s="4" t="str">
        <f t="shared" si="315"/>
        <v>plays</v>
      </c>
      <c r="S2900" s="22">
        <f t="shared" si="318"/>
        <v>42278.664965277778</v>
      </c>
      <c r="T2900" s="22">
        <f t="shared" si="319"/>
        <v>42308.664965277778</v>
      </c>
      <c r="U2900" s="23">
        <v>42278.664965277778</v>
      </c>
      <c r="V2900" s="14">
        <f t="shared" si="320"/>
        <v>7500</v>
      </c>
      <c r="W2900" s="14">
        <f t="shared" si="321"/>
        <v>316</v>
      </c>
      <c r="X2900" s="7">
        <f>IF($L2900&gt;0,$W2900/$L2900,0)</f>
        <v>26.333333333333332</v>
      </c>
    </row>
    <row r="2901" spans="1:24" ht="43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3">
        <f>(E2901/D2901)*100</f>
        <v>0</v>
      </c>
      <c r="P2901" s="7">
        <f t="shared" si="316"/>
        <v>0</v>
      </c>
      <c r="Q2901" s="4" t="str">
        <f t="shared" si="317"/>
        <v>theater</v>
      </c>
      <c r="R2901" s="4" t="str">
        <f t="shared" si="315"/>
        <v>plays</v>
      </c>
      <c r="S2901" s="22">
        <f t="shared" si="318"/>
        <v>42515.078217592592</v>
      </c>
      <c r="T2901" s="22">
        <f t="shared" si="319"/>
        <v>42575.078217592592</v>
      </c>
      <c r="U2901" s="23">
        <v>42515.078217592592</v>
      </c>
      <c r="V2901" s="14">
        <f t="shared" si="320"/>
        <v>10000</v>
      </c>
      <c r="W2901" s="14">
        <f t="shared" si="321"/>
        <v>0</v>
      </c>
      <c r="X2901" s="7">
        <f>IF($L2901&gt;0,$W2901/$L2901,0)</f>
        <v>0</v>
      </c>
    </row>
    <row r="2902" spans="1:24" ht="57.6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3">
        <f>(E2902/D2902)*100</f>
        <v>61.909090909090914</v>
      </c>
      <c r="P2902" s="7">
        <f t="shared" si="316"/>
        <v>486.42857142857144</v>
      </c>
      <c r="Q2902" s="4" t="str">
        <f t="shared" si="317"/>
        <v>theater</v>
      </c>
      <c r="R2902" s="4" t="str">
        <f t="shared" si="315"/>
        <v>plays</v>
      </c>
      <c r="S2902" s="22">
        <f t="shared" si="318"/>
        <v>41830.234166666669</v>
      </c>
      <c r="T2902" s="22">
        <f t="shared" si="319"/>
        <v>41860.234166666669</v>
      </c>
      <c r="U2902" s="23">
        <v>41830.234166666669</v>
      </c>
      <c r="V2902" s="14">
        <f t="shared" si="320"/>
        <v>5500</v>
      </c>
      <c r="W2902" s="14">
        <f t="shared" si="321"/>
        <v>3405</v>
      </c>
      <c r="X2902" s="7">
        <f>IF($L2902&gt;0,$W2902/$L2902,0)</f>
        <v>486.42857142857144</v>
      </c>
    </row>
    <row r="2903" spans="1:24" ht="43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3">
        <f>(E2903/D2903)*100</f>
        <v>0.8</v>
      </c>
      <c r="P2903" s="7">
        <f t="shared" si="316"/>
        <v>3</v>
      </c>
      <c r="Q2903" s="4" t="str">
        <f t="shared" si="317"/>
        <v>theater</v>
      </c>
      <c r="R2903" s="4" t="str">
        <f t="shared" si="315"/>
        <v>plays</v>
      </c>
      <c r="S2903" s="22">
        <f t="shared" si="318"/>
        <v>41982.904386574075</v>
      </c>
      <c r="T2903" s="22">
        <f t="shared" si="319"/>
        <v>42042.904386574075</v>
      </c>
      <c r="U2903" s="23">
        <v>41982.904386574075</v>
      </c>
      <c r="V2903" s="14">
        <f t="shared" si="320"/>
        <v>750</v>
      </c>
      <c r="W2903" s="14">
        <f t="shared" si="321"/>
        <v>6</v>
      </c>
      <c r="X2903" s="7">
        <f>IF($L2903&gt;0,$W2903/$L2903,0)</f>
        <v>3</v>
      </c>
    </row>
    <row r="2904" spans="1:24" ht="28.8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3">
        <f>(E2904/D2904)*100</f>
        <v>1.6666666666666666E-2</v>
      </c>
      <c r="P2904" s="7">
        <f t="shared" si="316"/>
        <v>25</v>
      </c>
      <c r="Q2904" s="4" t="str">
        <f t="shared" si="317"/>
        <v>theater</v>
      </c>
      <c r="R2904" s="4" t="str">
        <f t="shared" si="315"/>
        <v>plays</v>
      </c>
      <c r="S2904" s="22">
        <f t="shared" si="318"/>
        <v>42210.439768518518</v>
      </c>
      <c r="T2904" s="22">
        <f t="shared" si="319"/>
        <v>42240.439768518518</v>
      </c>
      <c r="U2904" s="23">
        <v>42210.439768518518</v>
      </c>
      <c r="V2904" s="14">
        <f t="shared" si="320"/>
        <v>150000</v>
      </c>
      <c r="W2904" s="14">
        <f t="shared" si="321"/>
        <v>25</v>
      </c>
      <c r="X2904" s="7">
        <f>IF($L2904&gt;0,$W2904/$L2904,0)</f>
        <v>25</v>
      </c>
    </row>
    <row r="2905" spans="1:24" ht="43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3">
        <f>(E2905/D2905)*100</f>
        <v>0.77999999999999992</v>
      </c>
      <c r="P2905" s="7">
        <f t="shared" si="316"/>
        <v>9.75</v>
      </c>
      <c r="Q2905" s="4" t="str">
        <f t="shared" si="317"/>
        <v>theater</v>
      </c>
      <c r="R2905" s="4" t="str">
        <f t="shared" si="315"/>
        <v>plays</v>
      </c>
      <c r="S2905" s="22">
        <f t="shared" si="318"/>
        <v>42196.166874999995</v>
      </c>
      <c r="T2905" s="22">
        <f t="shared" si="319"/>
        <v>42256.166874999995</v>
      </c>
      <c r="U2905" s="23">
        <v>42196.166874999995</v>
      </c>
      <c r="V2905" s="14">
        <f t="shared" si="320"/>
        <v>5000</v>
      </c>
      <c r="W2905" s="14">
        <f t="shared" si="321"/>
        <v>39</v>
      </c>
      <c r="X2905" s="7">
        <f>IF($L2905&gt;0,$W2905/$L2905,0)</f>
        <v>9.75</v>
      </c>
    </row>
    <row r="2906" spans="1:24" ht="43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3">
        <f>(E2906/D2906)*100</f>
        <v>5</v>
      </c>
      <c r="P2906" s="7">
        <f t="shared" si="316"/>
        <v>18.75</v>
      </c>
      <c r="Q2906" s="4" t="str">
        <f t="shared" si="317"/>
        <v>theater</v>
      </c>
      <c r="R2906" s="4" t="str">
        <f t="shared" si="315"/>
        <v>plays</v>
      </c>
      <c r="S2906" s="22">
        <f t="shared" si="318"/>
        <v>41940.967951388891</v>
      </c>
      <c r="T2906" s="22">
        <f t="shared" si="319"/>
        <v>41952.5</v>
      </c>
      <c r="U2906" s="23">
        <v>41940.967951388891</v>
      </c>
      <c r="V2906" s="14">
        <f t="shared" si="320"/>
        <v>1877.8154999999999</v>
      </c>
      <c r="W2906" s="14">
        <f t="shared" si="321"/>
        <v>93.890774999999991</v>
      </c>
      <c r="X2906" s="7">
        <f>IF($L2906&gt;0,$W2906/$L2906,0)</f>
        <v>23.472693749999998</v>
      </c>
    </row>
    <row r="2907" spans="1:24" ht="43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3">
        <f>(E2907/D2907)*100</f>
        <v>17.771428571428572</v>
      </c>
      <c r="P2907" s="7">
        <f t="shared" si="316"/>
        <v>36.588235294117645</v>
      </c>
      <c r="Q2907" s="4" t="str">
        <f t="shared" si="317"/>
        <v>theater</v>
      </c>
      <c r="R2907" s="4" t="str">
        <f t="shared" si="315"/>
        <v>plays</v>
      </c>
      <c r="S2907" s="22">
        <f t="shared" si="318"/>
        <v>42606.056863425925</v>
      </c>
      <c r="T2907" s="22">
        <f t="shared" si="319"/>
        <v>42620.056863425925</v>
      </c>
      <c r="U2907" s="23">
        <v>42606.056863425925</v>
      </c>
      <c r="V2907" s="14">
        <f t="shared" si="320"/>
        <v>3500</v>
      </c>
      <c r="W2907" s="14">
        <f t="shared" si="321"/>
        <v>622</v>
      </c>
      <c r="X2907" s="7">
        <f>IF($L2907&gt;0,$W2907/$L2907,0)</f>
        <v>36.588235294117645</v>
      </c>
    </row>
    <row r="2908" spans="1:24" ht="43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3">
        <f>(E2908/D2908)*100</f>
        <v>9.4166666666666661</v>
      </c>
      <c r="P2908" s="7">
        <f t="shared" si="316"/>
        <v>80.714285714285708</v>
      </c>
      <c r="Q2908" s="4" t="str">
        <f t="shared" si="317"/>
        <v>theater</v>
      </c>
      <c r="R2908" s="4" t="str">
        <f t="shared" si="315"/>
        <v>plays</v>
      </c>
      <c r="S2908" s="22">
        <f t="shared" si="318"/>
        <v>42199.648912037039</v>
      </c>
      <c r="T2908" s="22">
        <f t="shared" si="319"/>
        <v>42217.041666666672</v>
      </c>
      <c r="U2908" s="23">
        <v>42199.648912037039</v>
      </c>
      <c r="V2908" s="14">
        <f t="shared" si="320"/>
        <v>6000</v>
      </c>
      <c r="W2908" s="14">
        <f t="shared" si="321"/>
        <v>565</v>
      </c>
      <c r="X2908" s="7">
        <f>IF($L2908&gt;0,$W2908/$L2908,0)</f>
        <v>80.714285714285708</v>
      </c>
    </row>
    <row r="2909" spans="1:24" ht="43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3">
        <f>(E2909/D2909)*100</f>
        <v>0.08</v>
      </c>
      <c r="P2909" s="7">
        <f t="shared" si="316"/>
        <v>1</v>
      </c>
      <c r="Q2909" s="4" t="str">
        <f t="shared" si="317"/>
        <v>theater</v>
      </c>
      <c r="R2909" s="4" t="str">
        <f t="shared" si="315"/>
        <v>plays</v>
      </c>
      <c r="S2909" s="22">
        <f t="shared" si="318"/>
        <v>42444.877743055556</v>
      </c>
      <c r="T2909" s="22">
        <f t="shared" si="319"/>
        <v>42504.877743055556</v>
      </c>
      <c r="U2909" s="23">
        <v>42444.877743055556</v>
      </c>
      <c r="V2909" s="14">
        <f t="shared" si="320"/>
        <v>2500</v>
      </c>
      <c r="W2909" s="14">
        <f t="shared" si="321"/>
        <v>2</v>
      </c>
      <c r="X2909" s="7">
        <f>IF($L2909&gt;0,$W2909/$L2909,0)</f>
        <v>1</v>
      </c>
    </row>
    <row r="2910" spans="1:24" ht="57.6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3">
        <f>(E2910/D2910)*100</f>
        <v>2.75</v>
      </c>
      <c r="P2910" s="7">
        <f t="shared" si="316"/>
        <v>52.8</v>
      </c>
      <c r="Q2910" s="4" t="str">
        <f t="shared" si="317"/>
        <v>theater</v>
      </c>
      <c r="R2910" s="4" t="str">
        <f t="shared" si="315"/>
        <v>plays</v>
      </c>
      <c r="S2910" s="22">
        <f t="shared" si="318"/>
        <v>42499.73170138889</v>
      </c>
      <c r="T2910" s="22">
        <f t="shared" si="319"/>
        <v>42529.73170138889</v>
      </c>
      <c r="U2910" s="23">
        <v>42499.73170138889</v>
      </c>
      <c r="V2910" s="14">
        <f t="shared" si="320"/>
        <v>9600</v>
      </c>
      <c r="W2910" s="14">
        <f t="shared" si="321"/>
        <v>264</v>
      </c>
      <c r="X2910" s="7">
        <f>IF($L2910&gt;0,$W2910/$L2910,0)</f>
        <v>52.8</v>
      </c>
    </row>
    <row r="2911" spans="1:24" ht="43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3">
        <f>(E2911/D2911)*100</f>
        <v>1.1111111111111112E-2</v>
      </c>
      <c r="P2911" s="7">
        <f t="shared" si="316"/>
        <v>20</v>
      </c>
      <c r="Q2911" s="4" t="str">
        <f t="shared" si="317"/>
        <v>theater</v>
      </c>
      <c r="R2911" s="4" t="str">
        <f t="shared" si="315"/>
        <v>plays</v>
      </c>
      <c r="S2911" s="22">
        <f t="shared" si="318"/>
        <v>41929.266215277778</v>
      </c>
      <c r="T2911" s="22">
        <f t="shared" si="319"/>
        <v>41968.823611111111</v>
      </c>
      <c r="U2911" s="23">
        <v>41929.266215277778</v>
      </c>
      <c r="V2911" s="14">
        <f t="shared" si="320"/>
        <v>180000</v>
      </c>
      <c r="W2911" s="14">
        <f t="shared" si="321"/>
        <v>20</v>
      </c>
      <c r="X2911" s="7">
        <f>IF($L2911&gt;0,$W2911/$L2911,0)</f>
        <v>20</v>
      </c>
    </row>
    <row r="2912" spans="1:24" ht="43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3">
        <f>(E2912/D2912)*100</f>
        <v>3.3333333333333335E-3</v>
      </c>
      <c r="P2912" s="7">
        <f t="shared" si="316"/>
        <v>1</v>
      </c>
      <c r="Q2912" s="4" t="str">
        <f t="shared" si="317"/>
        <v>theater</v>
      </c>
      <c r="R2912" s="4" t="str">
        <f t="shared" si="315"/>
        <v>plays</v>
      </c>
      <c r="S2912" s="22">
        <f t="shared" si="318"/>
        <v>42107.841284722221</v>
      </c>
      <c r="T2912" s="22">
        <f t="shared" si="319"/>
        <v>42167.841284722221</v>
      </c>
      <c r="U2912" s="23">
        <v>42107.841284722221</v>
      </c>
      <c r="V2912" s="14">
        <f t="shared" si="320"/>
        <v>37556.31</v>
      </c>
      <c r="W2912" s="14">
        <f t="shared" si="321"/>
        <v>1.2518769999999999</v>
      </c>
      <c r="X2912" s="7">
        <f>IF($L2912&gt;0,$W2912/$L2912,0)</f>
        <v>1.2518769999999999</v>
      </c>
    </row>
    <row r="2913" spans="1:24" ht="43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3">
        <f>(E2913/D2913)*100</f>
        <v>36.5</v>
      </c>
      <c r="P2913" s="7">
        <f t="shared" si="316"/>
        <v>46.928571428571431</v>
      </c>
      <c r="Q2913" s="4" t="str">
        <f t="shared" si="317"/>
        <v>theater</v>
      </c>
      <c r="R2913" s="4" t="str">
        <f t="shared" si="315"/>
        <v>plays</v>
      </c>
      <c r="S2913" s="22">
        <f t="shared" si="318"/>
        <v>42142.768819444449</v>
      </c>
      <c r="T2913" s="22">
        <f t="shared" si="319"/>
        <v>42182.768819444449</v>
      </c>
      <c r="U2913" s="23">
        <v>42142.768819444449</v>
      </c>
      <c r="V2913" s="14">
        <f t="shared" si="320"/>
        <v>1800</v>
      </c>
      <c r="W2913" s="14">
        <f t="shared" si="321"/>
        <v>657</v>
      </c>
      <c r="X2913" s="7">
        <f>IF($L2913&gt;0,$W2913/$L2913,0)</f>
        <v>46.928571428571431</v>
      </c>
    </row>
    <row r="2914" spans="1:24" ht="43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3">
        <f>(E2914/D2914)*100</f>
        <v>14.058171745152354</v>
      </c>
      <c r="P2914" s="7">
        <f t="shared" si="316"/>
        <v>78.07692307692308</v>
      </c>
      <c r="Q2914" s="4" t="str">
        <f t="shared" si="317"/>
        <v>theater</v>
      </c>
      <c r="R2914" s="4" t="str">
        <f t="shared" si="315"/>
        <v>plays</v>
      </c>
      <c r="S2914" s="22">
        <f t="shared" si="318"/>
        <v>42354.131643518514</v>
      </c>
      <c r="T2914" s="22">
        <f t="shared" si="319"/>
        <v>42384.131643518514</v>
      </c>
      <c r="U2914" s="23">
        <v>42354.131643518514</v>
      </c>
      <c r="V2914" s="14">
        <f t="shared" si="320"/>
        <v>14440</v>
      </c>
      <c r="W2914" s="14">
        <f t="shared" si="321"/>
        <v>2030</v>
      </c>
      <c r="X2914" s="7">
        <f>IF($L2914&gt;0,$W2914/$L2914,0)</f>
        <v>78.07692307692308</v>
      </c>
    </row>
    <row r="2915" spans="1:24" ht="43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3">
        <f>(E2915/D2915)*100</f>
        <v>0.02</v>
      </c>
      <c r="P2915" s="7">
        <f t="shared" si="316"/>
        <v>1</v>
      </c>
      <c r="Q2915" s="4" t="str">
        <f t="shared" si="317"/>
        <v>theater</v>
      </c>
      <c r="R2915" s="4" t="str">
        <f t="shared" si="315"/>
        <v>plays</v>
      </c>
      <c r="S2915" s="22">
        <f t="shared" si="318"/>
        <v>41828.922905092593</v>
      </c>
      <c r="T2915" s="22">
        <f t="shared" si="319"/>
        <v>41888.922905092593</v>
      </c>
      <c r="U2915" s="23">
        <v>41828.922905092593</v>
      </c>
      <c r="V2915" s="14">
        <f t="shared" si="320"/>
        <v>10000</v>
      </c>
      <c r="W2915" s="14">
        <f t="shared" si="321"/>
        <v>2</v>
      </c>
      <c r="X2915" s="7">
        <f>IF($L2915&gt;0,$W2915/$L2915,0)</f>
        <v>1</v>
      </c>
    </row>
    <row r="2916" spans="1:24" ht="28.8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3">
        <f>(E2916/D2916)*100</f>
        <v>4.0000000000000001E-3</v>
      </c>
      <c r="P2916" s="7">
        <f t="shared" si="316"/>
        <v>1</v>
      </c>
      <c r="Q2916" s="4" t="str">
        <f t="shared" si="317"/>
        <v>theater</v>
      </c>
      <c r="R2916" s="4" t="str">
        <f t="shared" si="315"/>
        <v>plays</v>
      </c>
      <c r="S2916" s="22">
        <f t="shared" si="318"/>
        <v>42017.907337962963</v>
      </c>
      <c r="T2916" s="22">
        <f t="shared" si="319"/>
        <v>42077.865671296298</v>
      </c>
      <c r="U2916" s="23">
        <v>42017.907337962963</v>
      </c>
      <c r="V2916" s="14">
        <f t="shared" si="320"/>
        <v>31296.924999999999</v>
      </c>
      <c r="W2916" s="14">
        <f t="shared" si="321"/>
        <v>1.2518769999999999</v>
      </c>
      <c r="X2916" s="7">
        <f>IF($L2916&gt;0,$W2916/$L2916,0)</f>
        <v>1.2518769999999999</v>
      </c>
    </row>
    <row r="2917" spans="1:24" ht="43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3">
        <f>(E2917/D2917)*100</f>
        <v>61.1</v>
      </c>
      <c r="P2917" s="7">
        <f t="shared" si="316"/>
        <v>203.66666666666666</v>
      </c>
      <c r="Q2917" s="4" t="str">
        <f t="shared" si="317"/>
        <v>theater</v>
      </c>
      <c r="R2917" s="4" t="str">
        <f t="shared" si="315"/>
        <v>plays</v>
      </c>
      <c r="S2917" s="22">
        <f t="shared" si="318"/>
        <v>42415.398032407407</v>
      </c>
      <c r="T2917" s="22">
        <f t="shared" si="319"/>
        <v>42445.356365740736</v>
      </c>
      <c r="U2917" s="23">
        <v>42415.398032407407</v>
      </c>
      <c r="V2917" s="14">
        <f t="shared" si="320"/>
        <v>1251.877</v>
      </c>
      <c r="W2917" s="14">
        <f t="shared" si="321"/>
        <v>764.89684699999998</v>
      </c>
      <c r="X2917" s="7">
        <f>IF($L2917&gt;0,$W2917/$L2917,0)</f>
        <v>254.96561566666665</v>
      </c>
    </row>
    <row r="2918" spans="1:24" ht="28.8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3">
        <f>(E2918/D2918)*100</f>
        <v>7.8378378378378386</v>
      </c>
      <c r="P2918" s="7">
        <f t="shared" si="316"/>
        <v>20.714285714285715</v>
      </c>
      <c r="Q2918" s="4" t="str">
        <f t="shared" si="317"/>
        <v>theater</v>
      </c>
      <c r="R2918" s="4" t="str">
        <f t="shared" si="315"/>
        <v>plays</v>
      </c>
      <c r="S2918" s="22">
        <f t="shared" si="318"/>
        <v>41755.476724537039</v>
      </c>
      <c r="T2918" s="22">
        <f t="shared" si="319"/>
        <v>41778.476724537039</v>
      </c>
      <c r="U2918" s="23">
        <v>41755.476724537039</v>
      </c>
      <c r="V2918" s="14">
        <f t="shared" si="320"/>
        <v>2315.9724499999998</v>
      </c>
      <c r="W2918" s="14">
        <f t="shared" si="321"/>
        <v>181.52216499999997</v>
      </c>
      <c r="X2918" s="7">
        <f>IF($L2918&gt;0,$W2918/$L2918,0)</f>
        <v>25.931737857142853</v>
      </c>
    </row>
    <row r="2919" spans="1:24" ht="43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3">
        <f>(E2919/D2919)*100</f>
        <v>21.85</v>
      </c>
      <c r="P2919" s="7">
        <f t="shared" si="316"/>
        <v>48.555555555555557</v>
      </c>
      <c r="Q2919" s="4" t="str">
        <f t="shared" si="317"/>
        <v>theater</v>
      </c>
      <c r="R2919" s="4" t="str">
        <f t="shared" si="315"/>
        <v>plays</v>
      </c>
      <c r="S2919" s="22">
        <f t="shared" si="318"/>
        <v>42245.234340277777</v>
      </c>
      <c r="T2919" s="22">
        <f t="shared" si="319"/>
        <v>42263.234340277777</v>
      </c>
      <c r="U2919" s="23">
        <v>42245.234340277777</v>
      </c>
      <c r="V2919" s="14">
        <f t="shared" si="320"/>
        <v>2000</v>
      </c>
      <c r="W2919" s="14">
        <f t="shared" si="321"/>
        <v>437</v>
      </c>
      <c r="X2919" s="7">
        <f>IF($L2919&gt;0,$W2919/$L2919,0)</f>
        <v>48.555555555555557</v>
      </c>
    </row>
    <row r="2920" spans="1:24" ht="43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3">
        <f>(E2920/D2920)*100</f>
        <v>27.24</v>
      </c>
      <c r="P2920" s="7">
        <f t="shared" si="316"/>
        <v>68.099999999999994</v>
      </c>
      <c r="Q2920" s="4" t="str">
        <f t="shared" si="317"/>
        <v>theater</v>
      </c>
      <c r="R2920" s="4" t="str">
        <f t="shared" si="315"/>
        <v>plays</v>
      </c>
      <c r="S2920" s="22">
        <f t="shared" si="318"/>
        <v>42278.629710648151</v>
      </c>
      <c r="T2920" s="22">
        <f t="shared" si="319"/>
        <v>42306.629710648151</v>
      </c>
      <c r="U2920" s="23">
        <v>42278.629710648151</v>
      </c>
      <c r="V2920" s="14">
        <f t="shared" si="320"/>
        <v>5000</v>
      </c>
      <c r="W2920" s="14">
        <f t="shared" si="321"/>
        <v>1362</v>
      </c>
      <c r="X2920" s="7">
        <f>IF($L2920&gt;0,$W2920/$L2920,0)</f>
        <v>68.099999999999994</v>
      </c>
    </row>
    <row r="2921" spans="1:24" ht="43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3">
        <f>(E2921/D2921)*100</f>
        <v>8.5</v>
      </c>
      <c r="P2921" s="7">
        <f t="shared" si="316"/>
        <v>8.5</v>
      </c>
      <c r="Q2921" s="4" t="str">
        <f t="shared" si="317"/>
        <v>theater</v>
      </c>
      <c r="R2921" s="4" t="str">
        <f t="shared" si="315"/>
        <v>plays</v>
      </c>
      <c r="S2921" s="22">
        <f t="shared" si="318"/>
        <v>41826.61954861111</v>
      </c>
      <c r="T2921" s="22">
        <f t="shared" si="319"/>
        <v>41856.61954861111</v>
      </c>
      <c r="U2921" s="23">
        <v>41826.61954861111</v>
      </c>
      <c r="V2921" s="14">
        <f t="shared" si="320"/>
        <v>600</v>
      </c>
      <c r="W2921" s="14">
        <f t="shared" si="321"/>
        <v>51</v>
      </c>
      <c r="X2921" s="7">
        <f>IF($L2921&gt;0,$W2921/$L2921,0)</f>
        <v>8.5</v>
      </c>
    </row>
    <row r="2922" spans="1:24" ht="43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3">
        <f>(E2922/D2922)*100</f>
        <v>26.840000000000003</v>
      </c>
      <c r="P2922" s="7">
        <f t="shared" si="316"/>
        <v>51.615384615384613</v>
      </c>
      <c r="Q2922" s="4" t="str">
        <f t="shared" si="317"/>
        <v>theater</v>
      </c>
      <c r="R2922" s="4" t="str">
        <f t="shared" si="315"/>
        <v>plays</v>
      </c>
      <c r="S2922" s="22">
        <f t="shared" si="318"/>
        <v>42058.792476851857</v>
      </c>
      <c r="T2922" s="22">
        <f t="shared" si="319"/>
        <v>42088.750810185185</v>
      </c>
      <c r="U2922" s="23">
        <v>42058.792476851857</v>
      </c>
      <c r="V2922" s="14">
        <f t="shared" si="320"/>
        <v>1916.1225000000002</v>
      </c>
      <c r="W2922" s="14">
        <f t="shared" si="321"/>
        <v>514.28727900000001</v>
      </c>
      <c r="X2922" s="7">
        <f>IF($L2922&gt;0,$W2922/$L2922,0)</f>
        <v>39.560559923076923</v>
      </c>
    </row>
    <row r="2923" spans="1:24" ht="28.8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3">
        <f>(E2923/D2923)*100</f>
        <v>129</v>
      </c>
      <c r="P2923" s="7">
        <f t="shared" si="316"/>
        <v>43</v>
      </c>
      <c r="Q2923" s="4" t="str">
        <f t="shared" si="317"/>
        <v>theater</v>
      </c>
      <c r="R2923" s="4" t="str">
        <f t="shared" si="315"/>
        <v>musical</v>
      </c>
      <c r="S2923" s="22">
        <f t="shared" si="318"/>
        <v>41877.886620370373</v>
      </c>
      <c r="T2923" s="22">
        <f t="shared" si="319"/>
        <v>41907.886620370373</v>
      </c>
      <c r="U2923" s="23">
        <v>41877.886620370373</v>
      </c>
      <c r="V2923" s="14">
        <f t="shared" si="320"/>
        <v>100</v>
      </c>
      <c r="W2923" s="14">
        <f t="shared" si="321"/>
        <v>129</v>
      </c>
      <c r="X2923" s="7">
        <f>IF($L2923&gt;0,$W2923/$L2923,0)</f>
        <v>43</v>
      </c>
    </row>
    <row r="2924" spans="1:24" ht="43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3">
        <f>(E2924/D2924)*100</f>
        <v>100</v>
      </c>
      <c r="P2924" s="7">
        <f t="shared" si="316"/>
        <v>83.333333333333329</v>
      </c>
      <c r="Q2924" s="4" t="str">
        <f t="shared" si="317"/>
        <v>theater</v>
      </c>
      <c r="R2924" s="4" t="str">
        <f t="shared" si="315"/>
        <v>musical</v>
      </c>
      <c r="S2924" s="22">
        <f t="shared" si="318"/>
        <v>42097.874155092592</v>
      </c>
      <c r="T2924" s="22">
        <f t="shared" si="319"/>
        <v>42142.874155092592</v>
      </c>
      <c r="U2924" s="23">
        <v>42097.874155092592</v>
      </c>
      <c r="V2924" s="14">
        <f t="shared" si="320"/>
        <v>625.93849999999998</v>
      </c>
      <c r="W2924" s="14">
        <f t="shared" si="321"/>
        <v>625.93849999999998</v>
      </c>
      <c r="X2924" s="7">
        <f>IF($L2924&gt;0,$W2924/$L2924,0)</f>
        <v>104.32308333333333</v>
      </c>
    </row>
    <row r="2925" spans="1:24" ht="43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3">
        <f>(E2925/D2925)*100</f>
        <v>100</v>
      </c>
      <c r="P2925" s="7">
        <f t="shared" si="316"/>
        <v>30</v>
      </c>
      <c r="Q2925" s="4" t="str">
        <f t="shared" si="317"/>
        <v>theater</v>
      </c>
      <c r="R2925" s="4" t="str">
        <f t="shared" si="315"/>
        <v>musical</v>
      </c>
      <c r="S2925" s="22">
        <f t="shared" si="318"/>
        <v>42013.15253472222</v>
      </c>
      <c r="T2925" s="22">
        <f t="shared" si="319"/>
        <v>42028.125</v>
      </c>
      <c r="U2925" s="23">
        <v>42013.15253472222</v>
      </c>
      <c r="V2925" s="14">
        <f t="shared" si="320"/>
        <v>300</v>
      </c>
      <c r="W2925" s="14">
        <f t="shared" si="321"/>
        <v>300</v>
      </c>
      <c r="X2925" s="7">
        <f>IF($L2925&gt;0,$W2925/$L2925,0)</f>
        <v>30</v>
      </c>
    </row>
    <row r="2926" spans="1:24" ht="43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3">
        <f>(E2926/D2926)*100</f>
        <v>103.2</v>
      </c>
      <c r="P2926" s="7">
        <f t="shared" si="316"/>
        <v>175.51020408163265</v>
      </c>
      <c r="Q2926" s="4" t="str">
        <f t="shared" si="317"/>
        <v>theater</v>
      </c>
      <c r="R2926" s="4" t="str">
        <f t="shared" si="315"/>
        <v>musical</v>
      </c>
      <c r="S2926" s="22">
        <f t="shared" si="318"/>
        <v>42103.556828703702</v>
      </c>
      <c r="T2926" s="22">
        <f t="shared" si="319"/>
        <v>42133.165972222225</v>
      </c>
      <c r="U2926" s="23">
        <v>42103.556828703702</v>
      </c>
      <c r="V2926" s="14">
        <f t="shared" si="320"/>
        <v>25000</v>
      </c>
      <c r="W2926" s="14">
        <f t="shared" si="321"/>
        <v>25800</v>
      </c>
      <c r="X2926" s="7">
        <f>IF($L2926&gt;0,$W2926/$L2926,0)</f>
        <v>175.51020408163265</v>
      </c>
    </row>
    <row r="2927" spans="1:24" ht="43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3">
        <f>(E2927/D2927)*100</f>
        <v>102.44597777777777</v>
      </c>
      <c r="P2927" s="7">
        <f t="shared" si="316"/>
        <v>231.66175879396985</v>
      </c>
      <c r="Q2927" s="4" t="str">
        <f t="shared" si="317"/>
        <v>theater</v>
      </c>
      <c r="R2927" s="4" t="str">
        <f t="shared" si="315"/>
        <v>musical</v>
      </c>
      <c r="S2927" s="22">
        <f t="shared" si="318"/>
        <v>41863.584120370375</v>
      </c>
      <c r="T2927" s="22">
        <f t="shared" si="319"/>
        <v>41893.584120370375</v>
      </c>
      <c r="U2927" s="23">
        <v>41863.584120370375</v>
      </c>
      <c r="V2927" s="14">
        <f t="shared" si="320"/>
        <v>45000</v>
      </c>
      <c r="W2927" s="14">
        <f t="shared" si="321"/>
        <v>46100.69</v>
      </c>
      <c r="X2927" s="7">
        <f>IF($L2927&gt;0,$W2927/$L2927,0)</f>
        <v>231.66175879396985</v>
      </c>
    </row>
    <row r="2928" spans="1:24" ht="43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3">
        <f>(E2928/D2928)*100</f>
        <v>125</v>
      </c>
      <c r="P2928" s="7">
        <f t="shared" si="316"/>
        <v>75</v>
      </c>
      <c r="Q2928" s="4" t="str">
        <f t="shared" si="317"/>
        <v>theater</v>
      </c>
      <c r="R2928" s="4" t="str">
        <f t="shared" si="315"/>
        <v>musical</v>
      </c>
      <c r="S2928" s="22">
        <f t="shared" si="318"/>
        <v>42044.765960648147</v>
      </c>
      <c r="T2928" s="22">
        <f t="shared" si="319"/>
        <v>42058.765960648147</v>
      </c>
      <c r="U2928" s="23">
        <v>42044.765960648147</v>
      </c>
      <c r="V2928" s="14">
        <f t="shared" si="320"/>
        <v>3000</v>
      </c>
      <c r="W2928" s="14">
        <f t="shared" si="321"/>
        <v>3750</v>
      </c>
      <c r="X2928" s="7">
        <f>IF($L2928&gt;0,$W2928/$L2928,0)</f>
        <v>75</v>
      </c>
    </row>
    <row r="2929" spans="1:24" ht="43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3">
        <f>(E2929/D2929)*100</f>
        <v>130.83333333333334</v>
      </c>
      <c r="P2929" s="7">
        <f t="shared" si="316"/>
        <v>112.14285714285714</v>
      </c>
      <c r="Q2929" s="4" t="str">
        <f t="shared" si="317"/>
        <v>theater</v>
      </c>
      <c r="R2929" s="4" t="str">
        <f t="shared" si="315"/>
        <v>musical</v>
      </c>
      <c r="S2929" s="22">
        <f t="shared" si="318"/>
        <v>41806.669317129628</v>
      </c>
      <c r="T2929" s="22">
        <f t="shared" si="319"/>
        <v>41835.208333333336</v>
      </c>
      <c r="U2929" s="23">
        <v>41806.669317129628</v>
      </c>
      <c r="V2929" s="14">
        <f t="shared" si="320"/>
        <v>1800</v>
      </c>
      <c r="W2929" s="14">
        <f t="shared" si="321"/>
        <v>2355</v>
      </c>
      <c r="X2929" s="7">
        <f>IF($L2929&gt;0,$W2929/$L2929,0)</f>
        <v>112.14285714285714</v>
      </c>
    </row>
    <row r="2930" spans="1:24" ht="28.8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3">
        <f>(E2930/D2930)*100</f>
        <v>100</v>
      </c>
      <c r="P2930" s="7">
        <f t="shared" si="316"/>
        <v>41.666666666666664</v>
      </c>
      <c r="Q2930" s="4" t="str">
        <f t="shared" si="317"/>
        <v>theater</v>
      </c>
      <c r="R2930" s="4" t="str">
        <f t="shared" si="315"/>
        <v>musical</v>
      </c>
      <c r="S2930" s="22">
        <f t="shared" si="318"/>
        <v>42403.998217592598</v>
      </c>
      <c r="T2930" s="22">
        <f t="shared" si="319"/>
        <v>42433.998217592598</v>
      </c>
      <c r="U2930" s="23">
        <v>42403.998217592598</v>
      </c>
      <c r="V2930" s="14">
        <f t="shared" si="320"/>
        <v>1000</v>
      </c>
      <c r="W2930" s="14">
        <f t="shared" si="321"/>
        <v>1000</v>
      </c>
      <c r="X2930" s="7">
        <f>IF($L2930&gt;0,$W2930/$L2930,0)</f>
        <v>41.666666666666664</v>
      </c>
    </row>
    <row r="2931" spans="1:24" ht="43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3">
        <f>(E2931/D2931)*100</f>
        <v>102.06937499999999</v>
      </c>
      <c r="P2931" s="7">
        <f t="shared" si="316"/>
        <v>255.17343750000001</v>
      </c>
      <c r="Q2931" s="4" t="str">
        <f t="shared" si="317"/>
        <v>theater</v>
      </c>
      <c r="R2931" s="4" t="str">
        <f t="shared" si="315"/>
        <v>musical</v>
      </c>
      <c r="S2931" s="22">
        <f t="shared" si="318"/>
        <v>41754.564328703702</v>
      </c>
      <c r="T2931" s="22">
        <f t="shared" si="319"/>
        <v>41784.564328703702</v>
      </c>
      <c r="U2931" s="23">
        <v>41754.564328703702</v>
      </c>
      <c r="V2931" s="14">
        <f t="shared" si="320"/>
        <v>8000</v>
      </c>
      <c r="W2931" s="14">
        <f t="shared" si="321"/>
        <v>8165.55</v>
      </c>
      <c r="X2931" s="7">
        <f>IF($L2931&gt;0,$W2931/$L2931,0)</f>
        <v>255.17343750000001</v>
      </c>
    </row>
    <row r="2932" spans="1:24" ht="43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3">
        <f>(E2932/D2932)*100</f>
        <v>100.92000000000002</v>
      </c>
      <c r="P2932" s="7">
        <f t="shared" si="316"/>
        <v>162.7741935483871</v>
      </c>
      <c r="Q2932" s="4" t="str">
        <f t="shared" si="317"/>
        <v>theater</v>
      </c>
      <c r="R2932" s="4" t="str">
        <f t="shared" si="315"/>
        <v>musical</v>
      </c>
      <c r="S2932" s="22">
        <f t="shared" si="318"/>
        <v>42101.584074074075</v>
      </c>
      <c r="T2932" s="22">
        <f t="shared" si="319"/>
        <v>42131.584074074075</v>
      </c>
      <c r="U2932" s="23">
        <v>42101.584074074075</v>
      </c>
      <c r="V2932" s="14">
        <f t="shared" si="320"/>
        <v>12518.769999999999</v>
      </c>
      <c r="W2932" s="14">
        <f t="shared" si="321"/>
        <v>12633.942684</v>
      </c>
      <c r="X2932" s="7">
        <f>IF($L2932&gt;0,$W2932/$L2932,0)</f>
        <v>203.77326909677419</v>
      </c>
    </row>
    <row r="2933" spans="1:24" ht="43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3">
        <f>(E2933/D2933)*100</f>
        <v>106</v>
      </c>
      <c r="P2933" s="7">
        <f t="shared" si="316"/>
        <v>88.333333333333329</v>
      </c>
      <c r="Q2933" s="4" t="str">
        <f t="shared" si="317"/>
        <v>theater</v>
      </c>
      <c r="R2933" s="4" t="str">
        <f t="shared" si="315"/>
        <v>musical</v>
      </c>
      <c r="S2933" s="22">
        <f t="shared" si="318"/>
        <v>41872.291238425925</v>
      </c>
      <c r="T2933" s="22">
        <f t="shared" si="319"/>
        <v>41897.255555555559</v>
      </c>
      <c r="U2933" s="23">
        <v>41872.291238425925</v>
      </c>
      <c r="V2933" s="14">
        <f t="shared" si="320"/>
        <v>574.83675000000005</v>
      </c>
      <c r="W2933" s="14">
        <f t="shared" si="321"/>
        <v>609.326955</v>
      </c>
      <c r="X2933" s="7">
        <f>IF($L2933&gt;0,$W2933/$L2933,0)</f>
        <v>67.702995000000001</v>
      </c>
    </row>
    <row r="2934" spans="1:24" ht="43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3">
        <f>(E2934/D2934)*100</f>
        <v>105.0967741935484</v>
      </c>
      <c r="P2934" s="7">
        <f t="shared" si="316"/>
        <v>85.736842105263165</v>
      </c>
      <c r="Q2934" s="4" t="str">
        <f t="shared" si="317"/>
        <v>theater</v>
      </c>
      <c r="R2934" s="4" t="str">
        <f t="shared" si="315"/>
        <v>musical</v>
      </c>
      <c r="S2934" s="22">
        <f t="shared" si="318"/>
        <v>42025.164780092593</v>
      </c>
      <c r="T2934" s="22">
        <f t="shared" si="319"/>
        <v>42056.458333333328</v>
      </c>
      <c r="U2934" s="23">
        <v>42025.164780092593</v>
      </c>
      <c r="V2934" s="14">
        <f t="shared" si="320"/>
        <v>2182.6914000000002</v>
      </c>
      <c r="W2934" s="14">
        <f t="shared" si="321"/>
        <v>2293.9382519999999</v>
      </c>
      <c r="X2934" s="7">
        <f>IF($L2934&gt;0,$W2934/$L2934,0)</f>
        <v>60.366796105263155</v>
      </c>
    </row>
    <row r="2935" spans="1:24" ht="43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3">
        <f>(E2935/D2935)*100</f>
        <v>102.76</v>
      </c>
      <c r="P2935" s="7">
        <f t="shared" si="316"/>
        <v>47.574074074074076</v>
      </c>
      <c r="Q2935" s="4" t="str">
        <f t="shared" si="317"/>
        <v>theater</v>
      </c>
      <c r="R2935" s="4" t="str">
        <f t="shared" si="315"/>
        <v>musical</v>
      </c>
      <c r="S2935" s="22">
        <f t="shared" si="318"/>
        <v>42495.956631944442</v>
      </c>
      <c r="T2935" s="22">
        <f t="shared" si="319"/>
        <v>42525.956631944442</v>
      </c>
      <c r="U2935" s="23">
        <v>42495.956631944442</v>
      </c>
      <c r="V2935" s="14">
        <f t="shared" si="320"/>
        <v>2500</v>
      </c>
      <c r="W2935" s="14">
        <f t="shared" si="321"/>
        <v>2569</v>
      </c>
      <c r="X2935" s="7">
        <f>IF($L2935&gt;0,$W2935/$L2935,0)</f>
        <v>47.574074074074076</v>
      </c>
    </row>
    <row r="2936" spans="1:24" ht="43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3">
        <f>(E2936/D2936)*100</f>
        <v>108</v>
      </c>
      <c r="P2936" s="7">
        <f t="shared" si="316"/>
        <v>72.972972972972968</v>
      </c>
      <c r="Q2936" s="4" t="str">
        <f t="shared" si="317"/>
        <v>theater</v>
      </c>
      <c r="R2936" s="4" t="str">
        <f t="shared" si="315"/>
        <v>musical</v>
      </c>
      <c r="S2936" s="22">
        <f t="shared" si="318"/>
        <v>41775.636157407411</v>
      </c>
      <c r="T2936" s="22">
        <f t="shared" si="319"/>
        <v>41805.636157407411</v>
      </c>
      <c r="U2936" s="23">
        <v>41775.636157407411</v>
      </c>
      <c r="V2936" s="14">
        <f t="shared" si="320"/>
        <v>1916.1225000000002</v>
      </c>
      <c r="W2936" s="14">
        <f t="shared" si="321"/>
        <v>2069.4123</v>
      </c>
      <c r="X2936" s="7">
        <f>IF($L2936&gt;0,$W2936/$L2936,0)</f>
        <v>55.930062162162159</v>
      </c>
    </row>
    <row r="2937" spans="1:24" ht="43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3">
        <f>(E2937/D2937)*100</f>
        <v>100.88571428571429</v>
      </c>
      <c r="P2937" s="7">
        <f t="shared" si="316"/>
        <v>90.538461538461533</v>
      </c>
      <c r="Q2937" s="4" t="str">
        <f t="shared" si="317"/>
        <v>theater</v>
      </c>
      <c r="R2937" s="4" t="str">
        <f t="shared" si="315"/>
        <v>musical</v>
      </c>
      <c r="S2937" s="22">
        <f t="shared" si="318"/>
        <v>42553.583425925928</v>
      </c>
      <c r="T2937" s="22">
        <f t="shared" si="319"/>
        <v>42611.708333333328</v>
      </c>
      <c r="U2937" s="23">
        <v>42553.583425925928</v>
      </c>
      <c r="V2937" s="14">
        <f t="shared" si="320"/>
        <v>3500</v>
      </c>
      <c r="W2937" s="14">
        <f t="shared" si="321"/>
        <v>3531</v>
      </c>
      <c r="X2937" s="7">
        <f>IF($L2937&gt;0,$W2937/$L2937,0)</f>
        <v>90.538461538461533</v>
      </c>
    </row>
    <row r="2938" spans="1:24" ht="43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3">
        <f>(E2938/D2938)*100</f>
        <v>128</v>
      </c>
      <c r="P2938" s="7">
        <f t="shared" si="316"/>
        <v>37.647058823529413</v>
      </c>
      <c r="Q2938" s="4" t="str">
        <f t="shared" si="317"/>
        <v>theater</v>
      </c>
      <c r="R2938" s="4" t="str">
        <f t="shared" si="315"/>
        <v>musical</v>
      </c>
      <c r="S2938" s="22">
        <f t="shared" si="318"/>
        <v>41912.650729166664</v>
      </c>
      <c r="T2938" s="22">
        <f t="shared" si="319"/>
        <v>41925.207638888889</v>
      </c>
      <c r="U2938" s="23">
        <v>41912.650729166664</v>
      </c>
      <c r="V2938" s="14">
        <f t="shared" si="320"/>
        <v>1000</v>
      </c>
      <c r="W2938" s="14">
        <f t="shared" si="321"/>
        <v>1280</v>
      </c>
      <c r="X2938" s="7">
        <f>IF($L2938&gt;0,$W2938/$L2938,0)</f>
        <v>37.647058823529413</v>
      </c>
    </row>
    <row r="2939" spans="1:24" ht="28.8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3">
        <f>(E2939/D2939)*100</f>
        <v>133.33333333333331</v>
      </c>
      <c r="P2939" s="7">
        <f t="shared" si="316"/>
        <v>36.363636363636367</v>
      </c>
      <c r="Q2939" s="4" t="str">
        <f t="shared" si="317"/>
        <v>theater</v>
      </c>
      <c r="R2939" s="4" t="str">
        <f t="shared" si="315"/>
        <v>musical</v>
      </c>
      <c r="S2939" s="22">
        <f t="shared" si="318"/>
        <v>41803.457326388889</v>
      </c>
      <c r="T2939" s="22">
        <f t="shared" si="319"/>
        <v>41833.457326388889</v>
      </c>
      <c r="U2939" s="23">
        <v>41803.457326388889</v>
      </c>
      <c r="V2939" s="14">
        <f t="shared" si="320"/>
        <v>1877.8154999999999</v>
      </c>
      <c r="W2939" s="14">
        <f t="shared" si="321"/>
        <v>2503.7539999999999</v>
      </c>
      <c r="X2939" s="7">
        <f>IF($L2939&gt;0,$W2939/$L2939,0)</f>
        <v>45.522799999999997</v>
      </c>
    </row>
    <row r="2940" spans="1:24" ht="43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3">
        <f>(E2940/D2940)*100</f>
        <v>101.375</v>
      </c>
      <c r="P2940" s="7">
        <f t="shared" si="316"/>
        <v>126.71875</v>
      </c>
      <c r="Q2940" s="4" t="str">
        <f t="shared" si="317"/>
        <v>theater</v>
      </c>
      <c r="R2940" s="4" t="str">
        <f t="shared" si="315"/>
        <v>musical</v>
      </c>
      <c r="S2940" s="22">
        <f t="shared" si="318"/>
        <v>42004.703865740739</v>
      </c>
      <c r="T2940" s="22">
        <f t="shared" si="319"/>
        <v>42034.703865740739</v>
      </c>
      <c r="U2940" s="23">
        <v>42004.703865740739</v>
      </c>
      <c r="V2940" s="14">
        <f t="shared" si="320"/>
        <v>4000</v>
      </c>
      <c r="W2940" s="14">
        <f t="shared" si="321"/>
        <v>4055</v>
      </c>
      <c r="X2940" s="7">
        <f>IF($L2940&gt;0,$W2940/$L2940,0)</f>
        <v>126.71875</v>
      </c>
    </row>
    <row r="2941" spans="1:24" ht="43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3">
        <f>(E2941/D2941)*100</f>
        <v>102.875</v>
      </c>
      <c r="P2941" s="7">
        <f t="shared" si="316"/>
        <v>329.2</v>
      </c>
      <c r="Q2941" s="4" t="str">
        <f t="shared" si="317"/>
        <v>theater</v>
      </c>
      <c r="R2941" s="4" t="str">
        <f t="shared" si="315"/>
        <v>musical</v>
      </c>
      <c r="S2941" s="22">
        <f t="shared" si="318"/>
        <v>41845.809166666666</v>
      </c>
      <c r="T2941" s="22">
        <f t="shared" si="319"/>
        <v>41879.041666666664</v>
      </c>
      <c r="U2941" s="23">
        <v>41845.809166666666</v>
      </c>
      <c r="V2941" s="14">
        <f t="shared" si="320"/>
        <v>8000</v>
      </c>
      <c r="W2941" s="14">
        <f t="shared" si="321"/>
        <v>8230</v>
      </c>
      <c r="X2941" s="7">
        <f>IF($L2941&gt;0,$W2941/$L2941,0)</f>
        <v>329.2</v>
      </c>
    </row>
    <row r="2942" spans="1:24" ht="43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3">
        <f>(E2942/D2942)*100</f>
        <v>107.24000000000001</v>
      </c>
      <c r="P2942" s="7">
        <f t="shared" si="316"/>
        <v>81.242424242424249</v>
      </c>
      <c r="Q2942" s="4" t="str">
        <f t="shared" si="317"/>
        <v>theater</v>
      </c>
      <c r="R2942" s="4" t="str">
        <f t="shared" si="315"/>
        <v>musical</v>
      </c>
      <c r="S2942" s="22">
        <f t="shared" si="318"/>
        <v>41982.773356481484</v>
      </c>
      <c r="T2942" s="22">
        <f t="shared" si="319"/>
        <v>42022.773356481484</v>
      </c>
      <c r="U2942" s="23">
        <v>41982.773356481484</v>
      </c>
      <c r="V2942" s="14">
        <f t="shared" si="320"/>
        <v>2500</v>
      </c>
      <c r="W2942" s="14">
        <f t="shared" si="321"/>
        <v>2681</v>
      </c>
      <c r="X2942" s="7">
        <f>IF($L2942&gt;0,$W2942/$L2942,0)</f>
        <v>81.242424242424249</v>
      </c>
    </row>
    <row r="2943" spans="1:24" ht="43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3">
        <f>(E2943/D2943)*100</f>
        <v>4.0000000000000001E-3</v>
      </c>
      <c r="P2943" s="7">
        <f t="shared" si="316"/>
        <v>1</v>
      </c>
      <c r="Q2943" s="4" t="str">
        <f t="shared" si="317"/>
        <v>theater</v>
      </c>
      <c r="R2943" s="4" t="str">
        <f t="shared" si="315"/>
        <v>spaces</v>
      </c>
      <c r="S2943" s="22">
        <f t="shared" si="318"/>
        <v>42034.960127314815</v>
      </c>
      <c r="T2943" s="22">
        <f t="shared" si="319"/>
        <v>42064.960127314815</v>
      </c>
      <c r="U2943" s="23">
        <v>42034.960127314815</v>
      </c>
      <c r="V2943" s="14">
        <f t="shared" si="320"/>
        <v>25000</v>
      </c>
      <c r="W2943" s="14">
        <f t="shared" si="321"/>
        <v>1</v>
      </c>
      <c r="X2943" s="7">
        <f>IF($L2943&gt;0,$W2943/$L2943,0)</f>
        <v>1</v>
      </c>
    </row>
    <row r="2944" spans="1:24" ht="43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3">
        <f>(E2944/D2944)*100</f>
        <v>20.424999999999997</v>
      </c>
      <c r="P2944" s="7">
        <f t="shared" si="316"/>
        <v>202.22772277227722</v>
      </c>
      <c r="Q2944" s="4" t="str">
        <f t="shared" si="317"/>
        <v>theater</v>
      </c>
      <c r="R2944" s="4" t="str">
        <f t="shared" si="315"/>
        <v>spaces</v>
      </c>
      <c r="S2944" s="22">
        <f t="shared" si="318"/>
        <v>42334.803923611107</v>
      </c>
      <c r="T2944" s="22">
        <f t="shared" si="319"/>
        <v>42354.845833333333</v>
      </c>
      <c r="U2944" s="23">
        <v>42334.803923611107</v>
      </c>
      <c r="V2944" s="14">
        <f t="shared" si="320"/>
        <v>153289.80000000002</v>
      </c>
      <c r="W2944" s="14">
        <f t="shared" si="321"/>
        <v>31309.441650000001</v>
      </c>
      <c r="X2944" s="7">
        <f>IF($L2944&gt;0,$W2944/$L2944,0)</f>
        <v>154.9972358910891</v>
      </c>
    </row>
    <row r="2945" spans="1:24" ht="43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3">
        <f>(E2945/D2945)*100</f>
        <v>0</v>
      </c>
      <c r="P2945" s="7">
        <f t="shared" si="316"/>
        <v>0</v>
      </c>
      <c r="Q2945" s="4" t="str">
        <f t="shared" si="317"/>
        <v>theater</v>
      </c>
      <c r="R2945" s="4" t="str">
        <f t="shared" si="315"/>
        <v>spaces</v>
      </c>
      <c r="S2945" s="22">
        <f t="shared" si="318"/>
        <v>42077.129398148143</v>
      </c>
      <c r="T2945" s="22">
        <f t="shared" si="319"/>
        <v>42107.129398148143</v>
      </c>
      <c r="U2945" s="23">
        <v>42077.129398148143</v>
      </c>
      <c r="V2945" s="14">
        <f t="shared" si="320"/>
        <v>3000</v>
      </c>
      <c r="W2945" s="14">
        <f t="shared" si="321"/>
        <v>0</v>
      </c>
      <c r="X2945" s="7">
        <f>IF($L2945&gt;0,$W2945/$L2945,0)</f>
        <v>0</v>
      </c>
    </row>
    <row r="2946" spans="1:24" ht="28.8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3">
        <f>(E2946/D2946)*100</f>
        <v>1</v>
      </c>
      <c r="P2946" s="7">
        <f t="shared" si="316"/>
        <v>100</v>
      </c>
      <c r="Q2946" s="4" t="str">
        <f t="shared" si="317"/>
        <v>theater</v>
      </c>
      <c r="R2946" s="4" t="str">
        <f t="shared" ref="R2946:R3009" si="322">MID($N2946,FIND("/",$N2946)+1,LEN($N2946))</f>
        <v>spaces</v>
      </c>
      <c r="S2946" s="22">
        <f t="shared" si="318"/>
        <v>42132.9143287037</v>
      </c>
      <c r="T2946" s="22">
        <f t="shared" si="319"/>
        <v>42162.9143287037</v>
      </c>
      <c r="U2946" s="23">
        <v>42132.9143287037</v>
      </c>
      <c r="V2946" s="14">
        <f t="shared" si="320"/>
        <v>10000</v>
      </c>
      <c r="W2946" s="14">
        <f t="shared" si="321"/>
        <v>100</v>
      </c>
      <c r="X2946" s="7">
        <f>IF($L2946&gt;0,$W2946/$L2946,0)</f>
        <v>100</v>
      </c>
    </row>
    <row r="2947" spans="1:24" ht="43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3">
        <f>(E2947/D2947)*100</f>
        <v>0</v>
      </c>
      <c r="P2947" s="7">
        <f t="shared" ref="P2947:P3010" si="323">IF($L2947&gt;0,$E2947/$L2947,0)</f>
        <v>0</v>
      </c>
      <c r="Q2947" s="4" t="str">
        <f t="shared" ref="Q2947:Q3010" si="324">LEFT($N2947,FIND("/",$N2947)-1)</f>
        <v>theater</v>
      </c>
      <c r="R2947" s="4" t="str">
        <f t="shared" si="322"/>
        <v>spaces</v>
      </c>
      <c r="S2947" s="22">
        <f t="shared" ref="S2947:U3010" si="325">($J2947/86400)+DATE(1970,1,1)</f>
        <v>42118.139583333337</v>
      </c>
      <c r="T2947" s="22">
        <f t="shared" ref="T2947:T3010" si="326">($I2947/86400)+DATE(1970,1,1)</f>
        <v>42148.139583333337</v>
      </c>
      <c r="U2947" s="23">
        <v>42118.139583333337</v>
      </c>
      <c r="V2947" s="14">
        <f t="shared" ref="V2947:V3010" si="327">IF($H2947="AUD",$D2947*0.704094,IF($H2947="CAD",$D2947*0.766449,IF($H2947="CHF",$D2947*1.016069,IF($H2947="DKK",$D2947*0.150818,IF($H2947="EUR",$D2947*1.126155,IF($H2947="GBP",$D2947*1.251877,IF($H2947="HKD",$D2947*0.127766,IF($H2947="MXN",$D2947*0.052688,IF($H2947="NOK",$D2947*0.117106,IF($H2947="NZD",$D2947*0.672078,IF($H2947="SEK",$D2947*0.106947,IF($H2947="SGD",$D2947*0.737466,IF($H2947="USD",$D2947*1)))))))))))))</f>
        <v>50000</v>
      </c>
      <c r="W2947" s="14">
        <f t="shared" ref="W2947:W3010" si="328">IF($H2947="AUD",$E2947*0.704094,IF($H2947="CAD",$E2947*0.766449,IF($H2947="CHF",$E2947*1.016069,IF($H2947="DKK",$E2947*0.150818,IF($H2947="EUR",$E2947*1.126155,IF($H2947="GBP",$E2947*1.251877,IF($H2947="HKD",$E2947*0.127766,IF($H2947="MXN",$E2947*0.052688,IF($H2947="NOK",$E2947*0.117106,IF($H2947="NZD",$E2947*0.672078,IF($H2947="SEK",$E2947*0.106947,IF($H2947="SGD",$E2947*0.737466,IF($H2947="USD",$E2947*1)))))))))))))</f>
        <v>0</v>
      </c>
      <c r="X2947" s="7">
        <f>IF($L2947&gt;0,$W2947/$L2947,0)</f>
        <v>0</v>
      </c>
    </row>
    <row r="2948" spans="1:24" ht="43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3">
        <f>(E2948/D2948)*100</f>
        <v>0.1</v>
      </c>
      <c r="P2948" s="7">
        <f t="shared" si="323"/>
        <v>1</v>
      </c>
      <c r="Q2948" s="4" t="str">
        <f t="shared" si="324"/>
        <v>theater</v>
      </c>
      <c r="R2948" s="4" t="str">
        <f t="shared" si="322"/>
        <v>spaces</v>
      </c>
      <c r="S2948" s="22">
        <f t="shared" si="325"/>
        <v>42567.531157407408</v>
      </c>
      <c r="T2948" s="22">
        <f t="shared" si="326"/>
        <v>42597.531157407408</v>
      </c>
      <c r="U2948" s="23">
        <v>42567.531157407408</v>
      </c>
      <c r="V2948" s="14">
        <f t="shared" si="327"/>
        <v>2503.7539999999999</v>
      </c>
      <c r="W2948" s="14">
        <f t="shared" si="328"/>
        <v>2.5037539999999998</v>
      </c>
      <c r="X2948" s="7">
        <f>IF($L2948&gt;0,$W2948/$L2948,0)</f>
        <v>1.2518769999999999</v>
      </c>
    </row>
    <row r="2949" spans="1:24" ht="43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3">
        <f>(E2949/D2949)*100</f>
        <v>4.2880000000000003</v>
      </c>
      <c r="P2949" s="7">
        <f t="shared" si="323"/>
        <v>82.461538461538467</v>
      </c>
      <c r="Q2949" s="4" t="str">
        <f t="shared" si="324"/>
        <v>theater</v>
      </c>
      <c r="R2949" s="4" t="str">
        <f t="shared" si="322"/>
        <v>spaces</v>
      </c>
      <c r="S2949" s="22">
        <f t="shared" si="325"/>
        <v>42649.562118055561</v>
      </c>
      <c r="T2949" s="22">
        <f t="shared" si="326"/>
        <v>42698.71597222222</v>
      </c>
      <c r="U2949" s="23">
        <v>42649.562118055561</v>
      </c>
      <c r="V2949" s="14">
        <f t="shared" si="327"/>
        <v>25000</v>
      </c>
      <c r="W2949" s="14">
        <f t="shared" si="328"/>
        <v>1072</v>
      </c>
      <c r="X2949" s="7">
        <f>IF($L2949&gt;0,$W2949/$L2949,0)</f>
        <v>82.461538461538467</v>
      </c>
    </row>
    <row r="2950" spans="1:24" ht="43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3">
        <f>(E2950/D2950)*100</f>
        <v>4.8000000000000004E-3</v>
      </c>
      <c r="P2950" s="7">
        <f t="shared" si="323"/>
        <v>2.6666666666666665</v>
      </c>
      <c r="Q2950" s="4" t="str">
        <f t="shared" si="324"/>
        <v>theater</v>
      </c>
      <c r="R2950" s="4" t="str">
        <f t="shared" si="322"/>
        <v>spaces</v>
      </c>
      <c r="S2950" s="22">
        <f t="shared" si="325"/>
        <v>42097.649224537032</v>
      </c>
      <c r="T2950" s="22">
        <f t="shared" si="326"/>
        <v>42157.649224537032</v>
      </c>
      <c r="U2950" s="23">
        <v>42097.649224537032</v>
      </c>
      <c r="V2950" s="14">
        <f t="shared" si="327"/>
        <v>500000</v>
      </c>
      <c r="W2950" s="14">
        <f t="shared" si="328"/>
        <v>24</v>
      </c>
      <c r="X2950" s="7">
        <f>IF($L2950&gt;0,$W2950/$L2950,0)</f>
        <v>2.6666666666666665</v>
      </c>
    </row>
    <row r="2951" spans="1:24" ht="43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3">
        <f>(E2951/D2951)*100</f>
        <v>2.5</v>
      </c>
      <c r="P2951" s="7">
        <f t="shared" si="323"/>
        <v>12.5</v>
      </c>
      <c r="Q2951" s="4" t="str">
        <f t="shared" si="324"/>
        <v>theater</v>
      </c>
      <c r="R2951" s="4" t="str">
        <f t="shared" si="322"/>
        <v>spaces</v>
      </c>
      <c r="S2951" s="22">
        <f t="shared" si="325"/>
        <v>42297.823113425926</v>
      </c>
      <c r="T2951" s="22">
        <f t="shared" si="326"/>
        <v>42327.864780092597</v>
      </c>
      <c r="U2951" s="23">
        <v>42297.823113425926</v>
      </c>
      <c r="V2951" s="14">
        <f t="shared" si="327"/>
        <v>1000</v>
      </c>
      <c r="W2951" s="14">
        <f t="shared" si="328"/>
        <v>25</v>
      </c>
      <c r="X2951" s="7">
        <f>IF($L2951&gt;0,$W2951/$L2951,0)</f>
        <v>12.5</v>
      </c>
    </row>
    <row r="2952" spans="1:24" ht="43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3">
        <f>(E2952/D2952)*100</f>
        <v>0</v>
      </c>
      <c r="P2952" s="7">
        <f t="shared" si="323"/>
        <v>0</v>
      </c>
      <c r="Q2952" s="4" t="str">
        <f t="shared" si="324"/>
        <v>theater</v>
      </c>
      <c r="R2952" s="4" t="str">
        <f t="shared" si="322"/>
        <v>spaces</v>
      </c>
      <c r="S2952" s="22">
        <f t="shared" si="325"/>
        <v>42362.36518518519</v>
      </c>
      <c r="T2952" s="22">
        <f t="shared" si="326"/>
        <v>42392.36518518519</v>
      </c>
      <c r="U2952" s="23">
        <v>42362.36518518519</v>
      </c>
      <c r="V2952" s="14">
        <f t="shared" si="327"/>
        <v>5000000</v>
      </c>
      <c r="W2952" s="14">
        <f t="shared" si="328"/>
        <v>0</v>
      </c>
      <c r="X2952" s="7">
        <f>IF($L2952&gt;0,$W2952/$L2952,0)</f>
        <v>0</v>
      </c>
    </row>
    <row r="2953" spans="1:24" ht="57.6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3">
        <f>(E2953/D2953)*100</f>
        <v>2.1919999999999997</v>
      </c>
      <c r="P2953" s="7">
        <f t="shared" si="323"/>
        <v>18.896551724137932</v>
      </c>
      <c r="Q2953" s="4" t="str">
        <f t="shared" si="324"/>
        <v>theater</v>
      </c>
      <c r="R2953" s="4" t="str">
        <f t="shared" si="322"/>
        <v>spaces</v>
      </c>
      <c r="S2953" s="22">
        <f t="shared" si="325"/>
        <v>41872.802928240737</v>
      </c>
      <c r="T2953" s="22">
        <f t="shared" si="326"/>
        <v>41917.802928240737</v>
      </c>
      <c r="U2953" s="23">
        <v>41872.802928240737</v>
      </c>
      <c r="V2953" s="14">
        <f t="shared" si="327"/>
        <v>50000</v>
      </c>
      <c r="W2953" s="14">
        <f t="shared" si="328"/>
        <v>1096</v>
      </c>
      <c r="X2953" s="7">
        <f>IF($L2953&gt;0,$W2953/$L2953,0)</f>
        <v>18.896551724137932</v>
      </c>
    </row>
    <row r="2954" spans="1:24" ht="43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3">
        <f>(E2954/D2954)*100</f>
        <v>8.0250000000000004</v>
      </c>
      <c r="P2954" s="7">
        <f t="shared" si="323"/>
        <v>200.625</v>
      </c>
      <c r="Q2954" s="4" t="str">
        <f t="shared" si="324"/>
        <v>theater</v>
      </c>
      <c r="R2954" s="4" t="str">
        <f t="shared" si="322"/>
        <v>spaces</v>
      </c>
      <c r="S2954" s="22">
        <f t="shared" si="325"/>
        <v>42628.690266203703</v>
      </c>
      <c r="T2954" s="22">
        <f t="shared" si="326"/>
        <v>42660.166666666672</v>
      </c>
      <c r="U2954" s="23">
        <v>42628.690266203703</v>
      </c>
      <c r="V2954" s="14">
        <f t="shared" si="327"/>
        <v>20000</v>
      </c>
      <c r="W2954" s="14">
        <f t="shared" si="328"/>
        <v>1605</v>
      </c>
      <c r="X2954" s="7">
        <f>IF($L2954&gt;0,$W2954/$L2954,0)</f>
        <v>200.625</v>
      </c>
    </row>
    <row r="2955" spans="1:24" ht="43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3">
        <f>(E2955/D2955)*100</f>
        <v>0.15125</v>
      </c>
      <c r="P2955" s="7">
        <f t="shared" si="323"/>
        <v>201.66666666666666</v>
      </c>
      <c r="Q2955" s="4" t="str">
        <f t="shared" si="324"/>
        <v>theater</v>
      </c>
      <c r="R2955" s="4" t="str">
        <f t="shared" si="322"/>
        <v>spaces</v>
      </c>
      <c r="S2955" s="22">
        <f t="shared" si="325"/>
        <v>42255.791909722218</v>
      </c>
      <c r="T2955" s="22">
        <f t="shared" si="326"/>
        <v>42285.791909722218</v>
      </c>
      <c r="U2955" s="23">
        <v>42255.791909722218</v>
      </c>
      <c r="V2955" s="14">
        <f t="shared" si="327"/>
        <v>400000</v>
      </c>
      <c r="W2955" s="14">
        <f t="shared" si="328"/>
        <v>605</v>
      </c>
      <c r="X2955" s="7">
        <f>IF($L2955&gt;0,$W2955/$L2955,0)</f>
        <v>201.66666666666666</v>
      </c>
    </row>
    <row r="2956" spans="1:24" ht="43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3">
        <f>(E2956/D2956)*100</f>
        <v>0</v>
      </c>
      <c r="P2956" s="7">
        <f t="shared" si="323"/>
        <v>0</v>
      </c>
      <c r="Q2956" s="4" t="str">
        <f t="shared" si="324"/>
        <v>theater</v>
      </c>
      <c r="R2956" s="4" t="str">
        <f t="shared" si="322"/>
        <v>spaces</v>
      </c>
      <c r="S2956" s="22">
        <f t="shared" si="325"/>
        <v>42790.583368055552</v>
      </c>
      <c r="T2956" s="22">
        <f t="shared" si="326"/>
        <v>42810.541701388887</v>
      </c>
      <c r="U2956" s="23">
        <v>42790.583368055552</v>
      </c>
      <c r="V2956" s="14">
        <f t="shared" si="327"/>
        <v>15000</v>
      </c>
      <c r="W2956" s="14">
        <f t="shared" si="328"/>
        <v>0</v>
      </c>
      <c r="X2956" s="7">
        <f>IF($L2956&gt;0,$W2956/$L2956,0)</f>
        <v>0</v>
      </c>
    </row>
    <row r="2957" spans="1:24" ht="28.8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3">
        <f>(E2957/D2957)*100</f>
        <v>59.583333333333336</v>
      </c>
      <c r="P2957" s="7">
        <f t="shared" si="323"/>
        <v>65</v>
      </c>
      <c r="Q2957" s="4" t="str">
        <f t="shared" si="324"/>
        <v>theater</v>
      </c>
      <c r="R2957" s="4" t="str">
        <f t="shared" si="322"/>
        <v>spaces</v>
      </c>
      <c r="S2957" s="22">
        <f t="shared" si="325"/>
        <v>42141.741307870368</v>
      </c>
      <c r="T2957" s="22">
        <f t="shared" si="326"/>
        <v>42171.741307870368</v>
      </c>
      <c r="U2957" s="23">
        <v>42141.741307870368</v>
      </c>
      <c r="V2957" s="14">
        <f t="shared" si="327"/>
        <v>1200</v>
      </c>
      <c r="W2957" s="14">
        <f t="shared" si="328"/>
        <v>715</v>
      </c>
      <c r="X2957" s="7">
        <f>IF($L2957&gt;0,$W2957/$L2957,0)</f>
        <v>65</v>
      </c>
    </row>
    <row r="2958" spans="1:24" ht="43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3">
        <f>(E2958/D2958)*100</f>
        <v>16.734177215189874</v>
      </c>
      <c r="P2958" s="7">
        <f t="shared" si="323"/>
        <v>66.099999999999994</v>
      </c>
      <c r="Q2958" s="4" t="str">
        <f t="shared" si="324"/>
        <v>theater</v>
      </c>
      <c r="R2958" s="4" t="str">
        <f t="shared" si="322"/>
        <v>spaces</v>
      </c>
      <c r="S2958" s="22">
        <f t="shared" si="325"/>
        <v>42464.958912037036</v>
      </c>
      <c r="T2958" s="22">
        <f t="shared" si="326"/>
        <v>42494.958912037036</v>
      </c>
      <c r="U2958" s="23">
        <v>42464.958912037036</v>
      </c>
      <c r="V2958" s="14">
        <f t="shared" si="327"/>
        <v>7900</v>
      </c>
      <c r="W2958" s="14">
        <f t="shared" si="328"/>
        <v>1322</v>
      </c>
      <c r="X2958" s="7">
        <f>IF($L2958&gt;0,$W2958/$L2958,0)</f>
        <v>66.099999999999994</v>
      </c>
    </row>
    <row r="2959" spans="1:24" ht="43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3">
        <f>(E2959/D2959)*100</f>
        <v>1.8666666666666669</v>
      </c>
      <c r="P2959" s="7">
        <f t="shared" si="323"/>
        <v>93.333333333333329</v>
      </c>
      <c r="Q2959" s="4" t="str">
        <f t="shared" si="324"/>
        <v>theater</v>
      </c>
      <c r="R2959" s="4" t="str">
        <f t="shared" si="322"/>
        <v>spaces</v>
      </c>
      <c r="S2959" s="22">
        <f t="shared" si="325"/>
        <v>42031.011249999996</v>
      </c>
      <c r="T2959" s="22">
        <f t="shared" si="326"/>
        <v>42090.969583333332</v>
      </c>
      <c r="U2959" s="23">
        <v>42031.011249999996</v>
      </c>
      <c r="V2959" s="14">
        <f t="shared" si="327"/>
        <v>15000</v>
      </c>
      <c r="W2959" s="14">
        <f t="shared" si="328"/>
        <v>280</v>
      </c>
      <c r="X2959" s="7">
        <f>IF($L2959&gt;0,$W2959/$L2959,0)</f>
        <v>93.333333333333329</v>
      </c>
    </row>
    <row r="2960" spans="1:24" ht="43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3">
        <f>(E2960/D2960)*100</f>
        <v>0</v>
      </c>
      <c r="P2960" s="7">
        <f t="shared" si="323"/>
        <v>0</v>
      </c>
      <c r="Q2960" s="4" t="str">
        <f t="shared" si="324"/>
        <v>theater</v>
      </c>
      <c r="R2960" s="4" t="str">
        <f t="shared" si="322"/>
        <v>spaces</v>
      </c>
      <c r="S2960" s="22">
        <f t="shared" si="325"/>
        <v>42438.779131944444</v>
      </c>
      <c r="T2960" s="22">
        <f t="shared" si="326"/>
        <v>42498.73746527778</v>
      </c>
      <c r="U2960" s="23">
        <v>42438.779131944444</v>
      </c>
      <c r="V2960" s="14">
        <f t="shared" si="327"/>
        <v>80000</v>
      </c>
      <c r="W2960" s="14">
        <f t="shared" si="328"/>
        <v>0</v>
      </c>
      <c r="X2960" s="7">
        <f>IF($L2960&gt;0,$W2960/$L2960,0)</f>
        <v>0</v>
      </c>
    </row>
    <row r="2961" spans="1:24" ht="43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3">
        <f>(E2961/D2961)*100</f>
        <v>0</v>
      </c>
      <c r="P2961" s="7">
        <f t="shared" si="323"/>
        <v>0</v>
      </c>
      <c r="Q2961" s="4" t="str">
        <f t="shared" si="324"/>
        <v>theater</v>
      </c>
      <c r="R2961" s="4" t="str">
        <f t="shared" si="322"/>
        <v>spaces</v>
      </c>
      <c r="S2961" s="22">
        <f t="shared" si="325"/>
        <v>42498.008391203708</v>
      </c>
      <c r="T2961" s="22">
        <f t="shared" si="326"/>
        <v>42528.008391203708</v>
      </c>
      <c r="U2961" s="23">
        <v>42498.008391203708</v>
      </c>
      <c r="V2961" s="14">
        <f t="shared" si="327"/>
        <v>12518.769999999999</v>
      </c>
      <c r="W2961" s="14">
        <f t="shared" si="328"/>
        <v>0</v>
      </c>
      <c r="X2961" s="7">
        <f>IF($L2961&gt;0,$W2961/$L2961,0)</f>
        <v>0</v>
      </c>
    </row>
    <row r="2962" spans="1:24" ht="43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3">
        <f>(E2962/D2962)*100</f>
        <v>0</v>
      </c>
      <c r="P2962" s="7">
        <f t="shared" si="323"/>
        <v>0</v>
      </c>
      <c r="Q2962" s="4" t="str">
        <f t="shared" si="324"/>
        <v>theater</v>
      </c>
      <c r="R2962" s="4" t="str">
        <f t="shared" si="322"/>
        <v>spaces</v>
      </c>
      <c r="S2962" s="22">
        <f t="shared" si="325"/>
        <v>41863.757210648146</v>
      </c>
      <c r="T2962" s="22">
        <f t="shared" si="326"/>
        <v>41893.757210648146</v>
      </c>
      <c r="U2962" s="23">
        <v>41863.757210648146</v>
      </c>
      <c r="V2962" s="14">
        <f t="shared" si="327"/>
        <v>30000000</v>
      </c>
      <c r="W2962" s="14">
        <f t="shared" si="328"/>
        <v>0</v>
      </c>
      <c r="X2962" s="7">
        <f>IF($L2962&gt;0,$W2962/$L2962,0)</f>
        <v>0</v>
      </c>
    </row>
    <row r="2963" spans="1:24" ht="43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3">
        <f>(E2963/D2963)*100</f>
        <v>109.62</v>
      </c>
      <c r="P2963" s="7">
        <f t="shared" si="323"/>
        <v>50.75</v>
      </c>
      <c r="Q2963" s="4" t="str">
        <f t="shared" si="324"/>
        <v>theater</v>
      </c>
      <c r="R2963" s="4" t="str">
        <f t="shared" si="322"/>
        <v>plays</v>
      </c>
      <c r="S2963" s="22">
        <f t="shared" si="325"/>
        <v>42061.212488425925</v>
      </c>
      <c r="T2963" s="22">
        <f t="shared" si="326"/>
        <v>42089.166666666672</v>
      </c>
      <c r="U2963" s="23">
        <v>42061.212488425925</v>
      </c>
      <c r="V2963" s="14">
        <f t="shared" si="327"/>
        <v>5000</v>
      </c>
      <c r="W2963" s="14">
        <f t="shared" si="328"/>
        <v>5481</v>
      </c>
      <c r="X2963" s="7">
        <f>IF($L2963&gt;0,$W2963/$L2963,0)</f>
        <v>50.75</v>
      </c>
    </row>
    <row r="2964" spans="1:24" ht="43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3">
        <f>(E2964/D2964)*100</f>
        <v>121.8</v>
      </c>
      <c r="P2964" s="7">
        <f t="shared" si="323"/>
        <v>60.9</v>
      </c>
      <c r="Q2964" s="4" t="str">
        <f t="shared" si="324"/>
        <v>theater</v>
      </c>
      <c r="R2964" s="4" t="str">
        <f t="shared" si="322"/>
        <v>plays</v>
      </c>
      <c r="S2964" s="22">
        <f t="shared" si="325"/>
        <v>42036.24428240741</v>
      </c>
      <c r="T2964" s="22">
        <f t="shared" si="326"/>
        <v>42064.290972222225</v>
      </c>
      <c r="U2964" s="23">
        <v>42036.24428240741</v>
      </c>
      <c r="V2964" s="14">
        <f t="shared" si="327"/>
        <v>1000</v>
      </c>
      <c r="W2964" s="14">
        <f t="shared" si="328"/>
        <v>1218</v>
      </c>
      <c r="X2964" s="7">
        <f>IF($L2964&gt;0,$W2964/$L2964,0)</f>
        <v>60.9</v>
      </c>
    </row>
    <row r="2965" spans="1:24" ht="57.6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3">
        <f>(E2965/D2965)*100</f>
        <v>106.85</v>
      </c>
      <c r="P2965" s="7">
        <f t="shared" si="323"/>
        <v>109.03061224489795</v>
      </c>
      <c r="Q2965" s="4" t="str">
        <f t="shared" si="324"/>
        <v>theater</v>
      </c>
      <c r="R2965" s="4" t="str">
        <f t="shared" si="322"/>
        <v>plays</v>
      </c>
      <c r="S2965" s="22">
        <f t="shared" si="325"/>
        <v>42157.470185185186</v>
      </c>
      <c r="T2965" s="22">
        <f t="shared" si="326"/>
        <v>42187.470185185186</v>
      </c>
      <c r="U2965" s="23">
        <v>42157.470185185186</v>
      </c>
      <c r="V2965" s="14">
        <f t="shared" si="327"/>
        <v>10000</v>
      </c>
      <c r="W2965" s="14">
        <f t="shared" si="328"/>
        <v>10685</v>
      </c>
      <c r="X2965" s="7">
        <f>IF($L2965&gt;0,$W2965/$L2965,0)</f>
        <v>109.03061224489795</v>
      </c>
    </row>
    <row r="2966" spans="1:24" ht="43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3">
        <f>(E2966/D2966)*100</f>
        <v>100.71379999999999</v>
      </c>
      <c r="P2966" s="7">
        <f t="shared" si="323"/>
        <v>25.692295918367346</v>
      </c>
      <c r="Q2966" s="4" t="str">
        <f t="shared" si="324"/>
        <v>theater</v>
      </c>
      <c r="R2966" s="4" t="str">
        <f t="shared" si="322"/>
        <v>plays</v>
      </c>
      <c r="S2966" s="22">
        <f t="shared" si="325"/>
        <v>41827.909942129627</v>
      </c>
      <c r="T2966" s="22">
        <f t="shared" si="326"/>
        <v>41857.897222222222</v>
      </c>
      <c r="U2966" s="23">
        <v>41827.909942129627</v>
      </c>
      <c r="V2966" s="14">
        <f t="shared" si="327"/>
        <v>5000</v>
      </c>
      <c r="W2966" s="14">
        <f t="shared" si="328"/>
        <v>5035.6899999999996</v>
      </c>
      <c r="X2966" s="7">
        <f>IF($L2966&gt;0,$W2966/$L2966,0)</f>
        <v>25.692295918367346</v>
      </c>
    </row>
    <row r="2967" spans="1:24" ht="43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3">
        <f>(E2967/D2967)*100</f>
        <v>109.00000000000001</v>
      </c>
      <c r="P2967" s="7">
        <f t="shared" si="323"/>
        <v>41.92307692307692</v>
      </c>
      <c r="Q2967" s="4" t="str">
        <f t="shared" si="324"/>
        <v>theater</v>
      </c>
      <c r="R2967" s="4" t="str">
        <f t="shared" si="322"/>
        <v>plays</v>
      </c>
      <c r="S2967" s="22">
        <f t="shared" si="325"/>
        <v>42162.729548611111</v>
      </c>
      <c r="T2967" s="22">
        <f t="shared" si="326"/>
        <v>42192.729548611111</v>
      </c>
      <c r="U2967" s="23">
        <v>42162.729548611111</v>
      </c>
      <c r="V2967" s="14">
        <f t="shared" si="327"/>
        <v>1500</v>
      </c>
      <c r="W2967" s="14">
        <f t="shared" si="328"/>
        <v>1635</v>
      </c>
      <c r="X2967" s="7">
        <f>IF($L2967&gt;0,$W2967/$L2967,0)</f>
        <v>41.92307692307692</v>
      </c>
    </row>
    <row r="2968" spans="1:24" ht="43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3">
        <f>(E2968/D2968)*100</f>
        <v>113.63000000000001</v>
      </c>
      <c r="P2968" s="7">
        <f t="shared" si="323"/>
        <v>88.7734375</v>
      </c>
      <c r="Q2968" s="4" t="str">
        <f t="shared" si="324"/>
        <v>theater</v>
      </c>
      <c r="R2968" s="4" t="str">
        <f t="shared" si="322"/>
        <v>plays</v>
      </c>
      <c r="S2968" s="22">
        <f t="shared" si="325"/>
        <v>42233.738564814819</v>
      </c>
      <c r="T2968" s="22">
        <f t="shared" si="326"/>
        <v>42263.738564814819</v>
      </c>
      <c r="U2968" s="23">
        <v>42233.738564814819</v>
      </c>
      <c r="V2968" s="14">
        <f t="shared" si="327"/>
        <v>10000</v>
      </c>
      <c r="W2968" s="14">
        <f t="shared" si="328"/>
        <v>11363</v>
      </c>
      <c r="X2968" s="7">
        <f>IF($L2968&gt;0,$W2968/$L2968,0)</f>
        <v>88.7734375</v>
      </c>
    </row>
    <row r="2969" spans="1:24" ht="43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3">
        <f>(E2969/D2969)*100</f>
        <v>113.92</v>
      </c>
      <c r="P2969" s="7">
        <f t="shared" si="323"/>
        <v>80.225352112676063</v>
      </c>
      <c r="Q2969" s="4" t="str">
        <f t="shared" si="324"/>
        <v>theater</v>
      </c>
      <c r="R2969" s="4" t="str">
        <f t="shared" si="322"/>
        <v>plays</v>
      </c>
      <c r="S2969" s="22">
        <f t="shared" si="325"/>
        <v>42042.197824074072</v>
      </c>
      <c r="T2969" s="22">
        <f t="shared" si="326"/>
        <v>42072.156157407408</v>
      </c>
      <c r="U2969" s="23">
        <v>42042.197824074072</v>
      </c>
      <c r="V2969" s="14">
        <f t="shared" si="327"/>
        <v>5000</v>
      </c>
      <c r="W2969" s="14">
        <f t="shared" si="328"/>
        <v>5696</v>
      </c>
      <c r="X2969" s="7">
        <f>IF($L2969&gt;0,$W2969/$L2969,0)</f>
        <v>80.225352112676063</v>
      </c>
    </row>
    <row r="2970" spans="1:24" ht="28.8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3">
        <f>(E2970/D2970)*100</f>
        <v>106</v>
      </c>
      <c r="P2970" s="7">
        <f t="shared" si="323"/>
        <v>78.936170212765958</v>
      </c>
      <c r="Q2970" s="4" t="str">
        <f t="shared" si="324"/>
        <v>theater</v>
      </c>
      <c r="R2970" s="4" t="str">
        <f t="shared" si="322"/>
        <v>plays</v>
      </c>
      <c r="S2970" s="22">
        <f t="shared" si="325"/>
        <v>42585.523842592593</v>
      </c>
      <c r="T2970" s="22">
        <f t="shared" si="326"/>
        <v>42599.165972222225</v>
      </c>
      <c r="U2970" s="23">
        <v>42585.523842592593</v>
      </c>
      <c r="V2970" s="14">
        <f t="shared" si="327"/>
        <v>3500</v>
      </c>
      <c r="W2970" s="14">
        <f t="shared" si="328"/>
        <v>3710</v>
      </c>
      <c r="X2970" s="7">
        <f>IF($L2970&gt;0,$W2970/$L2970,0)</f>
        <v>78.936170212765958</v>
      </c>
    </row>
    <row r="2971" spans="1:24" ht="43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3">
        <f>(E2971/D2971)*100</f>
        <v>162.5</v>
      </c>
      <c r="P2971" s="7">
        <f t="shared" si="323"/>
        <v>95.588235294117652</v>
      </c>
      <c r="Q2971" s="4" t="str">
        <f t="shared" si="324"/>
        <v>theater</v>
      </c>
      <c r="R2971" s="4" t="str">
        <f t="shared" si="322"/>
        <v>plays</v>
      </c>
      <c r="S2971" s="22">
        <f t="shared" si="325"/>
        <v>42097.786493055552</v>
      </c>
      <c r="T2971" s="22">
        <f t="shared" si="326"/>
        <v>42127.952083333337</v>
      </c>
      <c r="U2971" s="23">
        <v>42097.786493055552</v>
      </c>
      <c r="V2971" s="14">
        <f t="shared" si="327"/>
        <v>766.44900000000007</v>
      </c>
      <c r="W2971" s="14">
        <f t="shared" si="328"/>
        <v>1245.4796250000002</v>
      </c>
      <c r="X2971" s="7">
        <f>IF($L2971&gt;0,$W2971/$L2971,0)</f>
        <v>73.26350735294119</v>
      </c>
    </row>
    <row r="2972" spans="1:24" ht="43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3">
        <f>(E2972/D2972)*100</f>
        <v>106</v>
      </c>
      <c r="P2972" s="7">
        <f t="shared" si="323"/>
        <v>69.890109890109883</v>
      </c>
      <c r="Q2972" s="4" t="str">
        <f t="shared" si="324"/>
        <v>theater</v>
      </c>
      <c r="R2972" s="4" t="str">
        <f t="shared" si="322"/>
        <v>plays</v>
      </c>
      <c r="S2972" s="22">
        <f t="shared" si="325"/>
        <v>41808.669571759259</v>
      </c>
      <c r="T2972" s="22">
        <f t="shared" si="326"/>
        <v>41838.669571759259</v>
      </c>
      <c r="U2972" s="23">
        <v>41808.669571759259</v>
      </c>
      <c r="V2972" s="14">
        <f t="shared" si="327"/>
        <v>6000</v>
      </c>
      <c r="W2972" s="14">
        <f t="shared" si="328"/>
        <v>6360</v>
      </c>
      <c r="X2972" s="7">
        <f>IF($L2972&gt;0,$W2972/$L2972,0)</f>
        <v>69.890109890109883</v>
      </c>
    </row>
    <row r="2973" spans="1:24" ht="43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3">
        <f>(E2973/D2973)*100</f>
        <v>100.15624999999999</v>
      </c>
      <c r="P2973" s="7">
        <f t="shared" si="323"/>
        <v>74.534883720930239</v>
      </c>
      <c r="Q2973" s="4" t="str">
        <f t="shared" si="324"/>
        <v>theater</v>
      </c>
      <c r="R2973" s="4" t="str">
        <f t="shared" si="322"/>
        <v>plays</v>
      </c>
      <c r="S2973" s="22">
        <f t="shared" si="325"/>
        <v>41852.658310185187</v>
      </c>
      <c r="T2973" s="22">
        <f t="shared" si="326"/>
        <v>41882.658310185187</v>
      </c>
      <c r="U2973" s="23">
        <v>41852.658310185187</v>
      </c>
      <c r="V2973" s="14">
        <f t="shared" si="327"/>
        <v>3200</v>
      </c>
      <c r="W2973" s="14">
        <f t="shared" si="328"/>
        <v>3205</v>
      </c>
      <c r="X2973" s="7">
        <f>IF($L2973&gt;0,$W2973/$L2973,0)</f>
        <v>74.534883720930239</v>
      </c>
    </row>
    <row r="2974" spans="1:24" ht="28.8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3">
        <f>(E2974/D2974)*100</f>
        <v>105.35000000000001</v>
      </c>
      <c r="P2974" s="7">
        <f t="shared" si="323"/>
        <v>123.94117647058823</v>
      </c>
      <c r="Q2974" s="4" t="str">
        <f t="shared" si="324"/>
        <v>theater</v>
      </c>
      <c r="R2974" s="4" t="str">
        <f t="shared" si="322"/>
        <v>plays</v>
      </c>
      <c r="S2974" s="22">
        <f t="shared" si="325"/>
        <v>42694.110185185185</v>
      </c>
      <c r="T2974" s="22">
        <f t="shared" si="326"/>
        <v>42709.041666666672</v>
      </c>
      <c r="U2974" s="23">
        <v>42694.110185185185</v>
      </c>
      <c r="V2974" s="14">
        <f t="shared" si="327"/>
        <v>2000</v>
      </c>
      <c r="W2974" s="14">
        <f t="shared" si="328"/>
        <v>2107</v>
      </c>
      <c r="X2974" s="7">
        <f>IF($L2974&gt;0,$W2974/$L2974,0)</f>
        <v>123.94117647058823</v>
      </c>
    </row>
    <row r="2975" spans="1:24" ht="43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3">
        <f>(E2975/D2975)*100</f>
        <v>174.8</v>
      </c>
      <c r="P2975" s="7">
        <f t="shared" si="323"/>
        <v>264.84848484848487</v>
      </c>
      <c r="Q2975" s="4" t="str">
        <f t="shared" si="324"/>
        <v>theater</v>
      </c>
      <c r="R2975" s="4" t="str">
        <f t="shared" si="322"/>
        <v>plays</v>
      </c>
      <c r="S2975" s="22">
        <f t="shared" si="325"/>
        <v>42341.818379629629</v>
      </c>
      <c r="T2975" s="22">
        <f t="shared" si="326"/>
        <v>42370.166666666672</v>
      </c>
      <c r="U2975" s="23">
        <v>42341.818379629629</v>
      </c>
      <c r="V2975" s="14">
        <f t="shared" si="327"/>
        <v>5000</v>
      </c>
      <c r="W2975" s="14">
        <f t="shared" si="328"/>
        <v>8740</v>
      </c>
      <c r="X2975" s="7">
        <f>IF($L2975&gt;0,$W2975/$L2975,0)</f>
        <v>264.84848484848487</v>
      </c>
    </row>
    <row r="2976" spans="1:24" ht="43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3">
        <f>(E2976/D2976)*100</f>
        <v>102</v>
      </c>
      <c r="P2976" s="7">
        <f t="shared" si="323"/>
        <v>58.620689655172413</v>
      </c>
      <c r="Q2976" s="4" t="str">
        <f t="shared" si="324"/>
        <v>theater</v>
      </c>
      <c r="R2976" s="4" t="str">
        <f t="shared" si="322"/>
        <v>plays</v>
      </c>
      <c r="S2976" s="22">
        <f t="shared" si="325"/>
        <v>41880.061006944445</v>
      </c>
      <c r="T2976" s="22">
        <f t="shared" si="326"/>
        <v>41908.065972222219</v>
      </c>
      <c r="U2976" s="23">
        <v>41880.061006944445</v>
      </c>
      <c r="V2976" s="14">
        <f t="shared" si="327"/>
        <v>5000</v>
      </c>
      <c r="W2976" s="14">
        <f t="shared" si="328"/>
        <v>5100</v>
      </c>
      <c r="X2976" s="7">
        <f>IF($L2976&gt;0,$W2976/$L2976,0)</f>
        <v>58.620689655172413</v>
      </c>
    </row>
    <row r="2977" spans="1:24" ht="43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3">
        <f>(E2977/D2977)*100</f>
        <v>100.125</v>
      </c>
      <c r="P2977" s="7">
        <f t="shared" si="323"/>
        <v>70.884955752212392</v>
      </c>
      <c r="Q2977" s="4" t="str">
        <f t="shared" si="324"/>
        <v>theater</v>
      </c>
      <c r="R2977" s="4" t="str">
        <f t="shared" si="322"/>
        <v>plays</v>
      </c>
      <c r="S2977" s="22">
        <f t="shared" si="325"/>
        <v>41941.683865740742</v>
      </c>
      <c r="T2977" s="22">
        <f t="shared" si="326"/>
        <v>41970.125</v>
      </c>
      <c r="U2977" s="23">
        <v>41941.683865740742</v>
      </c>
      <c r="V2977" s="14">
        <f t="shared" si="327"/>
        <v>8000</v>
      </c>
      <c r="W2977" s="14">
        <f t="shared" si="328"/>
        <v>8010</v>
      </c>
      <c r="X2977" s="7">
        <f>IF($L2977&gt;0,$W2977/$L2977,0)</f>
        <v>70.884955752212392</v>
      </c>
    </row>
    <row r="2978" spans="1:24" ht="43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3">
        <f>(E2978/D2978)*100</f>
        <v>171.42857142857142</v>
      </c>
      <c r="P2978" s="7">
        <f t="shared" si="323"/>
        <v>8.5714285714285712</v>
      </c>
      <c r="Q2978" s="4" t="str">
        <f t="shared" si="324"/>
        <v>theater</v>
      </c>
      <c r="R2978" s="4" t="str">
        <f t="shared" si="322"/>
        <v>plays</v>
      </c>
      <c r="S2978" s="22">
        <f t="shared" si="325"/>
        <v>42425.730671296296</v>
      </c>
      <c r="T2978" s="22">
        <f t="shared" si="326"/>
        <v>42442.5</v>
      </c>
      <c r="U2978" s="23">
        <v>42425.730671296296</v>
      </c>
      <c r="V2978" s="14">
        <f t="shared" si="327"/>
        <v>87.631389999999996</v>
      </c>
      <c r="W2978" s="14">
        <f t="shared" si="328"/>
        <v>150.22523999999999</v>
      </c>
      <c r="X2978" s="7">
        <f>IF($L2978&gt;0,$W2978/$L2978,0)</f>
        <v>10.730374285714285</v>
      </c>
    </row>
    <row r="2979" spans="1:24" ht="57.6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3">
        <f>(E2979/D2979)*100</f>
        <v>113.56666666666666</v>
      </c>
      <c r="P2979" s="7">
        <f t="shared" si="323"/>
        <v>113.56666666666666</v>
      </c>
      <c r="Q2979" s="4" t="str">
        <f t="shared" si="324"/>
        <v>theater</v>
      </c>
      <c r="R2979" s="4" t="str">
        <f t="shared" si="322"/>
        <v>plays</v>
      </c>
      <c r="S2979" s="22">
        <f t="shared" si="325"/>
        <v>42026.88118055556</v>
      </c>
      <c r="T2979" s="22">
        <f t="shared" si="326"/>
        <v>42086.093055555553</v>
      </c>
      <c r="U2979" s="23">
        <v>42026.88118055556</v>
      </c>
      <c r="V2979" s="14">
        <f t="shared" si="327"/>
        <v>3000</v>
      </c>
      <c r="W2979" s="14">
        <f t="shared" si="328"/>
        <v>3407</v>
      </c>
      <c r="X2979" s="7">
        <f>IF($L2979&gt;0,$W2979/$L2979,0)</f>
        <v>113.56666666666666</v>
      </c>
    </row>
    <row r="2980" spans="1:24" ht="43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3">
        <f>(E2980/D2980)*100</f>
        <v>129.46666666666667</v>
      </c>
      <c r="P2980" s="7">
        <f t="shared" si="323"/>
        <v>60.6875</v>
      </c>
      <c r="Q2980" s="4" t="str">
        <f t="shared" si="324"/>
        <v>theater</v>
      </c>
      <c r="R2980" s="4" t="str">
        <f t="shared" si="322"/>
        <v>plays</v>
      </c>
      <c r="S2980" s="22">
        <f t="shared" si="325"/>
        <v>41922.640590277777</v>
      </c>
      <c r="T2980" s="22">
        <f t="shared" si="326"/>
        <v>41932.249305555553</v>
      </c>
      <c r="U2980" s="23">
        <v>41922.640590277777</v>
      </c>
      <c r="V2980" s="14">
        <f t="shared" si="327"/>
        <v>750</v>
      </c>
      <c r="W2980" s="14">
        <f t="shared" si="328"/>
        <v>971</v>
      </c>
      <c r="X2980" s="7">
        <f>IF($L2980&gt;0,$W2980/$L2980,0)</f>
        <v>60.6875</v>
      </c>
    </row>
    <row r="2981" spans="1:24" ht="43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3">
        <f>(E2981/D2981)*100</f>
        <v>101.4</v>
      </c>
      <c r="P2981" s="7">
        <f t="shared" si="323"/>
        <v>110.21739130434783</v>
      </c>
      <c r="Q2981" s="4" t="str">
        <f t="shared" si="324"/>
        <v>theater</v>
      </c>
      <c r="R2981" s="4" t="str">
        <f t="shared" si="322"/>
        <v>plays</v>
      </c>
      <c r="S2981" s="22">
        <f t="shared" si="325"/>
        <v>41993.824340277773</v>
      </c>
      <c r="T2981" s="22">
        <f t="shared" si="326"/>
        <v>42010.25</v>
      </c>
      <c r="U2981" s="23">
        <v>41993.824340277773</v>
      </c>
      <c r="V2981" s="14">
        <f t="shared" si="327"/>
        <v>5000</v>
      </c>
      <c r="W2981" s="14">
        <f t="shared" si="328"/>
        <v>5070</v>
      </c>
      <c r="X2981" s="7">
        <f>IF($L2981&gt;0,$W2981/$L2981,0)</f>
        <v>110.21739130434783</v>
      </c>
    </row>
    <row r="2982" spans="1:24" ht="43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3">
        <f>(E2982/D2982)*100</f>
        <v>109.16666666666666</v>
      </c>
      <c r="P2982" s="7">
        <f t="shared" si="323"/>
        <v>136.45833333333334</v>
      </c>
      <c r="Q2982" s="4" t="str">
        <f t="shared" si="324"/>
        <v>theater</v>
      </c>
      <c r="R2982" s="4" t="str">
        <f t="shared" si="322"/>
        <v>plays</v>
      </c>
      <c r="S2982" s="22">
        <f t="shared" si="325"/>
        <v>42219.915856481486</v>
      </c>
      <c r="T2982" s="22">
        <f t="shared" si="326"/>
        <v>42240.083333333328</v>
      </c>
      <c r="U2982" s="23">
        <v>42219.915856481486</v>
      </c>
      <c r="V2982" s="14">
        <f t="shared" si="327"/>
        <v>3000</v>
      </c>
      <c r="W2982" s="14">
        <f t="shared" si="328"/>
        <v>3275</v>
      </c>
      <c r="X2982" s="7">
        <f>IF($L2982&gt;0,$W2982/$L2982,0)</f>
        <v>136.45833333333334</v>
      </c>
    </row>
    <row r="2983" spans="1:24" ht="43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3">
        <f>(E2983/D2983)*100</f>
        <v>128.92500000000001</v>
      </c>
      <c r="P2983" s="7">
        <f t="shared" si="323"/>
        <v>53.164948453608247</v>
      </c>
      <c r="Q2983" s="4" t="str">
        <f t="shared" si="324"/>
        <v>theater</v>
      </c>
      <c r="R2983" s="4" t="str">
        <f t="shared" si="322"/>
        <v>spaces</v>
      </c>
      <c r="S2983" s="22">
        <f t="shared" si="325"/>
        <v>42225.559675925921</v>
      </c>
      <c r="T2983" s="22">
        <f t="shared" si="326"/>
        <v>42270.559675925921</v>
      </c>
      <c r="U2983" s="23">
        <v>42225.559675925921</v>
      </c>
      <c r="V2983" s="14">
        <f t="shared" si="327"/>
        <v>4504.62</v>
      </c>
      <c r="W2983" s="14">
        <f t="shared" si="328"/>
        <v>5807.5813349999999</v>
      </c>
      <c r="X2983" s="7">
        <f>IF($L2983&gt;0,$W2983/$L2983,0)</f>
        <v>59.871972525773195</v>
      </c>
    </row>
    <row r="2984" spans="1:24" ht="28.8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3">
        <f>(E2984/D2984)*100</f>
        <v>102.06</v>
      </c>
      <c r="P2984" s="7">
        <f t="shared" si="323"/>
        <v>86.491525423728817</v>
      </c>
      <c r="Q2984" s="4" t="str">
        <f t="shared" si="324"/>
        <v>theater</v>
      </c>
      <c r="R2984" s="4" t="str">
        <f t="shared" si="322"/>
        <v>spaces</v>
      </c>
      <c r="S2984" s="22">
        <f t="shared" si="325"/>
        <v>42381.686840277776</v>
      </c>
      <c r="T2984" s="22">
        <f t="shared" si="326"/>
        <v>42411.686840277776</v>
      </c>
      <c r="U2984" s="23">
        <v>42381.686840277776</v>
      </c>
      <c r="V2984" s="14">
        <f t="shared" si="327"/>
        <v>6259.3849999999993</v>
      </c>
      <c r="W2984" s="14">
        <f t="shared" si="328"/>
        <v>6388.3283309999997</v>
      </c>
      <c r="X2984" s="7">
        <f>IF($L2984&gt;0,$W2984/$L2984,0)</f>
        <v>108.27675137288135</v>
      </c>
    </row>
    <row r="2985" spans="1:24" ht="43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3">
        <f>(E2985/D2985)*100</f>
        <v>146.53957758620692</v>
      </c>
      <c r="P2985" s="7">
        <f t="shared" si="323"/>
        <v>155.23827397260274</v>
      </c>
      <c r="Q2985" s="4" t="str">
        <f t="shared" si="324"/>
        <v>theater</v>
      </c>
      <c r="R2985" s="4" t="str">
        <f t="shared" si="322"/>
        <v>spaces</v>
      </c>
      <c r="S2985" s="22">
        <f t="shared" si="325"/>
        <v>41894.632361111115</v>
      </c>
      <c r="T2985" s="22">
        <f t="shared" si="326"/>
        <v>41954.674027777779</v>
      </c>
      <c r="U2985" s="23">
        <v>41894.632361111115</v>
      </c>
      <c r="V2985" s="14">
        <f t="shared" si="327"/>
        <v>116000</v>
      </c>
      <c r="W2985" s="14">
        <f t="shared" si="328"/>
        <v>169985.91</v>
      </c>
      <c r="X2985" s="7">
        <f>IF($L2985&gt;0,$W2985/$L2985,0)</f>
        <v>155.23827397260274</v>
      </c>
    </row>
    <row r="2986" spans="1:24" ht="43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3">
        <f>(E2986/D2986)*100</f>
        <v>100.352</v>
      </c>
      <c r="P2986" s="7">
        <f t="shared" si="323"/>
        <v>115.08256880733946</v>
      </c>
      <c r="Q2986" s="4" t="str">
        <f t="shared" si="324"/>
        <v>theater</v>
      </c>
      <c r="R2986" s="4" t="str">
        <f t="shared" si="322"/>
        <v>spaces</v>
      </c>
      <c r="S2986" s="22">
        <f t="shared" si="325"/>
        <v>42576.278715277775</v>
      </c>
      <c r="T2986" s="22">
        <f t="shared" si="326"/>
        <v>42606.278715277775</v>
      </c>
      <c r="U2986" s="23">
        <v>42576.278715277775</v>
      </c>
      <c r="V2986" s="14">
        <f t="shared" si="327"/>
        <v>25000</v>
      </c>
      <c r="W2986" s="14">
        <f t="shared" si="328"/>
        <v>25088</v>
      </c>
      <c r="X2986" s="7">
        <f>IF($L2986&gt;0,$W2986/$L2986,0)</f>
        <v>115.08256880733946</v>
      </c>
    </row>
    <row r="2987" spans="1:24" ht="43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3">
        <f>(E2987/D2987)*100</f>
        <v>121.64999999999999</v>
      </c>
      <c r="P2987" s="7">
        <f t="shared" si="323"/>
        <v>109.5945945945946</v>
      </c>
      <c r="Q2987" s="4" t="str">
        <f t="shared" si="324"/>
        <v>theater</v>
      </c>
      <c r="R2987" s="4" t="str">
        <f t="shared" si="322"/>
        <v>spaces</v>
      </c>
      <c r="S2987" s="22">
        <f t="shared" si="325"/>
        <v>42654.973703703705</v>
      </c>
      <c r="T2987" s="22">
        <f t="shared" si="326"/>
        <v>42674.166666666672</v>
      </c>
      <c r="U2987" s="23">
        <v>42654.973703703705</v>
      </c>
      <c r="V2987" s="14">
        <f t="shared" si="327"/>
        <v>6720.78</v>
      </c>
      <c r="W2987" s="14">
        <f t="shared" si="328"/>
        <v>8175.8288699999994</v>
      </c>
      <c r="X2987" s="7">
        <f>IF($L2987&gt;0,$W2987/$L2987,0)</f>
        <v>73.656115945945942</v>
      </c>
    </row>
    <row r="2988" spans="1:24" ht="43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3">
        <f>(E2988/D2988)*100</f>
        <v>105.5</v>
      </c>
      <c r="P2988" s="7">
        <f t="shared" si="323"/>
        <v>45.214285714285715</v>
      </c>
      <c r="Q2988" s="4" t="str">
        <f t="shared" si="324"/>
        <v>theater</v>
      </c>
      <c r="R2988" s="4" t="str">
        <f t="shared" si="322"/>
        <v>spaces</v>
      </c>
      <c r="S2988" s="22">
        <f t="shared" si="325"/>
        <v>42431.500069444446</v>
      </c>
      <c r="T2988" s="22">
        <f t="shared" si="326"/>
        <v>42491.458402777775</v>
      </c>
      <c r="U2988" s="23">
        <v>42431.500069444446</v>
      </c>
      <c r="V2988" s="14">
        <f t="shared" si="327"/>
        <v>3004.5047999999997</v>
      </c>
      <c r="W2988" s="14">
        <f t="shared" si="328"/>
        <v>3169.7525639999999</v>
      </c>
      <c r="X2988" s="7">
        <f>IF($L2988&gt;0,$W2988/$L2988,0)</f>
        <v>56.602724357142854</v>
      </c>
    </row>
    <row r="2989" spans="1:24" ht="43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3">
        <f>(E2989/D2989)*100</f>
        <v>110.4008</v>
      </c>
      <c r="P2989" s="7">
        <f t="shared" si="323"/>
        <v>104.15169811320754</v>
      </c>
      <c r="Q2989" s="4" t="str">
        <f t="shared" si="324"/>
        <v>theater</v>
      </c>
      <c r="R2989" s="4" t="str">
        <f t="shared" si="322"/>
        <v>spaces</v>
      </c>
      <c r="S2989" s="22">
        <f t="shared" si="325"/>
        <v>42627.307303240741</v>
      </c>
      <c r="T2989" s="22">
        <f t="shared" si="326"/>
        <v>42656</v>
      </c>
      <c r="U2989" s="23">
        <v>42627.307303240741</v>
      </c>
      <c r="V2989" s="14">
        <f t="shared" si="327"/>
        <v>25000</v>
      </c>
      <c r="W2989" s="14">
        <f t="shared" si="328"/>
        <v>27600.2</v>
      </c>
      <c r="X2989" s="7">
        <f>IF($L2989&gt;0,$W2989/$L2989,0)</f>
        <v>104.15169811320754</v>
      </c>
    </row>
    <row r="2990" spans="1:24" ht="43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3">
        <f>(E2990/D2990)*100</f>
        <v>100</v>
      </c>
      <c r="P2990" s="7">
        <f t="shared" si="323"/>
        <v>35.714285714285715</v>
      </c>
      <c r="Q2990" s="4" t="str">
        <f t="shared" si="324"/>
        <v>theater</v>
      </c>
      <c r="R2990" s="4" t="str">
        <f t="shared" si="322"/>
        <v>spaces</v>
      </c>
      <c r="S2990" s="22">
        <f t="shared" si="325"/>
        <v>42511.36204861111</v>
      </c>
      <c r="T2990" s="22">
        <f t="shared" si="326"/>
        <v>42541.36204861111</v>
      </c>
      <c r="U2990" s="23">
        <v>42511.36204861111</v>
      </c>
      <c r="V2990" s="14">
        <f t="shared" si="327"/>
        <v>1251.877</v>
      </c>
      <c r="W2990" s="14">
        <f t="shared" si="328"/>
        <v>1251.877</v>
      </c>
      <c r="X2990" s="7">
        <f>IF($L2990&gt;0,$W2990/$L2990,0)</f>
        <v>44.709892857142854</v>
      </c>
    </row>
    <row r="2991" spans="1:24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3">
        <f>(E2991/D2991)*100</f>
        <v>176.535</v>
      </c>
      <c r="P2991" s="7">
        <f t="shared" si="323"/>
        <v>96.997252747252745</v>
      </c>
      <c r="Q2991" s="4" t="str">
        <f t="shared" si="324"/>
        <v>theater</v>
      </c>
      <c r="R2991" s="4" t="str">
        <f t="shared" si="322"/>
        <v>spaces</v>
      </c>
      <c r="S2991" s="22">
        <f t="shared" si="325"/>
        <v>42337.02039351852</v>
      </c>
      <c r="T2991" s="22">
        <f t="shared" si="326"/>
        <v>42359.207638888889</v>
      </c>
      <c r="U2991" s="23">
        <v>42337.02039351852</v>
      </c>
      <c r="V2991" s="14">
        <f t="shared" si="327"/>
        <v>20000</v>
      </c>
      <c r="W2991" s="14">
        <f t="shared" si="328"/>
        <v>35307</v>
      </c>
      <c r="X2991" s="7">
        <f>IF($L2991&gt;0,$W2991/$L2991,0)</f>
        <v>96.997252747252745</v>
      </c>
    </row>
    <row r="2992" spans="1:24" ht="43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3">
        <f>(E2992/D2992)*100</f>
        <v>100</v>
      </c>
      <c r="P2992" s="7">
        <f t="shared" si="323"/>
        <v>370.37037037037038</v>
      </c>
      <c r="Q2992" s="4" t="str">
        <f t="shared" si="324"/>
        <v>theater</v>
      </c>
      <c r="R2992" s="4" t="str">
        <f t="shared" si="322"/>
        <v>spaces</v>
      </c>
      <c r="S2992" s="22">
        <f t="shared" si="325"/>
        <v>42341.57430555555</v>
      </c>
      <c r="T2992" s="22">
        <f t="shared" si="326"/>
        <v>42376.57430555555</v>
      </c>
      <c r="U2992" s="23">
        <v>42341.57430555555</v>
      </c>
      <c r="V2992" s="14">
        <f t="shared" si="327"/>
        <v>10000</v>
      </c>
      <c r="W2992" s="14">
        <f t="shared" si="328"/>
        <v>10000</v>
      </c>
      <c r="X2992" s="7">
        <f>IF($L2992&gt;0,$W2992/$L2992,0)</f>
        <v>370.37037037037038</v>
      </c>
    </row>
    <row r="2993" spans="1:24" ht="43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3">
        <f>(E2993/D2993)*100</f>
        <v>103.29411764705883</v>
      </c>
      <c r="P2993" s="7">
        <f t="shared" si="323"/>
        <v>94.408602150537632</v>
      </c>
      <c r="Q2993" s="4" t="str">
        <f t="shared" si="324"/>
        <v>theater</v>
      </c>
      <c r="R2993" s="4" t="str">
        <f t="shared" si="322"/>
        <v>spaces</v>
      </c>
      <c r="S2993" s="22">
        <f t="shared" si="325"/>
        <v>42740.837152777778</v>
      </c>
      <c r="T2993" s="22">
        <f t="shared" si="326"/>
        <v>42762.837152777778</v>
      </c>
      <c r="U2993" s="23">
        <v>42740.837152777778</v>
      </c>
      <c r="V2993" s="14">
        <f t="shared" si="327"/>
        <v>8500</v>
      </c>
      <c r="W2993" s="14">
        <f t="shared" si="328"/>
        <v>8780</v>
      </c>
      <c r="X2993" s="7">
        <f>IF($L2993&gt;0,$W2993/$L2993,0)</f>
        <v>94.408602150537632</v>
      </c>
    </row>
    <row r="2994" spans="1:24" ht="43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3">
        <f>(E2994/D2994)*100</f>
        <v>104.5</v>
      </c>
      <c r="P2994" s="7">
        <f t="shared" si="323"/>
        <v>48.984375</v>
      </c>
      <c r="Q2994" s="4" t="str">
        <f t="shared" si="324"/>
        <v>theater</v>
      </c>
      <c r="R2994" s="4" t="str">
        <f t="shared" si="322"/>
        <v>spaces</v>
      </c>
      <c r="S2994" s="22">
        <f t="shared" si="325"/>
        <v>42622.767476851848</v>
      </c>
      <c r="T2994" s="22">
        <f t="shared" si="326"/>
        <v>42652.767476851848</v>
      </c>
      <c r="U2994" s="23">
        <v>42622.767476851848</v>
      </c>
      <c r="V2994" s="14">
        <f t="shared" si="327"/>
        <v>3000</v>
      </c>
      <c r="W2994" s="14">
        <f t="shared" si="328"/>
        <v>3135</v>
      </c>
      <c r="X2994" s="7">
        <f>IF($L2994&gt;0,$W2994/$L2994,0)</f>
        <v>48.984375</v>
      </c>
    </row>
    <row r="2995" spans="1:24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3">
        <f>(E2995/D2995)*100</f>
        <v>100.29999999999998</v>
      </c>
      <c r="P2995" s="7">
        <f t="shared" si="323"/>
        <v>45.590909090909093</v>
      </c>
      <c r="Q2995" s="4" t="str">
        <f t="shared" si="324"/>
        <v>theater</v>
      </c>
      <c r="R2995" s="4" t="str">
        <f t="shared" si="322"/>
        <v>spaces</v>
      </c>
      <c r="S2995" s="22">
        <f t="shared" si="325"/>
        <v>42390.838738425926</v>
      </c>
      <c r="T2995" s="22">
        <f t="shared" si="326"/>
        <v>42420.838738425926</v>
      </c>
      <c r="U2995" s="23">
        <v>42390.838738425926</v>
      </c>
      <c r="V2995" s="14">
        <f t="shared" si="327"/>
        <v>1000</v>
      </c>
      <c r="W2995" s="14">
        <f t="shared" si="328"/>
        <v>1003</v>
      </c>
      <c r="X2995" s="7">
        <f>IF($L2995&gt;0,$W2995/$L2995,0)</f>
        <v>45.590909090909093</v>
      </c>
    </row>
    <row r="2996" spans="1:24" ht="43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3">
        <f>(E2996/D2996)*100</f>
        <v>457.74666666666673</v>
      </c>
      <c r="P2996" s="7">
        <f t="shared" si="323"/>
        <v>23.275254237288134</v>
      </c>
      <c r="Q2996" s="4" t="str">
        <f t="shared" si="324"/>
        <v>theater</v>
      </c>
      <c r="R2996" s="4" t="str">
        <f t="shared" si="322"/>
        <v>spaces</v>
      </c>
      <c r="S2996" s="22">
        <f t="shared" si="325"/>
        <v>41885.478842592594</v>
      </c>
      <c r="T2996" s="22">
        <f t="shared" si="326"/>
        <v>41915.478842592594</v>
      </c>
      <c r="U2996" s="23">
        <v>41885.478842592594</v>
      </c>
      <c r="V2996" s="14">
        <f t="shared" si="327"/>
        <v>375.56309999999996</v>
      </c>
      <c r="W2996" s="14">
        <f t="shared" si="328"/>
        <v>1719.1275714799999</v>
      </c>
      <c r="X2996" s="7">
        <f>IF($L2996&gt;0,$W2996/$L2996,0)</f>
        <v>29.137755448813557</v>
      </c>
    </row>
    <row r="2997" spans="1:24" ht="43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3">
        <f>(E2997/D2997)*100</f>
        <v>104.96000000000001</v>
      </c>
      <c r="P2997" s="7">
        <f t="shared" si="323"/>
        <v>63.2289156626506</v>
      </c>
      <c r="Q2997" s="4" t="str">
        <f t="shared" si="324"/>
        <v>theater</v>
      </c>
      <c r="R2997" s="4" t="str">
        <f t="shared" si="322"/>
        <v>spaces</v>
      </c>
      <c r="S2997" s="22">
        <f t="shared" si="325"/>
        <v>42724.665173611109</v>
      </c>
      <c r="T2997" s="22">
        <f t="shared" si="326"/>
        <v>42754.665173611109</v>
      </c>
      <c r="U2997" s="23">
        <v>42724.665173611109</v>
      </c>
      <c r="V2997" s="14">
        <f t="shared" si="327"/>
        <v>15000</v>
      </c>
      <c r="W2997" s="14">
        <f t="shared" si="328"/>
        <v>15744</v>
      </c>
      <c r="X2997" s="7">
        <f>IF($L2997&gt;0,$W2997/$L2997,0)</f>
        <v>63.2289156626506</v>
      </c>
    </row>
    <row r="2998" spans="1:24" ht="28.8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3">
        <f>(E2998/D2998)*100</f>
        <v>171.94285714285715</v>
      </c>
      <c r="P2998" s="7">
        <f t="shared" si="323"/>
        <v>153.5204081632653</v>
      </c>
      <c r="Q2998" s="4" t="str">
        <f t="shared" si="324"/>
        <v>theater</v>
      </c>
      <c r="R2998" s="4" t="str">
        <f t="shared" si="322"/>
        <v>spaces</v>
      </c>
      <c r="S2998" s="22">
        <f t="shared" si="325"/>
        <v>42090.912499999999</v>
      </c>
      <c r="T2998" s="22">
        <f t="shared" si="326"/>
        <v>42150.912499999999</v>
      </c>
      <c r="U2998" s="23">
        <v>42090.912499999999</v>
      </c>
      <c r="V2998" s="14">
        <f t="shared" si="327"/>
        <v>35000</v>
      </c>
      <c r="W2998" s="14">
        <f t="shared" si="328"/>
        <v>60180</v>
      </c>
      <c r="X2998" s="7">
        <f>IF($L2998&gt;0,$W2998/$L2998,0)</f>
        <v>153.5204081632653</v>
      </c>
    </row>
    <row r="2999" spans="1:24" ht="43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3">
        <f>(E2999/D2999)*100</f>
        <v>103.73000000000002</v>
      </c>
      <c r="P2999" s="7">
        <f t="shared" si="323"/>
        <v>90.2</v>
      </c>
      <c r="Q2999" s="4" t="str">
        <f t="shared" si="324"/>
        <v>theater</v>
      </c>
      <c r="R2999" s="4" t="str">
        <f t="shared" si="322"/>
        <v>spaces</v>
      </c>
      <c r="S2999" s="22">
        <f t="shared" si="325"/>
        <v>42775.733715277776</v>
      </c>
      <c r="T2999" s="22">
        <f t="shared" si="326"/>
        <v>42793.207638888889</v>
      </c>
      <c r="U2999" s="23">
        <v>42775.733715277776</v>
      </c>
      <c r="V2999" s="14">
        <f t="shared" si="327"/>
        <v>10000</v>
      </c>
      <c r="W2999" s="14">
        <f t="shared" si="328"/>
        <v>10373</v>
      </c>
      <c r="X2999" s="7">
        <f>IF($L2999&gt;0,$W2999/$L2999,0)</f>
        <v>90.2</v>
      </c>
    </row>
    <row r="3000" spans="1:24" ht="43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3">
        <f>(E3000/D3000)*100</f>
        <v>103.029</v>
      </c>
      <c r="P3000" s="7">
        <f t="shared" si="323"/>
        <v>118.97113163972287</v>
      </c>
      <c r="Q3000" s="4" t="str">
        <f t="shared" si="324"/>
        <v>theater</v>
      </c>
      <c r="R3000" s="4" t="str">
        <f t="shared" si="322"/>
        <v>spaces</v>
      </c>
      <c r="S3000" s="22">
        <f t="shared" si="325"/>
        <v>41778.193622685183</v>
      </c>
      <c r="T3000" s="22">
        <f t="shared" si="326"/>
        <v>41806.184027777781</v>
      </c>
      <c r="U3000" s="23">
        <v>41778.193622685183</v>
      </c>
      <c r="V3000" s="14">
        <f t="shared" si="327"/>
        <v>50000</v>
      </c>
      <c r="W3000" s="14">
        <f t="shared" si="328"/>
        <v>51514.5</v>
      </c>
      <c r="X3000" s="7">
        <f>IF($L3000&gt;0,$W3000/$L3000,0)</f>
        <v>118.97113163972287</v>
      </c>
    </row>
    <row r="3001" spans="1:24" ht="43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3">
        <f>(E3001/D3001)*100</f>
        <v>118.88888888888889</v>
      </c>
      <c r="P3001" s="7">
        <f t="shared" si="323"/>
        <v>80.25</v>
      </c>
      <c r="Q3001" s="4" t="str">
        <f t="shared" si="324"/>
        <v>theater</v>
      </c>
      <c r="R3001" s="4" t="str">
        <f t="shared" si="322"/>
        <v>spaces</v>
      </c>
      <c r="S3001" s="22">
        <f t="shared" si="325"/>
        <v>42780.740277777775</v>
      </c>
      <c r="T3001" s="22">
        <f t="shared" si="326"/>
        <v>42795.083333333328</v>
      </c>
      <c r="U3001" s="23">
        <v>42780.740277777775</v>
      </c>
      <c r="V3001" s="14">
        <f t="shared" si="327"/>
        <v>1350</v>
      </c>
      <c r="W3001" s="14">
        <f t="shared" si="328"/>
        <v>1605</v>
      </c>
      <c r="X3001" s="7">
        <f>IF($L3001&gt;0,$W3001/$L3001,0)</f>
        <v>80.25</v>
      </c>
    </row>
    <row r="3002" spans="1:24" ht="43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3">
        <f>(E3002/D3002)*100</f>
        <v>100</v>
      </c>
      <c r="P3002" s="7">
        <f t="shared" si="323"/>
        <v>62.5</v>
      </c>
      <c r="Q3002" s="4" t="str">
        <f t="shared" si="324"/>
        <v>theater</v>
      </c>
      <c r="R3002" s="4" t="str">
        <f t="shared" si="322"/>
        <v>spaces</v>
      </c>
      <c r="S3002" s="22">
        <f t="shared" si="325"/>
        <v>42752.827199074076</v>
      </c>
      <c r="T3002" s="22">
        <f t="shared" si="326"/>
        <v>42766.75</v>
      </c>
      <c r="U3002" s="23">
        <v>42752.827199074076</v>
      </c>
      <c r="V3002" s="14">
        <f t="shared" si="327"/>
        <v>500</v>
      </c>
      <c r="W3002" s="14">
        <f t="shared" si="328"/>
        <v>500</v>
      </c>
      <c r="X3002" s="7">
        <f>IF($L3002&gt;0,$W3002/$L3002,0)</f>
        <v>62.5</v>
      </c>
    </row>
    <row r="3003" spans="1:24" ht="43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3">
        <f>(E3003/D3003)*100</f>
        <v>318.69988910451895</v>
      </c>
      <c r="P3003" s="7">
        <f t="shared" si="323"/>
        <v>131.37719999999999</v>
      </c>
      <c r="Q3003" s="4" t="str">
        <f t="shared" si="324"/>
        <v>theater</v>
      </c>
      <c r="R3003" s="4" t="str">
        <f t="shared" si="322"/>
        <v>spaces</v>
      </c>
      <c r="S3003" s="22">
        <f t="shared" si="325"/>
        <v>42534.895625000005</v>
      </c>
      <c r="T3003" s="22">
        <f t="shared" si="326"/>
        <v>42564.895625000005</v>
      </c>
      <c r="U3003" s="23">
        <v>42534.895625000005</v>
      </c>
      <c r="V3003" s="14">
        <f t="shared" si="327"/>
        <v>7214</v>
      </c>
      <c r="W3003" s="14">
        <f t="shared" si="328"/>
        <v>22991.01</v>
      </c>
      <c r="X3003" s="7">
        <f>IF($L3003&gt;0,$W3003/$L3003,0)</f>
        <v>131.37719999999999</v>
      </c>
    </row>
    <row r="3004" spans="1:24" ht="28.8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3">
        <f>(E3004/D3004)*100</f>
        <v>108.50614285714286</v>
      </c>
      <c r="P3004" s="7">
        <f t="shared" si="323"/>
        <v>73.032980769230775</v>
      </c>
      <c r="Q3004" s="4" t="str">
        <f t="shared" si="324"/>
        <v>theater</v>
      </c>
      <c r="R3004" s="4" t="str">
        <f t="shared" si="322"/>
        <v>spaces</v>
      </c>
      <c r="S3004" s="22">
        <f t="shared" si="325"/>
        <v>41239.83625</v>
      </c>
      <c r="T3004" s="22">
        <f t="shared" si="326"/>
        <v>41269.83625</v>
      </c>
      <c r="U3004" s="23">
        <v>41239.83625</v>
      </c>
      <c r="V3004" s="14">
        <f t="shared" si="327"/>
        <v>7000</v>
      </c>
      <c r="W3004" s="14">
        <f t="shared" si="328"/>
        <v>7595.43</v>
      </c>
      <c r="X3004" s="7">
        <f>IF($L3004&gt;0,$W3004/$L3004,0)</f>
        <v>73.032980769230775</v>
      </c>
    </row>
    <row r="3005" spans="1:24" ht="43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3">
        <f>(E3005/D3005)*100</f>
        <v>101.16666666666667</v>
      </c>
      <c r="P3005" s="7">
        <f t="shared" si="323"/>
        <v>178.52941176470588</v>
      </c>
      <c r="Q3005" s="4" t="str">
        <f t="shared" si="324"/>
        <v>theater</v>
      </c>
      <c r="R3005" s="4" t="str">
        <f t="shared" si="322"/>
        <v>spaces</v>
      </c>
      <c r="S3005" s="22">
        <f t="shared" si="325"/>
        <v>42398.849259259259</v>
      </c>
      <c r="T3005" s="22">
        <f t="shared" si="326"/>
        <v>42430.249305555553</v>
      </c>
      <c r="U3005" s="23">
        <v>42398.849259259259</v>
      </c>
      <c r="V3005" s="14">
        <f t="shared" si="327"/>
        <v>3000</v>
      </c>
      <c r="W3005" s="14">
        <f t="shared" si="328"/>
        <v>3035</v>
      </c>
      <c r="X3005" s="7">
        <f>IF($L3005&gt;0,$W3005/$L3005,0)</f>
        <v>178.52941176470588</v>
      </c>
    </row>
    <row r="3006" spans="1:24" ht="43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3">
        <f>(E3006/D3006)*100</f>
        <v>112.815</v>
      </c>
      <c r="P3006" s="7">
        <f t="shared" si="323"/>
        <v>162.90974729241879</v>
      </c>
      <c r="Q3006" s="4" t="str">
        <f t="shared" si="324"/>
        <v>theater</v>
      </c>
      <c r="R3006" s="4" t="str">
        <f t="shared" si="322"/>
        <v>spaces</v>
      </c>
      <c r="S3006" s="22">
        <f t="shared" si="325"/>
        <v>41928.881064814814</v>
      </c>
      <c r="T3006" s="22">
        <f t="shared" si="326"/>
        <v>41958.922731481478</v>
      </c>
      <c r="U3006" s="23">
        <v>41928.881064814814</v>
      </c>
      <c r="V3006" s="14">
        <f t="shared" si="327"/>
        <v>40000</v>
      </c>
      <c r="W3006" s="14">
        <f t="shared" si="328"/>
        <v>45126</v>
      </c>
      <c r="X3006" s="7">
        <f>IF($L3006&gt;0,$W3006/$L3006,0)</f>
        <v>162.90974729241879</v>
      </c>
    </row>
    <row r="3007" spans="1:24" ht="43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3">
        <f>(E3007/D3007)*100</f>
        <v>120.49622641509434</v>
      </c>
      <c r="P3007" s="7">
        <f t="shared" si="323"/>
        <v>108.24237288135593</v>
      </c>
      <c r="Q3007" s="4" t="str">
        <f t="shared" si="324"/>
        <v>theater</v>
      </c>
      <c r="R3007" s="4" t="str">
        <f t="shared" si="322"/>
        <v>spaces</v>
      </c>
      <c r="S3007" s="22">
        <f t="shared" si="325"/>
        <v>41888.674826388888</v>
      </c>
      <c r="T3007" s="22">
        <f t="shared" si="326"/>
        <v>41918.674826388888</v>
      </c>
      <c r="U3007" s="23">
        <v>41888.674826388888</v>
      </c>
      <c r="V3007" s="14">
        <f t="shared" si="327"/>
        <v>10600</v>
      </c>
      <c r="W3007" s="14">
        <f t="shared" si="328"/>
        <v>12772.6</v>
      </c>
      <c r="X3007" s="7">
        <f>IF($L3007&gt;0,$W3007/$L3007,0)</f>
        <v>108.24237288135593</v>
      </c>
    </row>
    <row r="3008" spans="1:24" ht="28.8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3">
        <f>(E3008/D3008)*100</f>
        <v>107.74999999999999</v>
      </c>
      <c r="P3008" s="7">
        <f t="shared" si="323"/>
        <v>88.865979381443296</v>
      </c>
      <c r="Q3008" s="4" t="str">
        <f t="shared" si="324"/>
        <v>theater</v>
      </c>
      <c r="R3008" s="4" t="str">
        <f t="shared" si="322"/>
        <v>spaces</v>
      </c>
      <c r="S3008" s="22">
        <f t="shared" si="325"/>
        <v>41957.756840277776</v>
      </c>
      <c r="T3008" s="22">
        <f t="shared" si="326"/>
        <v>41987.756840277776</v>
      </c>
      <c r="U3008" s="23">
        <v>41957.756840277776</v>
      </c>
      <c r="V3008" s="14">
        <f t="shared" si="327"/>
        <v>6131.5920000000006</v>
      </c>
      <c r="W3008" s="14">
        <f t="shared" si="328"/>
        <v>6606.7903800000004</v>
      </c>
      <c r="X3008" s="7">
        <f>IF($L3008&gt;0,$W3008/$L3008,0)</f>
        <v>68.111241030927843</v>
      </c>
    </row>
    <row r="3009" spans="1:24" ht="28.8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3">
        <f>(E3009/D3009)*100</f>
        <v>180</v>
      </c>
      <c r="P3009" s="7">
        <f t="shared" si="323"/>
        <v>54</v>
      </c>
      <c r="Q3009" s="4" t="str">
        <f t="shared" si="324"/>
        <v>theater</v>
      </c>
      <c r="R3009" s="4" t="str">
        <f t="shared" si="322"/>
        <v>spaces</v>
      </c>
      <c r="S3009" s="22">
        <f t="shared" si="325"/>
        <v>42098.216238425928</v>
      </c>
      <c r="T3009" s="22">
        <f t="shared" si="326"/>
        <v>42119.216238425928</v>
      </c>
      <c r="U3009" s="23">
        <v>42098.216238425928</v>
      </c>
      <c r="V3009" s="14">
        <f t="shared" si="327"/>
        <v>600</v>
      </c>
      <c r="W3009" s="14">
        <f t="shared" si="328"/>
        <v>1080</v>
      </c>
      <c r="X3009" s="7">
        <f>IF($L3009&gt;0,$W3009/$L3009,0)</f>
        <v>54</v>
      </c>
    </row>
    <row r="3010" spans="1:24" ht="43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3">
        <f>(E3010/D3010)*100</f>
        <v>101.16666666666667</v>
      </c>
      <c r="P3010" s="7">
        <f t="shared" si="323"/>
        <v>116.73076923076923</v>
      </c>
      <c r="Q3010" s="4" t="str">
        <f t="shared" si="324"/>
        <v>theater</v>
      </c>
      <c r="R3010" s="4" t="str">
        <f t="shared" ref="R3010:R3073" si="329">MID($N3010,FIND("/",$N3010)+1,LEN($N3010))</f>
        <v>spaces</v>
      </c>
      <c r="S3010" s="22">
        <f t="shared" si="325"/>
        <v>42360.212025462963</v>
      </c>
      <c r="T3010" s="22">
        <f t="shared" si="326"/>
        <v>42390.212025462963</v>
      </c>
      <c r="U3010" s="23">
        <v>42360.212025462963</v>
      </c>
      <c r="V3010" s="14">
        <f t="shared" si="327"/>
        <v>3000</v>
      </c>
      <c r="W3010" s="14">
        <f t="shared" si="328"/>
        <v>3035</v>
      </c>
      <c r="X3010" s="7">
        <f>IF($L3010&gt;0,$W3010/$L3010,0)</f>
        <v>116.73076923076923</v>
      </c>
    </row>
    <row r="3011" spans="1:24" ht="43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3">
        <f>(E3011/D3011)*100</f>
        <v>119.756</v>
      </c>
      <c r="P3011" s="7">
        <f t="shared" ref="P3011:P3074" si="330">IF($L3011&gt;0,$E3011/$L3011,0)</f>
        <v>233.8984375</v>
      </c>
      <c r="Q3011" s="4" t="str">
        <f t="shared" ref="Q3011:Q3074" si="331">LEFT($N3011,FIND("/",$N3011)-1)</f>
        <v>theater</v>
      </c>
      <c r="R3011" s="4" t="str">
        <f t="shared" si="329"/>
        <v>spaces</v>
      </c>
      <c r="S3011" s="22">
        <f t="shared" ref="S3011:U3074" si="332">($J3011/86400)+DATE(1970,1,1)</f>
        <v>41939.569907407407</v>
      </c>
      <c r="T3011" s="22">
        <f t="shared" ref="T3011:T3074" si="333">($I3011/86400)+DATE(1970,1,1)</f>
        <v>41969.611574074079</v>
      </c>
      <c r="U3011" s="23">
        <v>41939.569907407407</v>
      </c>
      <c r="V3011" s="14">
        <f t="shared" ref="V3011:V3074" si="334">IF($H3011="AUD",$D3011*0.704094,IF($H3011="CAD",$D3011*0.766449,IF($H3011="CHF",$D3011*1.016069,IF($H3011="DKK",$D3011*0.150818,IF($H3011="EUR",$D3011*1.126155,IF($H3011="GBP",$D3011*1.251877,IF($H3011="HKD",$D3011*0.127766,IF($H3011="MXN",$D3011*0.052688,IF($H3011="NOK",$D3011*0.117106,IF($H3011="NZD",$D3011*0.672078,IF($H3011="SEK",$D3011*0.106947,IF($H3011="SGD",$D3011*0.737466,IF($H3011="USD",$D3011*1)))))))))))))</f>
        <v>25000</v>
      </c>
      <c r="W3011" s="14">
        <f t="shared" ref="W3011:W3074" si="335">IF($H3011="AUD",$E3011*0.704094,IF($H3011="CAD",$E3011*0.766449,IF($H3011="CHF",$E3011*1.016069,IF($H3011="DKK",$E3011*0.150818,IF($H3011="EUR",$E3011*1.126155,IF($H3011="GBP",$E3011*1.251877,IF($H3011="HKD",$E3011*0.127766,IF($H3011="MXN",$E3011*0.052688,IF($H3011="NOK",$E3011*0.117106,IF($H3011="NZD",$E3011*0.672078,IF($H3011="SEK",$E3011*0.106947,IF($H3011="SGD",$E3011*0.737466,IF($H3011="USD",$E3011*1)))))))))))))</f>
        <v>29939</v>
      </c>
      <c r="X3011" s="7">
        <f>IF($L3011&gt;0,$W3011/$L3011,0)</f>
        <v>233.8984375</v>
      </c>
    </row>
    <row r="3012" spans="1:24" ht="43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3">
        <f>(E3012/D3012)*100</f>
        <v>158</v>
      </c>
      <c r="P3012" s="7">
        <f t="shared" si="330"/>
        <v>158</v>
      </c>
      <c r="Q3012" s="4" t="str">
        <f t="shared" si="331"/>
        <v>theater</v>
      </c>
      <c r="R3012" s="4" t="str">
        <f t="shared" si="329"/>
        <v>spaces</v>
      </c>
      <c r="S3012" s="22">
        <f t="shared" si="332"/>
        <v>41996.832395833335</v>
      </c>
      <c r="T3012" s="22">
        <f t="shared" si="333"/>
        <v>42056.832395833335</v>
      </c>
      <c r="U3012" s="23">
        <v>41996.832395833335</v>
      </c>
      <c r="V3012" s="14">
        <f t="shared" si="334"/>
        <v>1500</v>
      </c>
      <c r="W3012" s="14">
        <f t="shared" si="335"/>
        <v>2370</v>
      </c>
      <c r="X3012" s="7">
        <f>IF($L3012&gt;0,$W3012/$L3012,0)</f>
        <v>158</v>
      </c>
    </row>
    <row r="3013" spans="1:24" ht="43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3">
        <f>(E3013/D3013)*100</f>
        <v>123.66666666666666</v>
      </c>
      <c r="P3013" s="7">
        <f t="shared" si="330"/>
        <v>14.84</v>
      </c>
      <c r="Q3013" s="4" t="str">
        <f t="shared" si="331"/>
        <v>theater</v>
      </c>
      <c r="R3013" s="4" t="str">
        <f t="shared" si="329"/>
        <v>spaces</v>
      </c>
      <c r="S3013" s="22">
        <f t="shared" si="332"/>
        <v>42334.468935185185</v>
      </c>
      <c r="T3013" s="22">
        <f t="shared" si="333"/>
        <v>42361.957638888889</v>
      </c>
      <c r="U3013" s="23">
        <v>42334.468935185185</v>
      </c>
      <c r="V3013" s="14">
        <f t="shared" si="334"/>
        <v>337.84649999999999</v>
      </c>
      <c r="W3013" s="14">
        <f t="shared" si="335"/>
        <v>417.80350500000003</v>
      </c>
      <c r="X3013" s="7">
        <f>IF($L3013&gt;0,$W3013/$L3013,0)</f>
        <v>16.7121402</v>
      </c>
    </row>
    <row r="3014" spans="1:24" ht="43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3">
        <f>(E3014/D3014)*100</f>
        <v>117.12499999999999</v>
      </c>
      <c r="P3014" s="7">
        <f t="shared" si="330"/>
        <v>85.181818181818187</v>
      </c>
      <c r="Q3014" s="4" t="str">
        <f t="shared" si="331"/>
        <v>theater</v>
      </c>
      <c r="R3014" s="4" t="str">
        <f t="shared" si="329"/>
        <v>spaces</v>
      </c>
      <c r="S3014" s="22">
        <f t="shared" si="332"/>
        <v>42024.702893518523</v>
      </c>
      <c r="T3014" s="22">
        <f t="shared" si="333"/>
        <v>42045.702893518523</v>
      </c>
      <c r="U3014" s="23">
        <v>42024.702893518523</v>
      </c>
      <c r="V3014" s="14">
        <f t="shared" si="334"/>
        <v>4000</v>
      </c>
      <c r="W3014" s="14">
        <f t="shared" si="335"/>
        <v>4685</v>
      </c>
      <c r="X3014" s="7">
        <f>IF($L3014&gt;0,$W3014/$L3014,0)</f>
        <v>85.181818181818187</v>
      </c>
    </row>
    <row r="3015" spans="1:24" ht="43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3">
        <f>(E3015/D3015)*100</f>
        <v>156.96</v>
      </c>
      <c r="P3015" s="7">
        <f t="shared" si="330"/>
        <v>146.69158878504672</v>
      </c>
      <c r="Q3015" s="4" t="str">
        <f t="shared" si="331"/>
        <v>theater</v>
      </c>
      <c r="R3015" s="4" t="str">
        <f t="shared" si="329"/>
        <v>spaces</v>
      </c>
      <c r="S3015" s="22">
        <f t="shared" si="332"/>
        <v>42146.836215277777</v>
      </c>
      <c r="T3015" s="22">
        <f t="shared" si="333"/>
        <v>42176.836215277777</v>
      </c>
      <c r="U3015" s="23">
        <v>42146.836215277777</v>
      </c>
      <c r="V3015" s="14">
        <f t="shared" si="334"/>
        <v>10000</v>
      </c>
      <c r="W3015" s="14">
        <f t="shared" si="335"/>
        <v>15696</v>
      </c>
      <c r="X3015" s="7">
        <f>IF($L3015&gt;0,$W3015/$L3015,0)</f>
        <v>146.69158878504672</v>
      </c>
    </row>
    <row r="3016" spans="1:24" ht="43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3">
        <f>(E3016/D3016)*100</f>
        <v>113.104</v>
      </c>
      <c r="P3016" s="7">
        <f t="shared" si="330"/>
        <v>50.764811490125673</v>
      </c>
      <c r="Q3016" s="4" t="str">
        <f t="shared" si="331"/>
        <v>theater</v>
      </c>
      <c r="R3016" s="4" t="str">
        <f t="shared" si="329"/>
        <v>spaces</v>
      </c>
      <c r="S3016" s="22">
        <f t="shared" si="332"/>
        <v>41920.123611111107</v>
      </c>
      <c r="T3016" s="22">
        <f t="shared" si="333"/>
        <v>41948.208333333336</v>
      </c>
      <c r="U3016" s="23">
        <v>41920.123611111107</v>
      </c>
      <c r="V3016" s="14">
        <f t="shared" si="334"/>
        <v>25000</v>
      </c>
      <c r="W3016" s="14">
        <f t="shared" si="335"/>
        <v>28276</v>
      </c>
      <c r="X3016" s="7">
        <f>IF($L3016&gt;0,$W3016/$L3016,0)</f>
        <v>50.764811490125673</v>
      </c>
    </row>
    <row r="3017" spans="1:24" ht="43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3">
        <f>(E3017/D3017)*100</f>
        <v>103.17647058823529</v>
      </c>
      <c r="P3017" s="7">
        <f t="shared" si="330"/>
        <v>87.7</v>
      </c>
      <c r="Q3017" s="4" t="str">
        <f t="shared" si="331"/>
        <v>theater</v>
      </c>
      <c r="R3017" s="4" t="str">
        <f t="shared" si="329"/>
        <v>spaces</v>
      </c>
      <c r="S3017" s="22">
        <f t="shared" si="332"/>
        <v>41785.72729166667</v>
      </c>
      <c r="T3017" s="22">
        <f t="shared" si="333"/>
        <v>41801.166666666664</v>
      </c>
      <c r="U3017" s="23">
        <v>41785.72729166667</v>
      </c>
      <c r="V3017" s="14">
        <f t="shared" si="334"/>
        <v>3400</v>
      </c>
      <c r="W3017" s="14">
        <f t="shared" si="335"/>
        <v>3508</v>
      </c>
      <c r="X3017" s="7">
        <f>IF($L3017&gt;0,$W3017/$L3017,0)</f>
        <v>87.7</v>
      </c>
    </row>
    <row r="3018" spans="1:24" ht="43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3">
        <f>(E3018/D3018)*100</f>
        <v>102.61176470588236</v>
      </c>
      <c r="P3018" s="7">
        <f t="shared" si="330"/>
        <v>242.27777777777777</v>
      </c>
      <c r="Q3018" s="4" t="str">
        <f t="shared" si="331"/>
        <v>theater</v>
      </c>
      <c r="R3018" s="4" t="str">
        <f t="shared" si="329"/>
        <v>spaces</v>
      </c>
      <c r="S3018" s="22">
        <f t="shared" si="332"/>
        <v>41778.548055555555</v>
      </c>
      <c r="T3018" s="22">
        <f t="shared" si="333"/>
        <v>41838.548055555555</v>
      </c>
      <c r="U3018" s="23">
        <v>41778.548055555555</v>
      </c>
      <c r="V3018" s="14">
        <f t="shared" si="334"/>
        <v>8500</v>
      </c>
      <c r="W3018" s="14">
        <f t="shared" si="335"/>
        <v>8722</v>
      </c>
      <c r="X3018" s="7">
        <f>IF($L3018&gt;0,$W3018/$L3018,0)</f>
        <v>242.27777777777777</v>
      </c>
    </row>
    <row r="3019" spans="1:24" ht="43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3">
        <f>(E3019/D3019)*100</f>
        <v>105.84090909090908</v>
      </c>
      <c r="P3019" s="7">
        <f t="shared" si="330"/>
        <v>146.44654088050314</v>
      </c>
      <c r="Q3019" s="4" t="str">
        <f t="shared" si="331"/>
        <v>theater</v>
      </c>
      <c r="R3019" s="4" t="str">
        <f t="shared" si="329"/>
        <v>spaces</v>
      </c>
      <c r="S3019" s="22">
        <f t="shared" si="332"/>
        <v>41841.850034722222</v>
      </c>
      <c r="T3019" s="22">
        <f t="shared" si="333"/>
        <v>41871.850034722222</v>
      </c>
      <c r="U3019" s="23">
        <v>41841.850034722222</v>
      </c>
      <c r="V3019" s="14">
        <f t="shared" si="334"/>
        <v>22000</v>
      </c>
      <c r="W3019" s="14">
        <f t="shared" si="335"/>
        <v>23285</v>
      </c>
      <c r="X3019" s="7">
        <f>IF($L3019&gt;0,$W3019/$L3019,0)</f>
        <v>146.44654088050314</v>
      </c>
    </row>
    <row r="3020" spans="1:24" ht="43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3">
        <f>(E3020/D3020)*100</f>
        <v>100.71428571428571</v>
      </c>
      <c r="P3020" s="7">
        <f t="shared" si="330"/>
        <v>103.17073170731707</v>
      </c>
      <c r="Q3020" s="4" t="str">
        <f t="shared" si="331"/>
        <v>theater</v>
      </c>
      <c r="R3020" s="4" t="str">
        <f t="shared" si="329"/>
        <v>spaces</v>
      </c>
      <c r="S3020" s="22">
        <f t="shared" si="332"/>
        <v>42163.298333333332</v>
      </c>
      <c r="T3020" s="22">
        <f t="shared" si="333"/>
        <v>42205.916666666672</v>
      </c>
      <c r="U3020" s="23">
        <v>42163.298333333332</v>
      </c>
      <c r="V3020" s="14">
        <f t="shared" si="334"/>
        <v>4729.8509999999997</v>
      </c>
      <c r="W3020" s="14">
        <f t="shared" si="335"/>
        <v>4763.6356500000002</v>
      </c>
      <c r="X3020" s="7">
        <f>IF($L3020&gt;0,$W3020/$L3020,0)</f>
        <v>116.18623536585366</v>
      </c>
    </row>
    <row r="3021" spans="1:24" ht="43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3">
        <f>(E3021/D3021)*100</f>
        <v>121.23333333333332</v>
      </c>
      <c r="P3021" s="7">
        <f t="shared" si="330"/>
        <v>80.464601769911511</v>
      </c>
      <c r="Q3021" s="4" t="str">
        <f t="shared" si="331"/>
        <v>theater</v>
      </c>
      <c r="R3021" s="4" t="str">
        <f t="shared" si="329"/>
        <v>spaces</v>
      </c>
      <c r="S3021" s="22">
        <f t="shared" si="332"/>
        <v>41758.833564814813</v>
      </c>
      <c r="T3021" s="22">
        <f t="shared" si="333"/>
        <v>41786.125</v>
      </c>
      <c r="U3021" s="23">
        <v>41758.833564814813</v>
      </c>
      <c r="V3021" s="14">
        <f t="shared" si="334"/>
        <v>15000</v>
      </c>
      <c r="W3021" s="14">
        <f t="shared" si="335"/>
        <v>18185</v>
      </c>
      <c r="X3021" s="7">
        <f>IF($L3021&gt;0,$W3021/$L3021,0)</f>
        <v>80.464601769911511</v>
      </c>
    </row>
    <row r="3022" spans="1:24" ht="43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3">
        <f>(E3022/D3022)*100</f>
        <v>100.57142857142858</v>
      </c>
      <c r="P3022" s="7">
        <f t="shared" si="330"/>
        <v>234.66666666666666</v>
      </c>
      <c r="Q3022" s="4" t="str">
        <f t="shared" si="331"/>
        <v>theater</v>
      </c>
      <c r="R3022" s="4" t="str">
        <f t="shared" si="329"/>
        <v>spaces</v>
      </c>
      <c r="S3022" s="22">
        <f t="shared" si="332"/>
        <v>42170.846446759257</v>
      </c>
      <c r="T3022" s="22">
        <f t="shared" si="333"/>
        <v>42230.846446759257</v>
      </c>
      <c r="U3022" s="23">
        <v>42170.846446759257</v>
      </c>
      <c r="V3022" s="14">
        <f t="shared" si="334"/>
        <v>7000</v>
      </c>
      <c r="W3022" s="14">
        <f t="shared" si="335"/>
        <v>7040</v>
      </c>
      <c r="X3022" s="7">
        <f>IF($L3022&gt;0,$W3022/$L3022,0)</f>
        <v>234.66666666666666</v>
      </c>
    </row>
    <row r="3023" spans="1:24" ht="43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3">
        <f>(E3023/D3023)*100</f>
        <v>116.02222222222223</v>
      </c>
      <c r="P3023" s="7">
        <f t="shared" si="330"/>
        <v>50.689320388349515</v>
      </c>
      <c r="Q3023" s="4" t="str">
        <f t="shared" si="331"/>
        <v>theater</v>
      </c>
      <c r="R3023" s="4" t="str">
        <f t="shared" si="329"/>
        <v>spaces</v>
      </c>
      <c r="S3023" s="22">
        <f t="shared" si="332"/>
        <v>42660.618854166663</v>
      </c>
      <c r="T3023" s="22">
        <f t="shared" si="333"/>
        <v>42696.249305555553</v>
      </c>
      <c r="U3023" s="23">
        <v>42660.618854166663</v>
      </c>
      <c r="V3023" s="14">
        <f t="shared" si="334"/>
        <v>4500</v>
      </c>
      <c r="W3023" s="14">
        <f t="shared" si="335"/>
        <v>5221</v>
      </c>
      <c r="X3023" s="7">
        <f>IF($L3023&gt;0,$W3023/$L3023,0)</f>
        <v>50.689320388349515</v>
      </c>
    </row>
    <row r="3024" spans="1:24" ht="43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3">
        <f>(E3024/D3024)*100</f>
        <v>100.88</v>
      </c>
      <c r="P3024" s="7">
        <f t="shared" si="330"/>
        <v>162.70967741935485</v>
      </c>
      <c r="Q3024" s="4" t="str">
        <f t="shared" si="331"/>
        <v>theater</v>
      </c>
      <c r="R3024" s="4" t="str">
        <f t="shared" si="329"/>
        <v>spaces</v>
      </c>
      <c r="S3024" s="22">
        <f t="shared" si="332"/>
        <v>42564.95380787037</v>
      </c>
      <c r="T3024" s="22">
        <f t="shared" si="333"/>
        <v>42609.95380787037</v>
      </c>
      <c r="U3024" s="23">
        <v>42564.95380787037</v>
      </c>
      <c r="V3024" s="14">
        <f t="shared" si="334"/>
        <v>10000</v>
      </c>
      <c r="W3024" s="14">
        <f t="shared" si="335"/>
        <v>10088</v>
      </c>
      <c r="X3024" s="7">
        <f>IF($L3024&gt;0,$W3024/$L3024,0)</f>
        <v>162.70967741935485</v>
      </c>
    </row>
    <row r="3025" spans="1:24" ht="43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3">
        <f>(E3025/D3025)*100</f>
        <v>103</v>
      </c>
      <c r="P3025" s="7">
        <f t="shared" si="330"/>
        <v>120.16666666666667</v>
      </c>
      <c r="Q3025" s="4" t="str">
        <f t="shared" si="331"/>
        <v>theater</v>
      </c>
      <c r="R3025" s="4" t="str">
        <f t="shared" si="329"/>
        <v>spaces</v>
      </c>
      <c r="S3025" s="22">
        <f t="shared" si="332"/>
        <v>42121.675763888888</v>
      </c>
      <c r="T3025" s="22">
        <f t="shared" si="333"/>
        <v>42166.675763888888</v>
      </c>
      <c r="U3025" s="23">
        <v>42121.675763888888</v>
      </c>
      <c r="V3025" s="14">
        <f t="shared" si="334"/>
        <v>876.31389999999999</v>
      </c>
      <c r="W3025" s="14">
        <f t="shared" si="335"/>
        <v>902.60331699999995</v>
      </c>
      <c r="X3025" s="7">
        <f>IF($L3025&gt;0,$W3025/$L3025,0)</f>
        <v>150.43388616666667</v>
      </c>
    </row>
    <row r="3026" spans="1:24" ht="43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3">
        <f>(E3026/D3026)*100</f>
        <v>246.42</v>
      </c>
      <c r="P3026" s="7">
        <f t="shared" si="330"/>
        <v>67.697802197802204</v>
      </c>
      <c r="Q3026" s="4" t="str">
        <f t="shared" si="331"/>
        <v>theater</v>
      </c>
      <c r="R3026" s="4" t="str">
        <f t="shared" si="329"/>
        <v>spaces</v>
      </c>
      <c r="S3026" s="22">
        <f t="shared" si="332"/>
        <v>41158.993923611109</v>
      </c>
      <c r="T3026" s="22">
        <f t="shared" si="333"/>
        <v>41188.993923611109</v>
      </c>
      <c r="U3026" s="23">
        <v>41158.993923611109</v>
      </c>
      <c r="V3026" s="14">
        <f t="shared" si="334"/>
        <v>5000</v>
      </c>
      <c r="W3026" s="14">
        <f t="shared" si="335"/>
        <v>12321</v>
      </c>
      <c r="X3026" s="7">
        <f>IF($L3026&gt;0,$W3026/$L3026,0)</f>
        <v>67.697802197802204</v>
      </c>
    </row>
    <row r="3027" spans="1:24" ht="43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3">
        <f>(E3027/D3027)*100</f>
        <v>302.2</v>
      </c>
      <c r="P3027" s="7">
        <f t="shared" si="330"/>
        <v>52.103448275862071</v>
      </c>
      <c r="Q3027" s="4" t="str">
        <f t="shared" si="331"/>
        <v>theater</v>
      </c>
      <c r="R3027" s="4" t="str">
        <f t="shared" si="329"/>
        <v>spaces</v>
      </c>
      <c r="S3027" s="22">
        <f t="shared" si="332"/>
        <v>41761.509409722225</v>
      </c>
      <c r="T3027" s="22">
        <f t="shared" si="333"/>
        <v>41789.666666666664</v>
      </c>
      <c r="U3027" s="23">
        <v>41761.509409722225</v>
      </c>
      <c r="V3027" s="14">
        <f t="shared" si="334"/>
        <v>3129.6924999999997</v>
      </c>
      <c r="W3027" s="14">
        <f t="shared" si="335"/>
        <v>9457.9307349999999</v>
      </c>
      <c r="X3027" s="7">
        <f>IF($L3027&gt;0,$W3027/$L3027,0)</f>
        <v>65.227108517241376</v>
      </c>
    </row>
    <row r="3028" spans="1:24" ht="43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3">
        <f>(E3028/D3028)*100</f>
        <v>143.33333333333334</v>
      </c>
      <c r="P3028" s="7">
        <f t="shared" si="330"/>
        <v>51.6</v>
      </c>
      <c r="Q3028" s="4" t="str">
        <f t="shared" si="331"/>
        <v>theater</v>
      </c>
      <c r="R3028" s="4" t="str">
        <f t="shared" si="329"/>
        <v>spaces</v>
      </c>
      <c r="S3028" s="22">
        <f t="shared" si="332"/>
        <v>42783.459398148145</v>
      </c>
      <c r="T3028" s="22">
        <f t="shared" si="333"/>
        <v>42797.459398148145</v>
      </c>
      <c r="U3028" s="23">
        <v>42783.459398148145</v>
      </c>
      <c r="V3028" s="14">
        <f t="shared" si="334"/>
        <v>1126.6893</v>
      </c>
      <c r="W3028" s="14">
        <f t="shared" si="335"/>
        <v>1614.9213299999999</v>
      </c>
      <c r="X3028" s="7">
        <f>IF($L3028&gt;0,$W3028/$L3028,0)</f>
        <v>64.596853199999998</v>
      </c>
    </row>
    <row r="3029" spans="1:24" ht="43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3">
        <f>(E3029/D3029)*100</f>
        <v>131.44</v>
      </c>
      <c r="P3029" s="7">
        <f t="shared" si="330"/>
        <v>164.3</v>
      </c>
      <c r="Q3029" s="4" t="str">
        <f t="shared" si="331"/>
        <v>theater</v>
      </c>
      <c r="R3029" s="4" t="str">
        <f t="shared" si="329"/>
        <v>spaces</v>
      </c>
      <c r="S3029" s="22">
        <f t="shared" si="332"/>
        <v>42053.704293981486</v>
      </c>
      <c r="T3029" s="22">
        <f t="shared" si="333"/>
        <v>42083.662627314814</v>
      </c>
      <c r="U3029" s="23">
        <v>42053.704293981486</v>
      </c>
      <c r="V3029" s="14">
        <f t="shared" si="334"/>
        <v>40000</v>
      </c>
      <c r="W3029" s="14">
        <f t="shared" si="335"/>
        <v>52576</v>
      </c>
      <c r="X3029" s="7">
        <f>IF($L3029&gt;0,$W3029/$L3029,0)</f>
        <v>164.3</v>
      </c>
    </row>
    <row r="3030" spans="1:24" ht="28.8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3">
        <f>(E3030/D3030)*100</f>
        <v>168.01999999999998</v>
      </c>
      <c r="P3030" s="7">
        <f t="shared" si="330"/>
        <v>84.858585858585855</v>
      </c>
      <c r="Q3030" s="4" t="str">
        <f t="shared" si="331"/>
        <v>theater</v>
      </c>
      <c r="R3030" s="4" t="str">
        <f t="shared" si="329"/>
        <v>spaces</v>
      </c>
      <c r="S3030" s="22">
        <f t="shared" si="332"/>
        <v>42567.264178240745</v>
      </c>
      <c r="T3030" s="22">
        <f t="shared" si="333"/>
        <v>42597.264178240745</v>
      </c>
      <c r="U3030" s="23">
        <v>42567.264178240745</v>
      </c>
      <c r="V3030" s="14">
        <f t="shared" si="334"/>
        <v>5000</v>
      </c>
      <c r="W3030" s="14">
        <f t="shared" si="335"/>
        <v>8401</v>
      </c>
      <c r="X3030" s="7">
        <f>IF($L3030&gt;0,$W3030/$L3030,0)</f>
        <v>84.858585858585855</v>
      </c>
    </row>
    <row r="3031" spans="1:24" ht="43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3">
        <f>(E3031/D3031)*100</f>
        <v>109.67666666666666</v>
      </c>
      <c r="P3031" s="7">
        <f t="shared" si="330"/>
        <v>94.548850574712645</v>
      </c>
      <c r="Q3031" s="4" t="str">
        <f t="shared" si="331"/>
        <v>theater</v>
      </c>
      <c r="R3031" s="4" t="str">
        <f t="shared" si="329"/>
        <v>spaces</v>
      </c>
      <c r="S3031" s="22">
        <f t="shared" si="332"/>
        <v>41932.708877314813</v>
      </c>
      <c r="T3031" s="22">
        <f t="shared" si="333"/>
        <v>41961.190972222219</v>
      </c>
      <c r="U3031" s="23">
        <v>41932.708877314813</v>
      </c>
      <c r="V3031" s="14">
        <f t="shared" si="334"/>
        <v>30000</v>
      </c>
      <c r="W3031" s="14">
        <f t="shared" si="335"/>
        <v>32903</v>
      </c>
      <c r="X3031" s="7">
        <f>IF($L3031&gt;0,$W3031/$L3031,0)</f>
        <v>94.548850574712645</v>
      </c>
    </row>
    <row r="3032" spans="1:24" ht="43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3">
        <f>(E3032/D3032)*100</f>
        <v>106.6857142857143</v>
      </c>
      <c r="P3032" s="7">
        <f t="shared" si="330"/>
        <v>45.536585365853661</v>
      </c>
      <c r="Q3032" s="4" t="str">
        <f t="shared" si="331"/>
        <v>theater</v>
      </c>
      <c r="R3032" s="4" t="str">
        <f t="shared" si="329"/>
        <v>spaces</v>
      </c>
      <c r="S3032" s="22">
        <f t="shared" si="332"/>
        <v>42233.747349537036</v>
      </c>
      <c r="T3032" s="22">
        <f t="shared" si="333"/>
        <v>42263.747349537036</v>
      </c>
      <c r="U3032" s="23">
        <v>42233.747349537036</v>
      </c>
      <c r="V3032" s="14">
        <f t="shared" si="334"/>
        <v>1750</v>
      </c>
      <c r="W3032" s="14">
        <f t="shared" si="335"/>
        <v>1867</v>
      </c>
      <c r="X3032" s="7">
        <f>IF($L3032&gt;0,$W3032/$L3032,0)</f>
        <v>45.536585365853661</v>
      </c>
    </row>
    <row r="3033" spans="1:24" ht="7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3">
        <f>(E3033/D3033)*100</f>
        <v>100</v>
      </c>
      <c r="P3033" s="7">
        <f t="shared" si="330"/>
        <v>51.724137931034484</v>
      </c>
      <c r="Q3033" s="4" t="str">
        <f t="shared" si="331"/>
        <v>theater</v>
      </c>
      <c r="R3033" s="4" t="str">
        <f t="shared" si="329"/>
        <v>spaces</v>
      </c>
      <c r="S3033" s="22">
        <f t="shared" si="332"/>
        <v>42597.882488425923</v>
      </c>
      <c r="T3033" s="22">
        <f t="shared" si="333"/>
        <v>42657.882488425923</v>
      </c>
      <c r="U3033" s="23">
        <v>42597.882488425923</v>
      </c>
      <c r="V3033" s="14">
        <f t="shared" si="334"/>
        <v>1500</v>
      </c>
      <c r="W3033" s="14">
        <f t="shared" si="335"/>
        <v>1500</v>
      </c>
      <c r="X3033" s="7">
        <f>IF($L3033&gt;0,$W3033/$L3033,0)</f>
        <v>51.724137931034484</v>
      </c>
    </row>
    <row r="3034" spans="1:24" ht="43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3">
        <f>(E3034/D3034)*100</f>
        <v>127.2</v>
      </c>
      <c r="P3034" s="7">
        <f t="shared" si="330"/>
        <v>50.88</v>
      </c>
      <c r="Q3034" s="4" t="str">
        <f t="shared" si="331"/>
        <v>theater</v>
      </c>
      <c r="R3034" s="4" t="str">
        <f t="shared" si="329"/>
        <v>spaces</v>
      </c>
      <c r="S3034" s="22">
        <f t="shared" si="332"/>
        <v>42228.044664351852</v>
      </c>
      <c r="T3034" s="22">
        <f t="shared" si="333"/>
        <v>42258.044664351852</v>
      </c>
      <c r="U3034" s="23">
        <v>42228.044664351852</v>
      </c>
      <c r="V3034" s="14">
        <f t="shared" si="334"/>
        <v>1000</v>
      </c>
      <c r="W3034" s="14">
        <f t="shared" si="335"/>
        <v>1272</v>
      </c>
      <c r="X3034" s="7">
        <f>IF($L3034&gt;0,$W3034/$L3034,0)</f>
        <v>50.88</v>
      </c>
    </row>
    <row r="3035" spans="1:24" ht="43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3">
        <f>(E3035/D3035)*100</f>
        <v>146.53333333333333</v>
      </c>
      <c r="P3035" s="7">
        <f t="shared" si="330"/>
        <v>191.13043478260869</v>
      </c>
      <c r="Q3035" s="4" t="str">
        <f t="shared" si="331"/>
        <v>theater</v>
      </c>
      <c r="R3035" s="4" t="str">
        <f t="shared" si="329"/>
        <v>spaces</v>
      </c>
      <c r="S3035" s="22">
        <f t="shared" si="332"/>
        <v>42570.110243055555</v>
      </c>
      <c r="T3035" s="22">
        <f t="shared" si="333"/>
        <v>42600.110243055555</v>
      </c>
      <c r="U3035" s="23">
        <v>42570.110243055555</v>
      </c>
      <c r="V3035" s="14">
        <f t="shared" si="334"/>
        <v>3000</v>
      </c>
      <c r="W3035" s="14">
        <f t="shared" si="335"/>
        <v>4396</v>
      </c>
      <c r="X3035" s="7">
        <f>IF($L3035&gt;0,$W3035/$L3035,0)</f>
        <v>191.13043478260869</v>
      </c>
    </row>
    <row r="3036" spans="1:24" ht="57.6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3">
        <f>(E3036/D3036)*100</f>
        <v>112.53599999999999</v>
      </c>
      <c r="P3036" s="7">
        <f t="shared" si="330"/>
        <v>89.314285714285717</v>
      </c>
      <c r="Q3036" s="4" t="str">
        <f t="shared" si="331"/>
        <v>theater</v>
      </c>
      <c r="R3036" s="4" t="str">
        <f t="shared" si="329"/>
        <v>spaces</v>
      </c>
      <c r="S3036" s="22">
        <f t="shared" si="332"/>
        <v>42644.535358796296</v>
      </c>
      <c r="T3036" s="22">
        <f t="shared" si="333"/>
        <v>42675.165972222225</v>
      </c>
      <c r="U3036" s="23">
        <v>42644.535358796296</v>
      </c>
      <c r="V3036" s="14">
        <f t="shared" si="334"/>
        <v>100000</v>
      </c>
      <c r="W3036" s="14">
        <f t="shared" si="335"/>
        <v>112536</v>
      </c>
      <c r="X3036" s="7">
        <f>IF($L3036&gt;0,$W3036/$L3036,0)</f>
        <v>89.314285714285717</v>
      </c>
    </row>
    <row r="3037" spans="1:24" ht="28.8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3">
        <f>(E3037/D3037)*100</f>
        <v>108.78684000000001</v>
      </c>
      <c r="P3037" s="7">
        <f t="shared" si="330"/>
        <v>88.588631921824103</v>
      </c>
      <c r="Q3037" s="4" t="str">
        <f t="shared" si="331"/>
        <v>theater</v>
      </c>
      <c r="R3037" s="4" t="str">
        <f t="shared" si="329"/>
        <v>spaces</v>
      </c>
      <c r="S3037" s="22">
        <f t="shared" si="332"/>
        <v>41368.560289351852</v>
      </c>
      <c r="T3037" s="22">
        <f t="shared" si="333"/>
        <v>41398.560289351852</v>
      </c>
      <c r="U3037" s="23">
        <v>41368.560289351852</v>
      </c>
      <c r="V3037" s="14">
        <f t="shared" si="334"/>
        <v>25000</v>
      </c>
      <c r="W3037" s="14">
        <f t="shared" si="335"/>
        <v>27196.71</v>
      </c>
      <c r="X3037" s="7">
        <f>IF($L3037&gt;0,$W3037/$L3037,0)</f>
        <v>88.588631921824103</v>
      </c>
    </row>
    <row r="3038" spans="1:24" ht="43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3">
        <f>(E3038/D3038)*100</f>
        <v>126.732</v>
      </c>
      <c r="P3038" s="7">
        <f t="shared" si="330"/>
        <v>96.300911854103347</v>
      </c>
      <c r="Q3038" s="4" t="str">
        <f t="shared" si="331"/>
        <v>theater</v>
      </c>
      <c r="R3038" s="4" t="str">
        <f t="shared" si="329"/>
        <v>spaces</v>
      </c>
      <c r="S3038" s="22">
        <f t="shared" si="332"/>
        <v>41466.785231481481</v>
      </c>
      <c r="T3038" s="22">
        <f t="shared" si="333"/>
        <v>41502.499305555553</v>
      </c>
      <c r="U3038" s="23">
        <v>41466.785231481481</v>
      </c>
      <c r="V3038" s="14">
        <f t="shared" si="334"/>
        <v>25000</v>
      </c>
      <c r="W3038" s="14">
        <f t="shared" si="335"/>
        <v>31683</v>
      </c>
      <c r="X3038" s="7">
        <f>IF($L3038&gt;0,$W3038/$L3038,0)</f>
        <v>96.300911854103347</v>
      </c>
    </row>
    <row r="3039" spans="1:24" ht="57.6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3">
        <f>(E3039/D3039)*100</f>
        <v>213.20000000000002</v>
      </c>
      <c r="P3039" s="7">
        <f t="shared" si="330"/>
        <v>33.3125</v>
      </c>
      <c r="Q3039" s="4" t="str">
        <f t="shared" si="331"/>
        <v>theater</v>
      </c>
      <c r="R3039" s="4" t="str">
        <f t="shared" si="329"/>
        <v>spaces</v>
      </c>
      <c r="S3039" s="22">
        <f t="shared" si="332"/>
        <v>40378.893206018518</v>
      </c>
      <c r="T3039" s="22">
        <f t="shared" si="333"/>
        <v>40453.207638888889</v>
      </c>
      <c r="U3039" s="23">
        <v>40378.893206018518</v>
      </c>
      <c r="V3039" s="14">
        <f t="shared" si="334"/>
        <v>500</v>
      </c>
      <c r="W3039" s="14">
        <f t="shared" si="335"/>
        <v>1066</v>
      </c>
      <c r="X3039" s="7">
        <f>IF($L3039&gt;0,$W3039/$L3039,0)</f>
        <v>33.3125</v>
      </c>
    </row>
    <row r="3040" spans="1:24" ht="43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3">
        <f>(E3040/D3040)*100</f>
        <v>100.49999999999999</v>
      </c>
      <c r="P3040" s="7">
        <f t="shared" si="330"/>
        <v>37.222222222222221</v>
      </c>
      <c r="Q3040" s="4" t="str">
        <f t="shared" si="331"/>
        <v>theater</v>
      </c>
      <c r="R3040" s="4" t="str">
        <f t="shared" si="329"/>
        <v>spaces</v>
      </c>
      <c r="S3040" s="22">
        <f t="shared" si="332"/>
        <v>42373.252280092594</v>
      </c>
      <c r="T3040" s="22">
        <f t="shared" si="333"/>
        <v>42433.252280092594</v>
      </c>
      <c r="U3040" s="23">
        <v>42373.252280092594</v>
      </c>
      <c r="V3040" s="14">
        <f t="shared" si="334"/>
        <v>1000</v>
      </c>
      <c r="W3040" s="14">
        <f t="shared" si="335"/>
        <v>1005</v>
      </c>
      <c r="X3040" s="7">
        <f>IF($L3040&gt;0,$W3040/$L3040,0)</f>
        <v>37.222222222222221</v>
      </c>
    </row>
    <row r="3041" spans="1:24" ht="43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3">
        <f>(E3041/D3041)*100</f>
        <v>108.71389999999998</v>
      </c>
      <c r="P3041" s="7">
        <f t="shared" si="330"/>
        <v>92.130423728813554</v>
      </c>
      <c r="Q3041" s="4" t="str">
        <f t="shared" si="331"/>
        <v>theater</v>
      </c>
      <c r="R3041" s="4" t="str">
        <f t="shared" si="329"/>
        <v>spaces</v>
      </c>
      <c r="S3041" s="22">
        <f t="shared" si="332"/>
        <v>41610.794421296298</v>
      </c>
      <c r="T3041" s="22">
        <f t="shared" si="333"/>
        <v>41637.332638888889</v>
      </c>
      <c r="U3041" s="23">
        <v>41610.794421296298</v>
      </c>
      <c r="V3041" s="14">
        <f t="shared" si="334"/>
        <v>20000</v>
      </c>
      <c r="W3041" s="14">
        <f t="shared" si="335"/>
        <v>21742.78</v>
      </c>
      <c r="X3041" s="7">
        <f>IF($L3041&gt;0,$W3041/$L3041,0)</f>
        <v>92.130423728813554</v>
      </c>
    </row>
    <row r="3042" spans="1:24" ht="43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3">
        <f>(E3042/D3042)*100</f>
        <v>107.5</v>
      </c>
      <c r="P3042" s="7">
        <f t="shared" si="330"/>
        <v>76.785714285714292</v>
      </c>
      <c r="Q3042" s="4" t="str">
        <f t="shared" si="331"/>
        <v>theater</v>
      </c>
      <c r="R3042" s="4" t="str">
        <f t="shared" si="329"/>
        <v>spaces</v>
      </c>
      <c r="S3042" s="22">
        <f t="shared" si="332"/>
        <v>42177.791909722218</v>
      </c>
      <c r="T3042" s="22">
        <f t="shared" si="333"/>
        <v>42181.958333333328</v>
      </c>
      <c r="U3042" s="23">
        <v>42177.791909722218</v>
      </c>
      <c r="V3042" s="14">
        <f t="shared" si="334"/>
        <v>3000</v>
      </c>
      <c r="W3042" s="14">
        <f t="shared" si="335"/>
        <v>3225</v>
      </c>
      <c r="X3042" s="7">
        <f>IF($L3042&gt;0,$W3042/$L3042,0)</f>
        <v>76.785714285714292</v>
      </c>
    </row>
    <row r="3043" spans="1:24" ht="28.8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3">
        <f>(E3043/D3043)*100</f>
        <v>110.48192771084338</v>
      </c>
      <c r="P3043" s="7">
        <f t="shared" si="330"/>
        <v>96.526315789473685</v>
      </c>
      <c r="Q3043" s="4" t="str">
        <f t="shared" si="331"/>
        <v>theater</v>
      </c>
      <c r="R3043" s="4" t="str">
        <f t="shared" si="329"/>
        <v>spaces</v>
      </c>
      <c r="S3043" s="22">
        <f t="shared" si="332"/>
        <v>42359.868611111116</v>
      </c>
      <c r="T3043" s="22">
        <f t="shared" si="333"/>
        <v>42389.868611111116</v>
      </c>
      <c r="U3043" s="23">
        <v>42359.868611111116</v>
      </c>
      <c r="V3043" s="14">
        <f t="shared" si="334"/>
        <v>8300</v>
      </c>
      <c r="W3043" s="14">
        <f t="shared" si="335"/>
        <v>9170</v>
      </c>
      <c r="X3043" s="7">
        <f>IF($L3043&gt;0,$W3043/$L3043,0)</f>
        <v>96.526315789473685</v>
      </c>
    </row>
    <row r="3044" spans="1:24" ht="43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3">
        <f>(E3044/D3044)*100</f>
        <v>128</v>
      </c>
      <c r="P3044" s="7">
        <f t="shared" si="330"/>
        <v>51.891891891891895</v>
      </c>
      <c r="Q3044" s="4" t="str">
        <f t="shared" si="331"/>
        <v>theater</v>
      </c>
      <c r="R3044" s="4" t="str">
        <f t="shared" si="329"/>
        <v>spaces</v>
      </c>
      <c r="S3044" s="22">
        <f t="shared" si="332"/>
        <v>42253.688043981485</v>
      </c>
      <c r="T3044" s="22">
        <f t="shared" si="333"/>
        <v>42283.688043981485</v>
      </c>
      <c r="U3044" s="23">
        <v>42253.688043981485</v>
      </c>
      <c r="V3044" s="14">
        <f t="shared" si="334"/>
        <v>1877.8154999999999</v>
      </c>
      <c r="W3044" s="14">
        <f t="shared" si="335"/>
        <v>2403.6038399999998</v>
      </c>
      <c r="X3044" s="7">
        <f>IF($L3044&gt;0,$W3044/$L3044,0)</f>
        <v>64.962265945945944</v>
      </c>
    </row>
    <row r="3045" spans="1:24" ht="43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3">
        <f>(E3045/D3045)*100</f>
        <v>110.00666666666667</v>
      </c>
      <c r="P3045" s="7">
        <f t="shared" si="330"/>
        <v>128.9140625</v>
      </c>
      <c r="Q3045" s="4" t="str">
        <f t="shared" si="331"/>
        <v>theater</v>
      </c>
      <c r="R3045" s="4" t="str">
        <f t="shared" si="329"/>
        <v>spaces</v>
      </c>
      <c r="S3045" s="22">
        <f t="shared" si="332"/>
        <v>42083.070590277777</v>
      </c>
      <c r="T3045" s="22">
        <f t="shared" si="333"/>
        <v>42110.118055555555</v>
      </c>
      <c r="U3045" s="23">
        <v>42083.070590277777</v>
      </c>
      <c r="V3045" s="14">
        <f t="shared" si="334"/>
        <v>11496.735000000001</v>
      </c>
      <c r="W3045" s="14">
        <f t="shared" si="335"/>
        <v>12647.174949</v>
      </c>
      <c r="X3045" s="7">
        <f>IF($L3045&gt;0,$W3045/$L3045,0)</f>
        <v>98.806054289062502</v>
      </c>
    </row>
    <row r="3046" spans="1:24" ht="43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3">
        <f>(E3046/D3046)*100</f>
        <v>109.34166666666667</v>
      </c>
      <c r="P3046" s="7">
        <f t="shared" si="330"/>
        <v>84.108974358974365</v>
      </c>
      <c r="Q3046" s="4" t="str">
        <f t="shared" si="331"/>
        <v>theater</v>
      </c>
      <c r="R3046" s="4" t="str">
        <f t="shared" si="329"/>
        <v>spaces</v>
      </c>
      <c r="S3046" s="22">
        <f t="shared" si="332"/>
        <v>42387.7268287037</v>
      </c>
      <c r="T3046" s="22">
        <f t="shared" si="333"/>
        <v>42402.7268287037</v>
      </c>
      <c r="U3046" s="23">
        <v>42387.7268287037</v>
      </c>
      <c r="V3046" s="14">
        <f t="shared" si="334"/>
        <v>12000</v>
      </c>
      <c r="W3046" s="14">
        <f t="shared" si="335"/>
        <v>13121</v>
      </c>
      <c r="X3046" s="7">
        <f>IF($L3046&gt;0,$W3046/$L3046,0)</f>
        <v>84.108974358974365</v>
      </c>
    </row>
    <row r="3047" spans="1:24" ht="43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3">
        <f>(E3047/D3047)*100</f>
        <v>132.70650000000001</v>
      </c>
      <c r="P3047" s="7">
        <f t="shared" si="330"/>
        <v>82.941562500000003</v>
      </c>
      <c r="Q3047" s="4" t="str">
        <f t="shared" si="331"/>
        <v>theater</v>
      </c>
      <c r="R3047" s="4" t="str">
        <f t="shared" si="329"/>
        <v>spaces</v>
      </c>
      <c r="S3047" s="22">
        <f t="shared" si="332"/>
        <v>41843.155729166669</v>
      </c>
      <c r="T3047" s="22">
        <f t="shared" si="333"/>
        <v>41873.155729166669</v>
      </c>
      <c r="U3047" s="23">
        <v>41843.155729166669</v>
      </c>
      <c r="V3047" s="14">
        <f t="shared" si="334"/>
        <v>4000</v>
      </c>
      <c r="W3047" s="14">
        <f t="shared" si="335"/>
        <v>5308.26</v>
      </c>
      <c r="X3047" s="7">
        <f>IF($L3047&gt;0,$W3047/$L3047,0)</f>
        <v>82.941562500000003</v>
      </c>
    </row>
    <row r="3048" spans="1:24" ht="43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3">
        <f>(E3048/D3048)*100</f>
        <v>190.84810126582278</v>
      </c>
      <c r="P3048" s="7">
        <f t="shared" si="330"/>
        <v>259.94827586206895</v>
      </c>
      <c r="Q3048" s="4" t="str">
        <f t="shared" si="331"/>
        <v>theater</v>
      </c>
      <c r="R3048" s="4" t="str">
        <f t="shared" si="329"/>
        <v>spaces</v>
      </c>
      <c r="S3048" s="22">
        <f t="shared" si="332"/>
        <v>41862.803078703706</v>
      </c>
      <c r="T3048" s="22">
        <f t="shared" si="333"/>
        <v>41892.202777777777</v>
      </c>
      <c r="U3048" s="23">
        <v>41862.803078703706</v>
      </c>
      <c r="V3048" s="14">
        <f t="shared" si="334"/>
        <v>7900</v>
      </c>
      <c r="W3048" s="14">
        <f t="shared" si="335"/>
        <v>15077</v>
      </c>
      <c r="X3048" s="7">
        <f>IF($L3048&gt;0,$W3048/$L3048,0)</f>
        <v>259.94827586206895</v>
      </c>
    </row>
    <row r="3049" spans="1:24" ht="43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3">
        <f>(E3049/D3049)*100</f>
        <v>149</v>
      </c>
      <c r="P3049" s="7">
        <f t="shared" si="330"/>
        <v>37.25</v>
      </c>
      <c r="Q3049" s="4" t="str">
        <f t="shared" si="331"/>
        <v>theater</v>
      </c>
      <c r="R3049" s="4" t="str">
        <f t="shared" si="329"/>
        <v>spaces</v>
      </c>
      <c r="S3049" s="22">
        <f t="shared" si="332"/>
        <v>42443.989050925928</v>
      </c>
      <c r="T3049" s="22">
        <f t="shared" si="333"/>
        <v>42487.552777777775</v>
      </c>
      <c r="U3049" s="23">
        <v>42443.989050925928</v>
      </c>
      <c r="V3049" s="14">
        <f t="shared" si="334"/>
        <v>500</v>
      </c>
      <c r="W3049" s="14">
        <f t="shared" si="335"/>
        <v>745</v>
      </c>
      <c r="X3049" s="7">
        <f>IF($L3049&gt;0,$W3049/$L3049,0)</f>
        <v>37.25</v>
      </c>
    </row>
    <row r="3050" spans="1:24" ht="43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3">
        <f>(E3050/D3050)*100</f>
        <v>166.4</v>
      </c>
      <c r="P3050" s="7">
        <f t="shared" si="330"/>
        <v>177.02127659574469</v>
      </c>
      <c r="Q3050" s="4" t="str">
        <f t="shared" si="331"/>
        <v>theater</v>
      </c>
      <c r="R3050" s="4" t="str">
        <f t="shared" si="329"/>
        <v>spaces</v>
      </c>
      <c r="S3050" s="22">
        <f t="shared" si="332"/>
        <v>41975.901180555556</v>
      </c>
      <c r="T3050" s="22">
        <f t="shared" si="333"/>
        <v>42004.890277777777</v>
      </c>
      <c r="U3050" s="23">
        <v>41975.901180555556</v>
      </c>
      <c r="V3050" s="14">
        <f t="shared" si="334"/>
        <v>5000</v>
      </c>
      <c r="W3050" s="14">
        <f t="shared" si="335"/>
        <v>8320</v>
      </c>
      <c r="X3050" s="7">
        <f>IF($L3050&gt;0,$W3050/$L3050,0)</f>
        <v>177.02127659574469</v>
      </c>
    </row>
    <row r="3051" spans="1:24" ht="43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3">
        <f>(E3051/D3051)*100</f>
        <v>106.66666666666667</v>
      </c>
      <c r="P3051" s="7">
        <f t="shared" si="330"/>
        <v>74.074074074074076</v>
      </c>
      <c r="Q3051" s="4" t="str">
        <f t="shared" si="331"/>
        <v>theater</v>
      </c>
      <c r="R3051" s="4" t="str">
        <f t="shared" si="329"/>
        <v>spaces</v>
      </c>
      <c r="S3051" s="22">
        <f t="shared" si="332"/>
        <v>42139.014525462961</v>
      </c>
      <c r="T3051" s="22">
        <f t="shared" si="333"/>
        <v>42169.014525462961</v>
      </c>
      <c r="U3051" s="23">
        <v>42139.014525462961</v>
      </c>
      <c r="V3051" s="14">
        <f t="shared" si="334"/>
        <v>3750</v>
      </c>
      <c r="W3051" s="14">
        <f t="shared" si="335"/>
        <v>4000</v>
      </c>
      <c r="X3051" s="7">
        <f>IF($L3051&gt;0,$W3051/$L3051,0)</f>
        <v>74.074074074074076</v>
      </c>
    </row>
    <row r="3052" spans="1:24" ht="28.8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3">
        <f>(E3052/D3052)*100</f>
        <v>106</v>
      </c>
      <c r="P3052" s="7">
        <f t="shared" si="330"/>
        <v>70.666666666666671</v>
      </c>
      <c r="Q3052" s="4" t="str">
        <f t="shared" si="331"/>
        <v>theater</v>
      </c>
      <c r="R3052" s="4" t="str">
        <f t="shared" si="329"/>
        <v>spaces</v>
      </c>
      <c r="S3052" s="22">
        <f t="shared" si="332"/>
        <v>42465.16851851852</v>
      </c>
      <c r="T3052" s="22">
        <f t="shared" si="333"/>
        <v>42495.16851851852</v>
      </c>
      <c r="U3052" s="23">
        <v>42465.16851851852</v>
      </c>
      <c r="V3052" s="14">
        <f t="shared" si="334"/>
        <v>600</v>
      </c>
      <c r="W3052" s="14">
        <f t="shared" si="335"/>
        <v>636</v>
      </c>
      <c r="X3052" s="7">
        <f>IF($L3052&gt;0,$W3052/$L3052,0)</f>
        <v>70.666666666666671</v>
      </c>
    </row>
    <row r="3053" spans="1:24" ht="43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3">
        <f>(E3053/D3053)*100</f>
        <v>23.62857142857143</v>
      </c>
      <c r="P3053" s="7">
        <f t="shared" si="330"/>
        <v>23.62857142857143</v>
      </c>
      <c r="Q3053" s="4" t="str">
        <f t="shared" si="331"/>
        <v>theater</v>
      </c>
      <c r="R3053" s="4" t="str">
        <f t="shared" si="329"/>
        <v>spaces</v>
      </c>
      <c r="S3053" s="22">
        <f t="shared" si="332"/>
        <v>42744.416030092594</v>
      </c>
      <c r="T3053" s="22">
        <f t="shared" si="333"/>
        <v>42774.416030092594</v>
      </c>
      <c r="U3053" s="23">
        <v>42744.416030092594</v>
      </c>
      <c r="V3053" s="14">
        <f t="shared" si="334"/>
        <v>4381.5694999999996</v>
      </c>
      <c r="W3053" s="14">
        <f t="shared" si="335"/>
        <v>1035.302279</v>
      </c>
      <c r="X3053" s="7">
        <f>IF($L3053&gt;0,$W3053/$L3053,0)</f>
        <v>29.580065114285713</v>
      </c>
    </row>
    <row r="3054" spans="1:24" ht="28.8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3">
        <f>(E3054/D3054)*100</f>
        <v>0.15</v>
      </c>
      <c r="P3054" s="7">
        <f t="shared" si="330"/>
        <v>37.5</v>
      </c>
      <c r="Q3054" s="4" t="str">
        <f t="shared" si="331"/>
        <v>theater</v>
      </c>
      <c r="R3054" s="4" t="str">
        <f t="shared" si="329"/>
        <v>spaces</v>
      </c>
      <c r="S3054" s="22">
        <f t="shared" si="332"/>
        <v>42122.670069444444</v>
      </c>
      <c r="T3054" s="22">
        <f t="shared" si="333"/>
        <v>42152.665972222225</v>
      </c>
      <c r="U3054" s="23">
        <v>42122.670069444444</v>
      </c>
      <c r="V3054" s="14">
        <f t="shared" si="334"/>
        <v>50000</v>
      </c>
      <c r="W3054" s="14">
        <f t="shared" si="335"/>
        <v>75</v>
      </c>
      <c r="X3054" s="7">
        <f>IF($L3054&gt;0,$W3054/$L3054,0)</f>
        <v>37.5</v>
      </c>
    </row>
    <row r="3055" spans="1:24" ht="43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3">
        <f>(E3055/D3055)*100</f>
        <v>0.4</v>
      </c>
      <c r="P3055" s="7">
        <f t="shared" si="330"/>
        <v>13.333333333333334</v>
      </c>
      <c r="Q3055" s="4" t="str">
        <f t="shared" si="331"/>
        <v>theater</v>
      </c>
      <c r="R3055" s="4" t="str">
        <f t="shared" si="329"/>
        <v>spaces</v>
      </c>
      <c r="S3055" s="22">
        <f t="shared" si="332"/>
        <v>41862.761724537035</v>
      </c>
      <c r="T3055" s="22">
        <f t="shared" si="333"/>
        <v>41914.165972222225</v>
      </c>
      <c r="U3055" s="23">
        <v>41862.761724537035</v>
      </c>
      <c r="V3055" s="14">
        <f t="shared" si="334"/>
        <v>10000</v>
      </c>
      <c r="W3055" s="14">
        <f t="shared" si="335"/>
        <v>40</v>
      </c>
      <c r="X3055" s="7">
        <f>IF($L3055&gt;0,$W3055/$L3055,0)</f>
        <v>13.333333333333334</v>
      </c>
    </row>
    <row r="3056" spans="1:24" ht="43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3">
        <f>(E3056/D3056)*100</f>
        <v>0</v>
      </c>
      <c r="P3056" s="7">
        <f t="shared" si="330"/>
        <v>0</v>
      </c>
      <c r="Q3056" s="4" t="str">
        <f t="shared" si="331"/>
        <v>theater</v>
      </c>
      <c r="R3056" s="4" t="str">
        <f t="shared" si="329"/>
        <v>spaces</v>
      </c>
      <c r="S3056" s="22">
        <f t="shared" si="332"/>
        <v>42027.832800925928</v>
      </c>
      <c r="T3056" s="22">
        <f t="shared" si="333"/>
        <v>42065.044444444444</v>
      </c>
      <c r="U3056" s="23">
        <v>42027.832800925928</v>
      </c>
      <c r="V3056" s="14">
        <f t="shared" si="334"/>
        <v>300</v>
      </c>
      <c r="W3056" s="14">
        <f t="shared" si="335"/>
        <v>0</v>
      </c>
      <c r="X3056" s="7">
        <f>IF($L3056&gt;0,$W3056/$L3056,0)</f>
        <v>0</v>
      </c>
    </row>
    <row r="3057" spans="1:24" ht="43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3">
        <f>(E3057/D3057)*100</f>
        <v>5.0000000000000001E-3</v>
      </c>
      <c r="P3057" s="7">
        <f t="shared" si="330"/>
        <v>1</v>
      </c>
      <c r="Q3057" s="4" t="str">
        <f t="shared" si="331"/>
        <v>theater</v>
      </c>
      <c r="R3057" s="4" t="str">
        <f t="shared" si="329"/>
        <v>spaces</v>
      </c>
      <c r="S3057" s="22">
        <f t="shared" si="332"/>
        <v>41953.95821759259</v>
      </c>
      <c r="T3057" s="22">
        <f t="shared" si="333"/>
        <v>42013.95821759259</v>
      </c>
      <c r="U3057" s="23">
        <v>41953.95821759259</v>
      </c>
      <c r="V3057" s="14">
        <f t="shared" si="334"/>
        <v>20000</v>
      </c>
      <c r="W3057" s="14">
        <f t="shared" si="335"/>
        <v>1</v>
      </c>
      <c r="X3057" s="7">
        <f>IF($L3057&gt;0,$W3057/$L3057,0)</f>
        <v>1</v>
      </c>
    </row>
    <row r="3058" spans="1:24" ht="43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3">
        <f>(E3058/D3058)*100</f>
        <v>0</v>
      </c>
      <c r="P3058" s="7">
        <f t="shared" si="330"/>
        <v>0</v>
      </c>
      <c r="Q3058" s="4" t="str">
        <f t="shared" si="331"/>
        <v>theater</v>
      </c>
      <c r="R3058" s="4" t="str">
        <f t="shared" si="329"/>
        <v>spaces</v>
      </c>
      <c r="S3058" s="22">
        <f t="shared" si="332"/>
        <v>41851.636388888888</v>
      </c>
      <c r="T3058" s="22">
        <f t="shared" si="333"/>
        <v>41911.636388888888</v>
      </c>
      <c r="U3058" s="23">
        <v>41851.636388888888</v>
      </c>
      <c r="V3058" s="14">
        <f t="shared" si="334"/>
        <v>25000</v>
      </c>
      <c r="W3058" s="14">
        <f t="shared" si="335"/>
        <v>0</v>
      </c>
      <c r="X3058" s="7">
        <f>IF($L3058&gt;0,$W3058/$L3058,0)</f>
        <v>0</v>
      </c>
    </row>
    <row r="3059" spans="1:24" ht="43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3">
        <f>(E3059/D3059)*100</f>
        <v>0</v>
      </c>
      <c r="P3059" s="7">
        <f t="shared" si="330"/>
        <v>0</v>
      </c>
      <c r="Q3059" s="4" t="str">
        <f t="shared" si="331"/>
        <v>theater</v>
      </c>
      <c r="R3059" s="4" t="str">
        <f t="shared" si="329"/>
        <v>spaces</v>
      </c>
      <c r="S3059" s="22">
        <f t="shared" si="332"/>
        <v>42433.650590277779</v>
      </c>
      <c r="T3059" s="22">
        <f t="shared" si="333"/>
        <v>42463.608923611115</v>
      </c>
      <c r="U3059" s="23">
        <v>42433.650590277779</v>
      </c>
      <c r="V3059" s="14">
        <f t="shared" si="334"/>
        <v>62593.85</v>
      </c>
      <c r="W3059" s="14">
        <f t="shared" si="335"/>
        <v>0</v>
      </c>
      <c r="X3059" s="7">
        <f>IF($L3059&gt;0,$W3059/$L3059,0)</f>
        <v>0</v>
      </c>
    </row>
    <row r="3060" spans="1:24" ht="43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3">
        <f>(E3060/D3060)*100</f>
        <v>1.6666666666666666E-2</v>
      </c>
      <c r="P3060" s="7">
        <f t="shared" si="330"/>
        <v>1</v>
      </c>
      <c r="Q3060" s="4" t="str">
        <f t="shared" si="331"/>
        <v>theater</v>
      </c>
      <c r="R3060" s="4" t="str">
        <f t="shared" si="329"/>
        <v>spaces</v>
      </c>
      <c r="S3060" s="22">
        <f t="shared" si="332"/>
        <v>42460.374305555553</v>
      </c>
      <c r="T3060" s="22">
        <f t="shared" si="333"/>
        <v>42510.374305555553</v>
      </c>
      <c r="U3060" s="23">
        <v>42460.374305555553</v>
      </c>
      <c r="V3060" s="14">
        <f t="shared" si="334"/>
        <v>20270.79</v>
      </c>
      <c r="W3060" s="14">
        <f t="shared" si="335"/>
        <v>3.3784650000000003</v>
      </c>
      <c r="X3060" s="7">
        <f>IF($L3060&gt;0,$W3060/$L3060,0)</f>
        <v>1.126155</v>
      </c>
    </row>
    <row r="3061" spans="1:24" ht="43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3">
        <f>(E3061/D3061)*100</f>
        <v>3.0066666666666664</v>
      </c>
      <c r="P3061" s="7">
        <f t="shared" si="330"/>
        <v>41</v>
      </c>
      <c r="Q3061" s="4" t="str">
        <f t="shared" si="331"/>
        <v>theater</v>
      </c>
      <c r="R3061" s="4" t="str">
        <f t="shared" si="329"/>
        <v>spaces</v>
      </c>
      <c r="S3061" s="22">
        <f t="shared" si="332"/>
        <v>41829.935717592591</v>
      </c>
      <c r="T3061" s="22">
        <f t="shared" si="333"/>
        <v>41859.935717592591</v>
      </c>
      <c r="U3061" s="23">
        <v>41829.935717592591</v>
      </c>
      <c r="V3061" s="14">
        <f t="shared" si="334"/>
        <v>15000</v>
      </c>
      <c r="W3061" s="14">
        <f t="shared" si="335"/>
        <v>451</v>
      </c>
      <c r="X3061" s="7">
        <f>IF($L3061&gt;0,$W3061/$L3061,0)</f>
        <v>41</v>
      </c>
    </row>
    <row r="3062" spans="1:24" ht="28.8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3">
        <f>(E3062/D3062)*100</f>
        <v>0.15227272727272728</v>
      </c>
      <c r="P3062" s="7">
        <f t="shared" si="330"/>
        <v>55.833333333333336</v>
      </c>
      <c r="Q3062" s="4" t="str">
        <f t="shared" si="331"/>
        <v>theater</v>
      </c>
      <c r="R3062" s="4" t="str">
        <f t="shared" si="329"/>
        <v>spaces</v>
      </c>
      <c r="S3062" s="22">
        <f t="shared" si="332"/>
        <v>42245.274699074071</v>
      </c>
      <c r="T3062" s="22">
        <f t="shared" si="333"/>
        <v>42275.274699074071</v>
      </c>
      <c r="U3062" s="23">
        <v>42245.274699074071</v>
      </c>
      <c r="V3062" s="14">
        <f t="shared" si="334"/>
        <v>220000</v>
      </c>
      <c r="W3062" s="14">
        <f t="shared" si="335"/>
        <v>335</v>
      </c>
      <c r="X3062" s="7">
        <f>IF($L3062&gt;0,$W3062/$L3062,0)</f>
        <v>55.833333333333336</v>
      </c>
    </row>
    <row r="3063" spans="1:24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3">
        <f>(E3063/D3063)*100</f>
        <v>0</v>
      </c>
      <c r="P3063" s="7">
        <f t="shared" si="330"/>
        <v>0</v>
      </c>
      <c r="Q3063" s="4" t="str">
        <f t="shared" si="331"/>
        <v>theater</v>
      </c>
      <c r="R3063" s="4" t="str">
        <f t="shared" si="329"/>
        <v>spaces</v>
      </c>
      <c r="S3063" s="22">
        <f t="shared" si="332"/>
        <v>41834.784120370372</v>
      </c>
      <c r="T3063" s="22">
        <f t="shared" si="333"/>
        <v>41864.784120370372</v>
      </c>
      <c r="U3063" s="23">
        <v>41834.784120370372</v>
      </c>
      <c r="V3063" s="14">
        <f t="shared" si="334"/>
        <v>1000000</v>
      </c>
      <c r="W3063" s="14">
        <f t="shared" si="335"/>
        <v>0</v>
      </c>
      <c r="X3063" s="7">
        <f>IF($L3063&gt;0,$W3063/$L3063,0)</f>
        <v>0</v>
      </c>
    </row>
    <row r="3064" spans="1:24" ht="43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3">
        <f>(E3064/D3064)*100</f>
        <v>66.84</v>
      </c>
      <c r="P3064" s="7">
        <f t="shared" si="330"/>
        <v>99.761194029850742</v>
      </c>
      <c r="Q3064" s="4" t="str">
        <f t="shared" si="331"/>
        <v>theater</v>
      </c>
      <c r="R3064" s="4" t="str">
        <f t="shared" si="329"/>
        <v>spaces</v>
      </c>
      <c r="S3064" s="22">
        <f t="shared" si="332"/>
        <v>42248.535787037035</v>
      </c>
      <c r="T3064" s="22">
        <f t="shared" si="333"/>
        <v>42277.75</v>
      </c>
      <c r="U3064" s="23">
        <v>42248.535787037035</v>
      </c>
      <c r="V3064" s="14">
        <f t="shared" si="334"/>
        <v>10000</v>
      </c>
      <c r="W3064" s="14">
        <f t="shared" si="335"/>
        <v>6684</v>
      </c>
      <c r="X3064" s="7">
        <f>IF($L3064&gt;0,$W3064/$L3064,0)</f>
        <v>99.761194029850742</v>
      </c>
    </row>
    <row r="3065" spans="1:24" ht="28.8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3">
        <f>(E3065/D3065)*100</f>
        <v>19.566666666666666</v>
      </c>
      <c r="P3065" s="7">
        <f t="shared" si="330"/>
        <v>25.521739130434781</v>
      </c>
      <c r="Q3065" s="4" t="str">
        <f t="shared" si="331"/>
        <v>theater</v>
      </c>
      <c r="R3065" s="4" t="str">
        <f t="shared" si="329"/>
        <v>spaces</v>
      </c>
      <c r="S3065" s="22">
        <f t="shared" si="332"/>
        <v>42630.922893518524</v>
      </c>
      <c r="T3065" s="22">
        <f t="shared" si="333"/>
        <v>42665.922893518524</v>
      </c>
      <c r="U3065" s="23">
        <v>42630.922893518524</v>
      </c>
      <c r="V3065" s="14">
        <f t="shared" si="334"/>
        <v>3000</v>
      </c>
      <c r="W3065" s="14">
        <f t="shared" si="335"/>
        <v>587</v>
      </c>
      <c r="X3065" s="7">
        <f>IF($L3065&gt;0,$W3065/$L3065,0)</f>
        <v>25.521739130434781</v>
      </c>
    </row>
    <row r="3066" spans="1:24" ht="28.8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3">
        <f>(E3066/D3066)*100</f>
        <v>11.294666666666666</v>
      </c>
      <c r="P3066" s="7">
        <f t="shared" si="330"/>
        <v>117.65277777777777</v>
      </c>
      <c r="Q3066" s="4" t="str">
        <f t="shared" si="331"/>
        <v>theater</v>
      </c>
      <c r="R3066" s="4" t="str">
        <f t="shared" si="329"/>
        <v>spaces</v>
      </c>
      <c r="S3066" s="22">
        <f t="shared" si="332"/>
        <v>42299.130162037036</v>
      </c>
      <c r="T3066" s="22">
        <f t="shared" si="333"/>
        <v>42330.290972222225</v>
      </c>
      <c r="U3066" s="23">
        <v>42299.130162037036</v>
      </c>
      <c r="V3066" s="14">
        <f t="shared" si="334"/>
        <v>75000</v>
      </c>
      <c r="W3066" s="14">
        <f t="shared" si="335"/>
        <v>8471</v>
      </c>
      <c r="X3066" s="7">
        <f>IF($L3066&gt;0,$W3066/$L3066,0)</f>
        <v>117.65277777777777</v>
      </c>
    </row>
    <row r="3067" spans="1:24" ht="43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3">
        <f>(E3067/D3067)*100</f>
        <v>0.04</v>
      </c>
      <c r="P3067" s="7">
        <f t="shared" si="330"/>
        <v>5</v>
      </c>
      <c r="Q3067" s="4" t="str">
        <f t="shared" si="331"/>
        <v>theater</v>
      </c>
      <c r="R3067" s="4" t="str">
        <f t="shared" si="329"/>
        <v>spaces</v>
      </c>
      <c r="S3067" s="22">
        <f t="shared" si="332"/>
        <v>41825.055231481485</v>
      </c>
      <c r="T3067" s="22">
        <f t="shared" si="333"/>
        <v>41850.055231481485</v>
      </c>
      <c r="U3067" s="23">
        <v>41825.055231481485</v>
      </c>
      <c r="V3067" s="14">
        <f t="shared" si="334"/>
        <v>25000</v>
      </c>
      <c r="W3067" s="14">
        <f t="shared" si="335"/>
        <v>10</v>
      </c>
      <c r="X3067" s="7">
        <f>IF($L3067&gt;0,$W3067/$L3067,0)</f>
        <v>5</v>
      </c>
    </row>
    <row r="3068" spans="1:24" ht="43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3">
        <f>(E3068/D3068)*100</f>
        <v>11.985714285714286</v>
      </c>
      <c r="P3068" s="7">
        <f t="shared" si="330"/>
        <v>2796.6666666666665</v>
      </c>
      <c r="Q3068" s="4" t="str">
        <f t="shared" si="331"/>
        <v>theater</v>
      </c>
      <c r="R3068" s="4" t="str">
        <f t="shared" si="329"/>
        <v>spaces</v>
      </c>
      <c r="S3068" s="22">
        <f t="shared" si="332"/>
        <v>42531.228437500002</v>
      </c>
      <c r="T3068" s="22">
        <f t="shared" si="333"/>
        <v>42561.228437500002</v>
      </c>
      <c r="U3068" s="23">
        <v>42531.228437500002</v>
      </c>
      <c r="V3068" s="14">
        <f t="shared" si="334"/>
        <v>246432.9</v>
      </c>
      <c r="W3068" s="14">
        <f t="shared" si="335"/>
        <v>29536.743299999998</v>
      </c>
      <c r="X3068" s="7">
        <f>IF($L3068&gt;0,$W3068/$L3068,0)</f>
        <v>1969.1162199999999</v>
      </c>
    </row>
    <row r="3069" spans="1:24" ht="43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3">
        <f>(E3069/D3069)*100</f>
        <v>2.5</v>
      </c>
      <c r="P3069" s="7">
        <f t="shared" si="330"/>
        <v>200</v>
      </c>
      <c r="Q3069" s="4" t="str">
        <f t="shared" si="331"/>
        <v>theater</v>
      </c>
      <c r="R3069" s="4" t="str">
        <f t="shared" si="329"/>
        <v>spaces</v>
      </c>
      <c r="S3069" s="22">
        <f t="shared" si="332"/>
        <v>42226.938414351855</v>
      </c>
      <c r="T3069" s="22">
        <f t="shared" si="333"/>
        <v>42256.938414351855</v>
      </c>
      <c r="U3069" s="23">
        <v>42226.938414351855</v>
      </c>
      <c r="V3069" s="14">
        <f t="shared" si="334"/>
        <v>5376.6239999999998</v>
      </c>
      <c r="W3069" s="14">
        <f t="shared" si="335"/>
        <v>134.41559999999998</v>
      </c>
      <c r="X3069" s="7">
        <f>IF($L3069&gt;0,$W3069/$L3069,0)</f>
        <v>134.41559999999998</v>
      </c>
    </row>
    <row r="3070" spans="1:24" ht="43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3">
        <f>(E3070/D3070)*100</f>
        <v>6.9999999999999993E-2</v>
      </c>
      <c r="P3070" s="7">
        <f t="shared" si="330"/>
        <v>87.5</v>
      </c>
      <c r="Q3070" s="4" t="str">
        <f t="shared" si="331"/>
        <v>theater</v>
      </c>
      <c r="R3070" s="4" t="str">
        <f t="shared" si="329"/>
        <v>spaces</v>
      </c>
      <c r="S3070" s="22">
        <f t="shared" si="332"/>
        <v>42263.691574074073</v>
      </c>
      <c r="T3070" s="22">
        <f t="shared" si="333"/>
        <v>42293.691574074073</v>
      </c>
      <c r="U3070" s="23">
        <v>42263.691574074073</v>
      </c>
      <c r="V3070" s="14">
        <f t="shared" si="334"/>
        <v>250000</v>
      </c>
      <c r="W3070" s="14">
        <f t="shared" si="335"/>
        <v>175</v>
      </c>
      <c r="X3070" s="7">
        <f>IF($L3070&gt;0,$W3070/$L3070,0)</f>
        <v>87.5</v>
      </c>
    </row>
    <row r="3071" spans="1:24" ht="43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3">
        <f>(E3071/D3071)*100</f>
        <v>14.099999999999998</v>
      </c>
      <c r="P3071" s="7">
        <f t="shared" si="330"/>
        <v>20.142857142857142</v>
      </c>
      <c r="Q3071" s="4" t="str">
        <f t="shared" si="331"/>
        <v>theater</v>
      </c>
      <c r="R3071" s="4" t="str">
        <f t="shared" si="329"/>
        <v>spaces</v>
      </c>
      <c r="S3071" s="22">
        <f t="shared" si="332"/>
        <v>41957.833726851852</v>
      </c>
      <c r="T3071" s="22">
        <f t="shared" si="333"/>
        <v>41987.833726851852</v>
      </c>
      <c r="U3071" s="23">
        <v>41957.833726851852</v>
      </c>
      <c r="V3071" s="14">
        <f t="shared" si="334"/>
        <v>1000</v>
      </c>
      <c r="W3071" s="14">
        <f t="shared" si="335"/>
        <v>141</v>
      </c>
      <c r="X3071" s="7">
        <f>IF($L3071&gt;0,$W3071/$L3071,0)</f>
        <v>20.142857142857142</v>
      </c>
    </row>
    <row r="3072" spans="1:24" ht="43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3">
        <f>(E3072/D3072)*100</f>
        <v>3.34</v>
      </c>
      <c r="P3072" s="7">
        <f t="shared" si="330"/>
        <v>20.875</v>
      </c>
      <c r="Q3072" s="4" t="str">
        <f t="shared" si="331"/>
        <v>theater</v>
      </c>
      <c r="R3072" s="4" t="str">
        <f t="shared" si="329"/>
        <v>spaces</v>
      </c>
      <c r="S3072" s="22">
        <f t="shared" si="332"/>
        <v>42690.733437499999</v>
      </c>
      <c r="T3072" s="22">
        <f t="shared" si="333"/>
        <v>42711.733437499999</v>
      </c>
      <c r="U3072" s="23">
        <v>42690.733437499999</v>
      </c>
      <c r="V3072" s="14">
        <f t="shared" si="334"/>
        <v>12518.769999999999</v>
      </c>
      <c r="W3072" s="14">
        <f t="shared" si="335"/>
        <v>418.12691799999999</v>
      </c>
      <c r="X3072" s="7">
        <f>IF($L3072&gt;0,$W3072/$L3072,0)</f>
        <v>26.132932374999999</v>
      </c>
    </row>
    <row r="3073" spans="1:24" ht="43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3">
        <f>(E3073/D3073)*100</f>
        <v>59.774999999999999</v>
      </c>
      <c r="P3073" s="7">
        <f t="shared" si="330"/>
        <v>61.307692307692307</v>
      </c>
      <c r="Q3073" s="4" t="str">
        <f t="shared" si="331"/>
        <v>theater</v>
      </c>
      <c r="R3073" s="4" t="str">
        <f t="shared" si="329"/>
        <v>spaces</v>
      </c>
      <c r="S3073" s="22">
        <f t="shared" si="332"/>
        <v>42097.732418981483</v>
      </c>
      <c r="T3073" s="22">
        <f t="shared" si="333"/>
        <v>42115.249305555553</v>
      </c>
      <c r="U3073" s="23">
        <v>42097.732418981483</v>
      </c>
      <c r="V3073" s="14">
        <f t="shared" si="334"/>
        <v>12000</v>
      </c>
      <c r="W3073" s="14">
        <f t="shared" si="335"/>
        <v>7173</v>
      </c>
      <c r="X3073" s="7">
        <f>IF($L3073&gt;0,$W3073/$L3073,0)</f>
        <v>61.307692307692307</v>
      </c>
    </row>
    <row r="3074" spans="1:24" ht="43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3">
        <f>(E3074/D3074)*100</f>
        <v>1.6666666666666666E-2</v>
      </c>
      <c r="P3074" s="7">
        <f t="shared" si="330"/>
        <v>1</v>
      </c>
      <c r="Q3074" s="4" t="str">
        <f t="shared" si="331"/>
        <v>theater</v>
      </c>
      <c r="R3074" s="4" t="str">
        <f t="shared" ref="R3074:R3137" si="336">MID($N3074,FIND("/",$N3074)+1,LEN($N3074))</f>
        <v>spaces</v>
      </c>
      <c r="S3074" s="22">
        <f t="shared" si="332"/>
        <v>42658.690532407403</v>
      </c>
      <c r="T3074" s="22">
        <f t="shared" si="333"/>
        <v>42673.073611111111</v>
      </c>
      <c r="U3074" s="23">
        <v>42658.690532407403</v>
      </c>
      <c r="V3074" s="14">
        <f t="shared" si="334"/>
        <v>12000</v>
      </c>
      <c r="W3074" s="14">
        <f t="shared" si="335"/>
        <v>2</v>
      </c>
      <c r="X3074" s="7">
        <f>IF($L3074&gt;0,$W3074/$L3074,0)</f>
        <v>1</v>
      </c>
    </row>
    <row r="3075" spans="1:24" ht="43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3">
        <f>(E3075/D3075)*100</f>
        <v>2.3035714285714284E-2</v>
      </c>
      <c r="P3075" s="7">
        <f t="shared" ref="P3075:P3138" si="337">IF($L3075&gt;0,$E3075/$L3075,0)</f>
        <v>92.142857142857139</v>
      </c>
      <c r="Q3075" s="4" t="str">
        <f t="shared" ref="Q3075:Q3138" si="338">LEFT($N3075,FIND("/",$N3075)-1)</f>
        <v>theater</v>
      </c>
      <c r="R3075" s="4" t="str">
        <f t="shared" si="336"/>
        <v>spaces</v>
      </c>
      <c r="S3075" s="22">
        <f t="shared" ref="S3075:U3138" si="339">($J3075/86400)+DATE(1970,1,1)</f>
        <v>42111.684027777781</v>
      </c>
      <c r="T3075" s="22">
        <f t="shared" ref="T3075:T3138" si="340">($I3075/86400)+DATE(1970,1,1)</f>
        <v>42169.804861111115</v>
      </c>
      <c r="U3075" s="23">
        <v>42111.684027777781</v>
      </c>
      <c r="V3075" s="14">
        <f t="shared" ref="V3075:V3138" si="341">IF($H3075="AUD",$D3075*0.704094,IF($H3075="CAD",$D3075*0.766449,IF($H3075="CHF",$D3075*1.016069,IF($H3075="DKK",$D3075*0.150818,IF($H3075="EUR",$D3075*1.126155,IF($H3075="GBP",$D3075*1.251877,IF($H3075="HKD",$D3075*0.127766,IF($H3075="MXN",$D3075*0.052688,IF($H3075="NOK",$D3075*0.117106,IF($H3075="NZD",$D3075*0.672078,IF($H3075="SEK",$D3075*0.106947,IF($H3075="SGD",$D3075*0.737466,IF($H3075="USD",$D3075*1)))))))))))))</f>
        <v>2800000</v>
      </c>
      <c r="W3075" s="14">
        <f t="shared" ref="W3075:W3138" si="342">IF($H3075="AUD",$E3075*0.704094,IF($H3075="CAD",$E3075*0.766449,IF($H3075="CHF",$E3075*1.016069,IF($H3075="DKK",$E3075*0.150818,IF($H3075="EUR",$E3075*1.126155,IF($H3075="GBP",$E3075*1.251877,IF($H3075="HKD",$E3075*0.127766,IF($H3075="MXN",$E3075*0.052688,IF($H3075="NOK",$E3075*0.117106,IF($H3075="NZD",$E3075*0.672078,IF($H3075="SEK",$E3075*0.106947,IF($H3075="SGD",$E3075*0.737466,IF($H3075="USD",$E3075*1)))))))))))))</f>
        <v>645</v>
      </c>
      <c r="X3075" s="7">
        <f>IF($L3075&gt;0,$W3075/$L3075,0)</f>
        <v>92.142857142857139</v>
      </c>
    </row>
    <row r="3076" spans="1:24" ht="57.6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3">
        <f>(E3076/D3076)*100</f>
        <v>8.8000000000000009E-2</v>
      </c>
      <c r="P3076" s="7">
        <f t="shared" si="337"/>
        <v>7.333333333333333</v>
      </c>
      <c r="Q3076" s="4" t="str">
        <f t="shared" si="338"/>
        <v>theater</v>
      </c>
      <c r="R3076" s="4" t="str">
        <f t="shared" si="336"/>
        <v>spaces</v>
      </c>
      <c r="S3076" s="22">
        <f t="shared" si="339"/>
        <v>42409.571284722224</v>
      </c>
      <c r="T3076" s="22">
        <f t="shared" si="340"/>
        <v>42439.571284722224</v>
      </c>
      <c r="U3076" s="23">
        <v>42409.571284722224</v>
      </c>
      <c r="V3076" s="14">
        <f t="shared" si="341"/>
        <v>28153.875</v>
      </c>
      <c r="W3076" s="14">
        <f t="shared" si="342"/>
        <v>24.775410000000001</v>
      </c>
      <c r="X3076" s="7">
        <f>IF($L3076&gt;0,$W3076/$L3076,0)</f>
        <v>8.2584700000000009</v>
      </c>
    </row>
    <row r="3077" spans="1:24" ht="43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3">
        <f>(E3077/D3077)*100</f>
        <v>8.64</v>
      </c>
      <c r="P3077" s="7">
        <f t="shared" si="337"/>
        <v>64.8</v>
      </c>
      <c r="Q3077" s="4" t="str">
        <f t="shared" si="338"/>
        <v>theater</v>
      </c>
      <c r="R3077" s="4" t="str">
        <f t="shared" si="336"/>
        <v>spaces</v>
      </c>
      <c r="S3077" s="22">
        <f t="shared" si="339"/>
        <v>42551.102314814816</v>
      </c>
      <c r="T3077" s="22">
        <f t="shared" si="340"/>
        <v>42601.102314814816</v>
      </c>
      <c r="U3077" s="23">
        <v>42551.102314814816</v>
      </c>
      <c r="V3077" s="14">
        <f t="shared" si="341"/>
        <v>15000</v>
      </c>
      <c r="W3077" s="14">
        <f t="shared" si="342"/>
        <v>1296</v>
      </c>
      <c r="X3077" s="7">
        <f>IF($L3077&gt;0,$W3077/$L3077,0)</f>
        <v>64.8</v>
      </c>
    </row>
    <row r="3078" spans="1:24" ht="28.8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3">
        <f>(E3078/D3078)*100</f>
        <v>15.06</v>
      </c>
      <c r="P3078" s="7">
        <f t="shared" si="337"/>
        <v>30.12</v>
      </c>
      <c r="Q3078" s="4" t="str">
        <f t="shared" si="338"/>
        <v>theater</v>
      </c>
      <c r="R3078" s="4" t="str">
        <f t="shared" si="336"/>
        <v>spaces</v>
      </c>
      <c r="S3078" s="22">
        <f t="shared" si="339"/>
        <v>42226.651886574073</v>
      </c>
      <c r="T3078" s="22">
        <f t="shared" si="340"/>
        <v>42286.651886574073</v>
      </c>
      <c r="U3078" s="23">
        <v>42226.651886574073</v>
      </c>
      <c r="V3078" s="14">
        <f t="shared" si="341"/>
        <v>10000</v>
      </c>
      <c r="W3078" s="14">
        <f t="shared" si="342"/>
        <v>1506</v>
      </c>
      <c r="X3078" s="7">
        <f>IF($L3078&gt;0,$W3078/$L3078,0)</f>
        <v>30.12</v>
      </c>
    </row>
    <row r="3079" spans="1:24" ht="43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3">
        <f>(E3079/D3079)*100</f>
        <v>0.47727272727272729</v>
      </c>
      <c r="P3079" s="7">
        <f t="shared" si="337"/>
        <v>52.5</v>
      </c>
      <c r="Q3079" s="4" t="str">
        <f t="shared" si="338"/>
        <v>theater</v>
      </c>
      <c r="R3079" s="4" t="str">
        <f t="shared" si="336"/>
        <v>spaces</v>
      </c>
      <c r="S3079" s="22">
        <f t="shared" si="339"/>
        <v>42766.956921296296</v>
      </c>
      <c r="T3079" s="22">
        <f t="shared" si="340"/>
        <v>42796.956921296296</v>
      </c>
      <c r="U3079" s="23">
        <v>42766.956921296296</v>
      </c>
      <c r="V3079" s="14">
        <f t="shared" si="341"/>
        <v>16861.878000000001</v>
      </c>
      <c r="W3079" s="14">
        <f t="shared" si="342"/>
        <v>80.477145000000007</v>
      </c>
      <c r="X3079" s="7">
        <f>IF($L3079&gt;0,$W3079/$L3079,0)</f>
        <v>40.238572500000004</v>
      </c>
    </row>
    <row r="3080" spans="1:24" ht="43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3">
        <f>(E3080/D3080)*100</f>
        <v>0.11833333333333333</v>
      </c>
      <c r="P3080" s="7">
        <f t="shared" si="337"/>
        <v>23.666666666666668</v>
      </c>
      <c r="Q3080" s="4" t="str">
        <f t="shared" si="338"/>
        <v>theater</v>
      </c>
      <c r="R3080" s="4" t="str">
        <f t="shared" si="336"/>
        <v>spaces</v>
      </c>
      <c r="S3080" s="22">
        <f t="shared" si="339"/>
        <v>42031.138831018514</v>
      </c>
      <c r="T3080" s="22">
        <f t="shared" si="340"/>
        <v>42061.138831018514</v>
      </c>
      <c r="U3080" s="23">
        <v>42031.138831018514</v>
      </c>
      <c r="V3080" s="14">
        <f t="shared" si="341"/>
        <v>60000</v>
      </c>
      <c r="W3080" s="14">
        <f t="shared" si="342"/>
        <v>71</v>
      </c>
      <c r="X3080" s="7">
        <f>IF($L3080&gt;0,$W3080/$L3080,0)</f>
        <v>23.666666666666668</v>
      </c>
    </row>
    <row r="3081" spans="1:24" ht="43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3">
        <f>(E3081/D3081)*100</f>
        <v>0.8417399858735245</v>
      </c>
      <c r="P3081" s="7">
        <f t="shared" si="337"/>
        <v>415.77777777777777</v>
      </c>
      <c r="Q3081" s="4" t="str">
        <f t="shared" si="338"/>
        <v>theater</v>
      </c>
      <c r="R3081" s="4" t="str">
        <f t="shared" si="336"/>
        <v>spaces</v>
      </c>
      <c r="S3081" s="22">
        <f t="shared" si="339"/>
        <v>42055.713368055556</v>
      </c>
      <c r="T3081" s="22">
        <f t="shared" si="340"/>
        <v>42085.671701388885</v>
      </c>
      <c r="U3081" s="23">
        <v>42055.713368055556</v>
      </c>
      <c r="V3081" s="14">
        <f t="shared" si="341"/>
        <v>1333666</v>
      </c>
      <c r="W3081" s="14">
        <f t="shared" si="342"/>
        <v>11226</v>
      </c>
      <c r="X3081" s="7">
        <f>IF($L3081&gt;0,$W3081/$L3081,0)</f>
        <v>415.77777777777777</v>
      </c>
    </row>
    <row r="3082" spans="1:24" ht="43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3">
        <f>(E3082/D3082)*100</f>
        <v>1.8799999999999997E-2</v>
      </c>
      <c r="P3082" s="7">
        <f t="shared" si="337"/>
        <v>53.714285714285715</v>
      </c>
      <c r="Q3082" s="4" t="str">
        <f t="shared" si="338"/>
        <v>theater</v>
      </c>
      <c r="R3082" s="4" t="str">
        <f t="shared" si="336"/>
        <v>spaces</v>
      </c>
      <c r="S3082" s="22">
        <f t="shared" si="339"/>
        <v>41940.028287037036</v>
      </c>
      <c r="T3082" s="22">
        <f t="shared" si="340"/>
        <v>42000.0699537037</v>
      </c>
      <c r="U3082" s="23">
        <v>41940.028287037036</v>
      </c>
      <c r="V3082" s="14">
        <f t="shared" si="341"/>
        <v>2000000</v>
      </c>
      <c r="W3082" s="14">
        <f t="shared" si="342"/>
        <v>376</v>
      </c>
      <c r="X3082" s="7">
        <f>IF($L3082&gt;0,$W3082/$L3082,0)</f>
        <v>53.714285714285715</v>
      </c>
    </row>
    <row r="3083" spans="1:24" ht="43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3">
        <f>(E3083/D3083)*100</f>
        <v>0.21029999999999999</v>
      </c>
      <c r="P3083" s="7">
        <f t="shared" si="337"/>
        <v>420.6</v>
      </c>
      <c r="Q3083" s="4" t="str">
        <f t="shared" si="338"/>
        <v>theater</v>
      </c>
      <c r="R3083" s="4" t="str">
        <f t="shared" si="336"/>
        <v>spaces</v>
      </c>
      <c r="S3083" s="22">
        <f t="shared" si="339"/>
        <v>42237.181608796294</v>
      </c>
      <c r="T3083" s="22">
        <f t="shared" si="340"/>
        <v>42267.181608796294</v>
      </c>
      <c r="U3083" s="23">
        <v>42237.181608796294</v>
      </c>
      <c r="V3083" s="14">
        <f t="shared" si="341"/>
        <v>1000000</v>
      </c>
      <c r="W3083" s="14">
        <f t="shared" si="342"/>
        <v>2103</v>
      </c>
      <c r="X3083" s="7">
        <f>IF($L3083&gt;0,$W3083/$L3083,0)</f>
        <v>420.6</v>
      </c>
    </row>
    <row r="3084" spans="1:24" ht="43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3">
        <f>(E3084/D3084)*100</f>
        <v>0</v>
      </c>
      <c r="P3084" s="7">
        <f t="shared" si="337"/>
        <v>0</v>
      </c>
      <c r="Q3084" s="4" t="str">
        <f t="shared" si="338"/>
        <v>theater</v>
      </c>
      <c r="R3084" s="4" t="str">
        <f t="shared" si="336"/>
        <v>spaces</v>
      </c>
      <c r="S3084" s="22">
        <f t="shared" si="339"/>
        <v>42293.922986111109</v>
      </c>
      <c r="T3084" s="22">
        <f t="shared" si="340"/>
        <v>42323.96465277778</v>
      </c>
      <c r="U3084" s="23">
        <v>42293.922986111109</v>
      </c>
      <c r="V3084" s="14">
        <f t="shared" si="341"/>
        <v>9000</v>
      </c>
      <c r="W3084" s="14">
        <f t="shared" si="342"/>
        <v>0</v>
      </c>
      <c r="X3084" s="7">
        <f>IF($L3084&gt;0,$W3084/$L3084,0)</f>
        <v>0</v>
      </c>
    </row>
    <row r="3085" spans="1:24" ht="57.6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3">
        <f>(E3085/D3085)*100</f>
        <v>0.27999999999999997</v>
      </c>
      <c r="P3085" s="7">
        <f t="shared" si="337"/>
        <v>18.666666666666668</v>
      </c>
      <c r="Q3085" s="4" t="str">
        <f t="shared" si="338"/>
        <v>theater</v>
      </c>
      <c r="R3085" s="4" t="str">
        <f t="shared" si="336"/>
        <v>spaces</v>
      </c>
      <c r="S3085" s="22">
        <f t="shared" si="339"/>
        <v>41853.563402777778</v>
      </c>
      <c r="T3085" s="22">
        <f t="shared" si="340"/>
        <v>41883.208333333336</v>
      </c>
      <c r="U3085" s="23">
        <v>41853.563402777778</v>
      </c>
      <c r="V3085" s="14">
        <f t="shared" si="341"/>
        <v>20000</v>
      </c>
      <c r="W3085" s="14">
        <f t="shared" si="342"/>
        <v>56</v>
      </c>
      <c r="X3085" s="7">
        <f>IF($L3085&gt;0,$W3085/$L3085,0)</f>
        <v>18.666666666666668</v>
      </c>
    </row>
    <row r="3086" spans="1:24" ht="43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3">
        <f>(E3086/D3086)*100</f>
        <v>11.57920670115792</v>
      </c>
      <c r="P3086" s="7">
        <f t="shared" si="337"/>
        <v>78.333333333333329</v>
      </c>
      <c r="Q3086" s="4" t="str">
        <f t="shared" si="338"/>
        <v>theater</v>
      </c>
      <c r="R3086" s="4" t="str">
        <f t="shared" si="336"/>
        <v>spaces</v>
      </c>
      <c r="S3086" s="22">
        <f t="shared" si="339"/>
        <v>42100.723738425921</v>
      </c>
      <c r="T3086" s="22">
        <f t="shared" si="340"/>
        <v>42129.783333333333</v>
      </c>
      <c r="U3086" s="23">
        <v>42100.723738425921</v>
      </c>
      <c r="V3086" s="14">
        <f t="shared" si="341"/>
        <v>4059</v>
      </c>
      <c r="W3086" s="14">
        <f t="shared" si="342"/>
        <v>470</v>
      </c>
      <c r="X3086" s="7">
        <f>IF($L3086&gt;0,$W3086/$L3086,0)</f>
        <v>78.333333333333329</v>
      </c>
    </row>
    <row r="3087" spans="1:24" ht="43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3">
        <f>(E3087/D3087)*100</f>
        <v>2.44</v>
      </c>
      <c r="P3087" s="7">
        <f t="shared" si="337"/>
        <v>67.777777777777771</v>
      </c>
      <c r="Q3087" s="4" t="str">
        <f t="shared" si="338"/>
        <v>theater</v>
      </c>
      <c r="R3087" s="4" t="str">
        <f t="shared" si="336"/>
        <v>spaces</v>
      </c>
      <c r="S3087" s="22">
        <f t="shared" si="339"/>
        <v>42246.883784722224</v>
      </c>
      <c r="T3087" s="22">
        <f t="shared" si="340"/>
        <v>42276.883784722224</v>
      </c>
      <c r="U3087" s="23">
        <v>42246.883784722224</v>
      </c>
      <c r="V3087" s="14">
        <f t="shared" si="341"/>
        <v>25000</v>
      </c>
      <c r="W3087" s="14">
        <f t="shared" si="342"/>
        <v>610</v>
      </c>
      <c r="X3087" s="7">
        <f>IF($L3087&gt;0,$W3087/$L3087,0)</f>
        <v>67.777777777777771</v>
      </c>
    </row>
    <row r="3088" spans="1:24" ht="43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3">
        <f>(E3088/D3088)*100</f>
        <v>0.25</v>
      </c>
      <c r="P3088" s="7">
        <f t="shared" si="337"/>
        <v>16.666666666666668</v>
      </c>
      <c r="Q3088" s="4" t="str">
        <f t="shared" si="338"/>
        <v>theater</v>
      </c>
      <c r="R3088" s="4" t="str">
        <f t="shared" si="336"/>
        <v>spaces</v>
      </c>
      <c r="S3088" s="22">
        <f t="shared" si="339"/>
        <v>42173.67082175926</v>
      </c>
      <c r="T3088" s="22">
        <f t="shared" si="340"/>
        <v>42233.67082175926</v>
      </c>
      <c r="U3088" s="23">
        <v>42173.67082175926</v>
      </c>
      <c r="V3088" s="14">
        <f t="shared" si="341"/>
        <v>22523.1</v>
      </c>
      <c r="W3088" s="14">
        <f t="shared" si="342"/>
        <v>56.307749999999999</v>
      </c>
      <c r="X3088" s="7">
        <f>IF($L3088&gt;0,$W3088/$L3088,0)</f>
        <v>18.76925</v>
      </c>
    </row>
    <row r="3089" spans="1:24" ht="43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3">
        <f>(E3089/D3089)*100</f>
        <v>0.625</v>
      </c>
      <c r="P3089" s="7">
        <f t="shared" si="337"/>
        <v>62.5</v>
      </c>
      <c r="Q3089" s="4" t="str">
        <f t="shared" si="338"/>
        <v>theater</v>
      </c>
      <c r="R3089" s="4" t="str">
        <f t="shared" si="336"/>
        <v>spaces</v>
      </c>
      <c r="S3089" s="22">
        <f t="shared" si="339"/>
        <v>42665.150347222225</v>
      </c>
      <c r="T3089" s="22">
        <f t="shared" si="340"/>
        <v>42725.192013888889</v>
      </c>
      <c r="U3089" s="23">
        <v>42665.150347222225</v>
      </c>
      <c r="V3089" s="14">
        <f t="shared" si="341"/>
        <v>20000</v>
      </c>
      <c r="W3089" s="14">
        <f t="shared" si="342"/>
        <v>125</v>
      </c>
      <c r="X3089" s="7">
        <f>IF($L3089&gt;0,$W3089/$L3089,0)</f>
        <v>62.5</v>
      </c>
    </row>
    <row r="3090" spans="1:24" ht="28.8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3">
        <f>(E3090/D3090)*100</f>
        <v>0.19384615384615383</v>
      </c>
      <c r="P3090" s="7">
        <f t="shared" si="337"/>
        <v>42</v>
      </c>
      <c r="Q3090" s="4" t="str">
        <f t="shared" si="338"/>
        <v>theater</v>
      </c>
      <c r="R3090" s="4" t="str">
        <f t="shared" si="336"/>
        <v>spaces</v>
      </c>
      <c r="S3090" s="22">
        <f t="shared" si="339"/>
        <v>41981.57230324074</v>
      </c>
      <c r="T3090" s="22">
        <f t="shared" si="340"/>
        <v>42012.570138888885</v>
      </c>
      <c r="U3090" s="23">
        <v>41981.57230324074</v>
      </c>
      <c r="V3090" s="14">
        <f t="shared" si="341"/>
        <v>65000</v>
      </c>
      <c r="W3090" s="14">
        <f t="shared" si="342"/>
        <v>126</v>
      </c>
      <c r="X3090" s="7">
        <f>IF($L3090&gt;0,$W3090/$L3090,0)</f>
        <v>42</v>
      </c>
    </row>
    <row r="3091" spans="1:24" ht="28.8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3">
        <f>(E3091/D3091)*100</f>
        <v>23.416</v>
      </c>
      <c r="P3091" s="7">
        <f t="shared" si="337"/>
        <v>130.0888888888889</v>
      </c>
      <c r="Q3091" s="4" t="str">
        <f t="shared" si="338"/>
        <v>theater</v>
      </c>
      <c r="R3091" s="4" t="str">
        <f t="shared" si="336"/>
        <v>spaces</v>
      </c>
      <c r="S3091" s="22">
        <f t="shared" si="339"/>
        <v>42528.542627314819</v>
      </c>
      <c r="T3091" s="22">
        <f t="shared" si="340"/>
        <v>42560.082638888889</v>
      </c>
      <c r="U3091" s="23">
        <v>42528.542627314819</v>
      </c>
      <c r="V3091" s="14">
        <f t="shared" si="341"/>
        <v>25000</v>
      </c>
      <c r="W3091" s="14">
        <f t="shared" si="342"/>
        <v>5854</v>
      </c>
      <c r="X3091" s="7">
        <f>IF($L3091&gt;0,$W3091/$L3091,0)</f>
        <v>130.0888888888889</v>
      </c>
    </row>
    <row r="3092" spans="1:24" ht="43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3">
        <f>(E3092/D3092)*100</f>
        <v>5.0808888888888886</v>
      </c>
      <c r="P3092" s="7">
        <f t="shared" si="337"/>
        <v>1270.2222222222222</v>
      </c>
      <c r="Q3092" s="4" t="str">
        <f t="shared" si="338"/>
        <v>theater</v>
      </c>
      <c r="R3092" s="4" t="str">
        <f t="shared" si="336"/>
        <v>spaces</v>
      </c>
      <c r="S3092" s="22">
        <f t="shared" si="339"/>
        <v>42065.818807870368</v>
      </c>
      <c r="T3092" s="22">
        <f t="shared" si="340"/>
        <v>42125.777141203704</v>
      </c>
      <c r="U3092" s="23">
        <v>42065.818807870368</v>
      </c>
      <c r="V3092" s="14">
        <f t="shared" si="341"/>
        <v>225000</v>
      </c>
      <c r="W3092" s="14">
        <f t="shared" si="342"/>
        <v>11432</v>
      </c>
      <c r="X3092" s="7">
        <f>IF($L3092&gt;0,$W3092/$L3092,0)</f>
        <v>1270.2222222222222</v>
      </c>
    </row>
    <row r="3093" spans="1:24" ht="43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3">
        <f>(E3093/D3093)*100</f>
        <v>15.920000000000002</v>
      </c>
      <c r="P3093" s="7">
        <f t="shared" si="337"/>
        <v>88.444444444444443</v>
      </c>
      <c r="Q3093" s="4" t="str">
        <f t="shared" si="338"/>
        <v>theater</v>
      </c>
      <c r="R3093" s="4" t="str">
        <f t="shared" si="336"/>
        <v>spaces</v>
      </c>
      <c r="S3093" s="22">
        <f t="shared" si="339"/>
        <v>42566.948414351849</v>
      </c>
      <c r="T3093" s="22">
        <f t="shared" si="340"/>
        <v>42596.948414351849</v>
      </c>
      <c r="U3093" s="23">
        <v>42566.948414351849</v>
      </c>
      <c r="V3093" s="14">
        <f t="shared" si="341"/>
        <v>5000</v>
      </c>
      <c r="W3093" s="14">
        <f t="shared" si="342"/>
        <v>796</v>
      </c>
      <c r="X3093" s="7">
        <f>IF($L3093&gt;0,$W3093/$L3093,0)</f>
        <v>88.444444444444443</v>
      </c>
    </row>
    <row r="3094" spans="1:24" ht="43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3">
        <f>(E3094/D3094)*100</f>
        <v>1.1831900000000002</v>
      </c>
      <c r="P3094" s="7">
        <f t="shared" si="337"/>
        <v>56.342380952380957</v>
      </c>
      <c r="Q3094" s="4" t="str">
        <f t="shared" si="338"/>
        <v>theater</v>
      </c>
      <c r="R3094" s="4" t="str">
        <f t="shared" si="336"/>
        <v>spaces</v>
      </c>
      <c r="S3094" s="22">
        <f t="shared" si="339"/>
        <v>42255.619351851856</v>
      </c>
      <c r="T3094" s="22">
        <f t="shared" si="340"/>
        <v>42292.916666666672</v>
      </c>
      <c r="U3094" s="23">
        <v>42255.619351851856</v>
      </c>
      <c r="V3094" s="14">
        <f t="shared" si="341"/>
        <v>100000</v>
      </c>
      <c r="W3094" s="14">
        <f t="shared" si="342"/>
        <v>1183.19</v>
      </c>
      <c r="X3094" s="7">
        <f>IF($L3094&gt;0,$W3094/$L3094,0)</f>
        <v>56.342380952380957</v>
      </c>
    </row>
    <row r="3095" spans="1:24" ht="43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3">
        <f>(E3095/D3095)*100</f>
        <v>22.75</v>
      </c>
      <c r="P3095" s="7">
        <f t="shared" si="337"/>
        <v>53.529411764705884</v>
      </c>
      <c r="Q3095" s="4" t="str">
        <f t="shared" si="338"/>
        <v>theater</v>
      </c>
      <c r="R3095" s="4" t="str">
        <f t="shared" si="336"/>
        <v>spaces</v>
      </c>
      <c r="S3095" s="22">
        <f t="shared" si="339"/>
        <v>41760.909039351856</v>
      </c>
      <c r="T3095" s="22">
        <f t="shared" si="340"/>
        <v>41791.165972222225</v>
      </c>
      <c r="U3095" s="23">
        <v>41760.909039351856</v>
      </c>
      <c r="V3095" s="14">
        <f t="shared" si="341"/>
        <v>3065.7960000000003</v>
      </c>
      <c r="W3095" s="14">
        <f t="shared" si="342"/>
        <v>697.46859000000006</v>
      </c>
      <c r="X3095" s="7">
        <f>IF($L3095&gt;0,$W3095/$L3095,0)</f>
        <v>41.02756411764706</v>
      </c>
    </row>
    <row r="3096" spans="1:24" ht="28.8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3">
        <f>(E3096/D3096)*100</f>
        <v>2.5000000000000001E-2</v>
      </c>
      <c r="P3096" s="7">
        <f t="shared" si="337"/>
        <v>25</v>
      </c>
      <c r="Q3096" s="4" t="str">
        <f t="shared" si="338"/>
        <v>theater</v>
      </c>
      <c r="R3096" s="4" t="str">
        <f t="shared" si="336"/>
        <v>spaces</v>
      </c>
      <c r="S3096" s="22">
        <f t="shared" si="339"/>
        <v>42207.795787037037</v>
      </c>
      <c r="T3096" s="22">
        <f t="shared" si="340"/>
        <v>42267.795787037037</v>
      </c>
      <c r="U3096" s="23">
        <v>42207.795787037037</v>
      </c>
      <c r="V3096" s="14">
        <f t="shared" si="341"/>
        <v>100000</v>
      </c>
      <c r="W3096" s="14">
        <f t="shared" si="342"/>
        <v>25</v>
      </c>
      <c r="X3096" s="7">
        <f>IF($L3096&gt;0,$W3096/$L3096,0)</f>
        <v>25</v>
      </c>
    </row>
    <row r="3097" spans="1:24" ht="43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3">
        <f>(E3097/D3097)*100</f>
        <v>0.33512064343163539</v>
      </c>
      <c r="P3097" s="7">
        <f t="shared" si="337"/>
        <v>50</v>
      </c>
      <c r="Q3097" s="4" t="str">
        <f t="shared" si="338"/>
        <v>theater</v>
      </c>
      <c r="R3097" s="4" t="str">
        <f t="shared" si="336"/>
        <v>spaces</v>
      </c>
      <c r="S3097" s="22">
        <f t="shared" si="339"/>
        <v>42523.025231481486</v>
      </c>
      <c r="T3097" s="22">
        <f t="shared" si="340"/>
        <v>42583.025231481486</v>
      </c>
      <c r="U3097" s="23">
        <v>42523.025231481486</v>
      </c>
      <c r="V3097" s="14">
        <f t="shared" si="341"/>
        <v>14920</v>
      </c>
      <c r="W3097" s="14">
        <f t="shared" si="342"/>
        <v>50</v>
      </c>
      <c r="X3097" s="7">
        <f>IF($L3097&gt;0,$W3097/$L3097,0)</f>
        <v>50</v>
      </c>
    </row>
    <row r="3098" spans="1:24" ht="43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3">
        <f>(E3098/D3098)*100</f>
        <v>3.9750000000000001</v>
      </c>
      <c r="P3098" s="7">
        <f t="shared" si="337"/>
        <v>56.785714285714285</v>
      </c>
      <c r="Q3098" s="4" t="str">
        <f t="shared" si="338"/>
        <v>theater</v>
      </c>
      <c r="R3098" s="4" t="str">
        <f t="shared" si="336"/>
        <v>spaces</v>
      </c>
      <c r="S3098" s="22">
        <f t="shared" si="339"/>
        <v>42114.825532407413</v>
      </c>
      <c r="T3098" s="22">
        <f t="shared" si="340"/>
        <v>42144.825532407413</v>
      </c>
      <c r="U3098" s="23">
        <v>42114.825532407413</v>
      </c>
      <c r="V3098" s="14">
        <f t="shared" si="341"/>
        <v>20000</v>
      </c>
      <c r="W3098" s="14">
        <f t="shared" si="342"/>
        <v>795</v>
      </c>
      <c r="X3098" s="7">
        <f>IF($L3098&gt;0,$W3098/$L3098,0)</f>
        <v>56.785714285714285</v>
      </c>
    </row>
    <row r="3099" spans="1:24" ht="43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3">
        <f>(E3099/D3099)*100</f>
        <v>17.150000000000002</v>
      </c>
      <c r="P3099" s="7">
        <f t="shared" si="337"/>
        <v>40.833333333333336</v>
      </c>
      <c r="Q3099" s="4" t="str">
        <f t="shared" si="338"/>
        <v>theater</v>
      </c>
      <c r="R3099" s="4" t="str">
        <f t="shared" si="336"/>
        <v>spaces</v>
      </c>
      <c r="S3099" s="22">
        <f t="shared" si="339"/>
        <v>42629.503483796296</v>
      </c>
      <c r="T3099" s="22">
        <f t="shared" si="340"/>
        <v>42650.583333333328</v>
      </c>
      <c r="U3099" s="23">
        <v>42629.503483796296</v>
      </c>
      <c r="V3099" s="14">
        <f t="shared" si="341"/>
        <v>12518.769999999999</v>
      </c>
      <c r="W3099" s="14">
        <f t="shared" si="342"/>
        <v>2146.969055</v>
      </c>
      <c r="X3099" s="7">
        <f>IF($L3099&gt;0,$W3099/$L3099,0)</f>
        <v>51.118310833333332</v>
      </c>
    </row>
    <row r="3100" spans="1:24" ht="43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3">
        <f>(E3100/D3100)*100</f>
        <v>3.6080041046690612</v>
      </c>
      <c r="P3100" s="7">
        <f t="shared" si="337"/>
        <v>65.111111111111114</v>
      </c>
      <c r="Q3100" s="4" t="str">
        <f t="shared" si="338"/>
        <v>theater</v>
      </c>
      <c r="R3100" s="4" t="str">
        <f t="shared" si="336"/>
        <v>spaces</v>
      </c>
      <c r="S3100" s="22">
        <f t="shared" si="339"/>
        <v>42359.792233796295</v>
      </c>
      <c r="T3100" s="22">
        <f t="shared" si="340"/>
        <v>42408.01180555555</v>
      </c>
      <c r="U3100" s="23">
        <v>42359.792233796295</v>
      </c>
      <c r="V3100" s="14">
        <f t="shared" si="341"/>
        <v>48725</v>
      </c>
      <c r="W3100" s="14">
        <f t="shared" si="342"/>
        <v>1758</v>
      </c>
      <c r="X3100" s="7">
        <f>IF($L3100&gt;0,$W3100/$L3100,0)</f>
        <v>65.111111111111114</v>
      </c>
    </row>
    <row r="3101" spans="1:24" ht="43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3">
        <f>(E3101/D3101)*100</f>
        <v>13.900000000000002</v>
      </c>
      <c r="P3101" s="7">
        <f t="shared" si="337"/>
        <v>55.6</v>
      </c>
      <c r="Q3101" s="4" t="str">
        <f t="shared" si="338"/>
        <v>theater</v>
      </c>
      <c r="R3101" s="4" t="str">
        <f t="shared" si="336"/>
        <v>spaces</v>
      </c>
      <c r="S3101" s="22">
        <f t="shared" si="339"/>
        <v>42382.189710648148</v>
      </c>
      <c r="T3101" s="22">
        <f t="shared" si="340"/>
        <v>42412.189710648148</v>
      </c>
      <c r="U3101" s="23">
        <v>42382.189710648148</v>
      </c>
      <c r="V3101" s="14">
        <f t="shared" si="341"/>
        <v>2000</v>
      </c>
      <c r="W3101" s="14">
        <f t="shared" si="342"/>
        <v>278</v>
      </c>
      <c r="X3101" s="7">
        <f>IF($L3101&gt;0,$W3101/$L3101,0)</f>
        <v>55.6</v>
      </c>
    </row>
    <row r="3102" spans="1:24" ht="43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3">
        <f>(E3102/D3102)*100</f>
        <v>15.225</v>
      </c>
      <c r="P3102" s="7">
        <f t="shared" si="337"/>
        <v>140.53846153846155</v>
      </c>
      <c r="Q3102" s="4" t="str">
        <f t="shared" si="338"/>
        <v>theater</v>
      </c>
      <c r="R3102" s="4" t="str">
        <f t="shared" si="336"/>
        <v>spaces</v>
      </c>
      <c r="S3102" s="22">
        <f t="shared" si="339"/>
        <v>41902.622395833336</v>
      </c>
      <c r="T3102" s="22">
        <f t="shared" si="340"/>
        <v>41932.622395833336</v>
      </c>
      <c r="U3102" s="23">
        <v>41902.622395833336</v>
      </c>
      <c r="V3102" s="14">
        <f t="shared" si="341"/>
        <v>12000</v>
      </c>
      <c r="W3102" s="14">
        <f t="shared" si="342"/>
        <v>1827</v>
      </c>
      <c r="X3102" s="7">
        <f>IF($L3102&gt;0,$W3102/$L3102,0)</f>
        <v>140.53846153846155</v>
      </c>
    </row>
    <row r="3103" spans="1:24" ht="43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3">
        <f>(E3103/D3103)*100</f>
        <v>12</v>
      </c>
      <c r="P3103" s="7">
        <f t="shared" si="337"/>
        <v>25</v>
      </c>
      <c r="Q3103" s="4" t="str">
        <f t="shared" si="338"/>
        <v>theater</v>
      </c>
      <c r="R3103" s="4" t="str">
        <f t="shared" si="336"/>
        <v>spaces</v>
      </c>
      <c r="S3103" s="22">
        <f t="shared" si="339"/>
        <v>42171.383530092593</v>
      </c>
      <c r="T3103" s="22">
        <f t="shared" si="340"/>
        <v>42201.330555555556</v>
      </c>
      <c r="U3103" s="23">
        <v>42171.383530092593</v>
      </c>
      <c r="V3103" s="14">
        <f t="shared" si="341"/>
        <v>2815.3874999999998</v>
      </c>
      <c r="W3103" s="14">
        <f t="shared" si="342"/>
        <v>337.84649999999999</v>
      </c>
      <c r="X3103" s="7">
        <f>IF($L3103&gt;0,$W3103/$L3103,0)</f>
        <v>28.153874999999999</v>
      </c>
    </row>
    <row r="3104" spans="1:24" ht="43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3">
        <f>(E3104/D3104)*100</f>
        <v>39.112499999999997</v>
      </c>
      <c r="P3104" s="7">
        <f t="shared" si="337"/>
        <v>69.533333333333331</v>
      </c>
      <c r="Q3104" s="4" t="str">
        <f t="shared" si="338"/>
        <v>theater</v>
      </c>
      <c r="R3104" s="4" t="str">
        <f t="shared" si="336"/>
        <v>spaces</v>
      </c>
      <c r="S3104" s="22">
        <f t="shared" si="339"/>
        <v>42555.340486111112</v>
      </c>
      <c r="T3104" s="22">
        <f t="shared" si="340"/>
        <v>42605.340486111112</v>
      </c>
      <c r="U3104" s="23">
        <v>42555.340486111112</v>
      </c>
      <c r="V3104" s="14">
        <f t="shared" si="341"/>
        <v>20030.031999999999</v>
      </c>
      <c r="W3104" s="14">
        <f t="shared" si="342"/>
        <v>7834.2462659999992</v>
      </c>
      <c r="X3104" s="7">
        <f>IF($L3104&gt;0,$W3104/$L3104,0)</f>
        <v>87.04718073333332</v>
      </c>
    </row>
    <row r="3105" spans="1:24" ht="28.8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3">
        <f>(E3105/D3105)*100</f>
        <v>0.26829268292682928</v>
      </c>
      <c r="P3105" s="7">
        <f t="shared" si="337"/>
        <v>5.5</v>
      </c>
      <c r="Q3105" s="4" t="str">
        <f t="shared" si="338"/>
        <v>theater</v>
      </c>
      <c r="R3105" s="4" t="str">
        <f t="shared" si="336"/>
        <v>spaces</v>
      </c>
      <c r="S3105" s="22">
        <f t="shared" si="339"/>
        <v>42107.156319444446</v>
      </c>
      <c r="T3105" s="22">
        <f t="shared" si="340"/>
        <v>42167.156319444446</v>
      </c>
      <c r="U3105" s="23">
        <v>42107.156319444446</v>
      </c>
      <c r="V3105" s="14">
        <f t="shared" si="341"/>
        <v>4100</v>
      </c>
      <c r="W3105" s="14">
        <f t="shared" si="342"/>
        <v>11</v>
      </c>
      <c r="X3105" s="7">
        <f>IF($L3105&gt;0,$W3105/$L3105,0)</f>
        <v>5.5</v>
      </c>
    </row>
    <row r="3106" spans="1:24" ht="43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3">
        <f>(E3106/D3106)*100</f>
        <v>29.625</v>
      </c>
      <c r="P3106" s="7">
        <f t="shared" si="337"/>
        <v>237</v>
      </c>
      <c r="Q3106" s="4" t="str">
        <f t="shared" si="338"/>
        <v>theater</v>
      </c>
      <c r="R3106" s="4" t="str">
        <f t="shared" si="336"/>
        <v>spaces</v>
      </c>
      <c r="S3106" s="22">
        <f t="shared" si="339"/>
        <v>42006.908692129626</v>
      </c>
      <c r="T3106" s="22">
        <f t="shared" si="340"/>
        <v>42038.083333333328</v>
      </c>
      <c r="U3106" s="23">
        <v>42006.908692129626</v>
      </c>
      <c r="V3106" s="14">
        <f t="shared" si="341"/>
        <v>2816.3760000000002</v>
      </c>
      <c r="W3106" s="14">
        <f t="shared" si="342"/>
        <v>834.35139000000004</v>
      </c>
      <c r="X3106" s="7">
        <f>IF($L3106&gt;0,$W3106/$L3106,0)</f>
        <v>166.87027800000001</v>
      </c>
    </row>
    <row r="3107" spans="1:24" ht="43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3">
        <f>(E3107/D3107)*100</f>
        <v>42.360992301112063</v>
      </c>
      <c r="P3107" s="7">
        <f t="shared" si="337"/>
        <v>79.870967741935488</v>
      </c>
      <c r="Q3107" s="4" t="str">
        <f t="shared" si="338"/>
        <v>theater</v>
      </c>
      <c r="R3107" s="4" t="str">
        <f t="shared" si="336"/>
        <v>spaces</v>
      </c>
      <c r="S3107" s="22">
        <f t="shared" si="339"/>
        <v>41876.718935185185</v>
      </c>
      <c r="T3107" s="22">
        <f t="shared" si="340"/>
        <v>41931.208333333336</v>
      </c>
      <c r="U3107" s="23">
        <v>41876.718935185185</v>
      </c>
      <c r="V3107" s="14">
        <f t="shared" si="341"/>
        <v>5845</v>
      </c>
      <c r="W3107" s="14">
        <f t="shared" si="342"/>
        <v>2476</v>
      </c>
      <c r="X3107" s="7">
        <f>IF($L3107&gt;0,$W3107/$L3107,0)</f>
        <v>79.870967741935488</v>
      </c>
    </row>
    <row r="3108" spans="1:24" ht="43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3">
        <f>(E3108/D3108)*100</f>
        <v>4.1000000000000005</v>
      </c>
      <c r="P3108" s="7">
        <f t="shared" si="337"/>
        <v>10.25</v>
      </c>
      <c r="Q3108" s="4" t="str">
        <f t="shared" si="338"/>
        <v>theater</v>
      </c>
      <c r="R3108" s="4" t="str">
        <f t="shared" si="336"/>
        <v>spaces</v>
      </c>
      <c r="S3108" s="22">
        <f t="shared" si="339"/>
        <v>42241.429120370369</v>
      </c>
      <c r="T3108" s="22">
        <f t="shared" si="340"/>
        <v>42263.916666666672</v>
      </c>
      <c r="U3108" s="23">
        <v>42241.429120370369</v>
      </c>
      <c r="V3108" s="14">
        <f t="shared" si="341"/>
        <v>1251.877</v>
      </c>
      <c r="W3108" s="14">
        <f t="shared" si="342"/>
        <v>51.326956999999993</v>
      </c>
      <c r="X3108" s="7">
        <f>IF($L3108&gt;0,$W3108/$L3108,0)</f>
        <v>12.831739249999998</v>
      </c>
    </row>
    <row r="3109" spans="1:24" ht="43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3">
        <f>(E3109/D3109)*100</f>
        <v>19.762499999999999</v>
      </c>
      <c r="P3109" s="7">
        <f t="shared" si="337"/>
        <v>272.58620689655174</v>
      </c>
      <c r="Q3109" s="4" t="str">
        <f t="shared" si="338"/>
        <v>theater</v>
      </c>
      <c r="R3109" s="4" t="str">
        <f t="shared" si="336"/>
        <v>spaces</v>
      </c>
      <c r="S3109" s="22">
        <f t="shared" si="339"/>
        <v>42128.814247685186</v>
      </c>
      <c r="T3109" s="22">
        <f t="shared" si="340"/>
        <v>42135.814247685186</v>
      </c>
      <c r="U3109" s="23">
        <v>42128.814247685186</v>
      </c>
      <c r="V3109" s="14">
        <f t="shared" si="341"/>
        <v>40000</v>
      </c>
      <c r="W3109" s="14">
        <f t="shared" si="342"/>
        <v>7905</v>
      </c>
      <c r="X3109" s="7">
        <f>IF($L3109&gt;0,$W3109/$L3109,0)</f>
        <v>272.58620689655174</v>
      </c>
    </row>
    <row r="3110" spans="1:24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3">
        <f>(E3110/D3110)*100</f>
        <v>5.1999999999999998E-2</v>
      </c>
      <c r="P3110" s="7">
        <f t="shared" si="337"/>
        <v>13</v>
      </c>
      <c r="Q3110" s="4" t="str">
        <f t="shared" si="338"/>
        <v>theater</v>
      </c>
      <c r="R3110" s="4" t="str">
        <f t="shared" si="336"/>
        <v>spaces</v>
      </c>
      <c r="S3110" s="22">
        <f t="shared" si="339"/>
        <v>42062.680486111116</v>
      </c>
      <c r="T3110" s="22">
        <f t="shared" si="340"/>
        <v>42122.638819444444</v>
      </c>
      <c r="U3110" s="23">
        <v>42062.680486111116</v>
      </c>
      <c r="V3110" s="14">
        <f t="shared" si="341"/>
        <v>50000</v>
      </c>
      <c r="W3110" s="14">
        <f t="shared" si="342"/>
        <v>26</v>
      </c>
      <c r="X3110" s="7">
        <f>IF($L3110&gt;0,$W3110/$L3110,0)</f>
        <v>13</v>
      </c>
    </row>
    <row r="3111" spans="1:24" ht="43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3">
        <f>(E3111/D3111)*100</f>
        <v>25.030188679245285</v>
      </c>
      <c r="P3111" s="7">
        <f t="shared" si="337"/>
        <v>58.184210526315788</v>
      </c>
      <c r="Q3111" s="4" t="str">
        <f t="shared" si="338"/>
        <v>theater</v>
      </c>
      <c r="R3111" s="4" t="str">
        <f t="shared" si="336"/>
        <v>spaces</v>
      </c>
      <c r="S3111" s="22">
        <f t="shared" si="339"/>
        <v>41844.125115740739</v>
      </c>
      <c r="T3111" s="22">
        <f t="shared" si="340"/>
        <v>41879.125115740739</v>
      </c>
      <c r="U3111" s="23">
        <v>41844.125115740739</v>
      </c>
      <c r="V3111" s="14">
        <f t="shared" si="341"/>
        <v>26500</v>
      </c>
      <c r="W3111" s="14">
        <f t="shared" si="342"/>
        <v>6633</v>
      </c>
      <c r="X3111" s="7">
        <f>IF($L3111&gt;0,$W3111/$L3111,0)</f>
        <v>58.184210526315788</v>
      </c>
    </row>
    <row r="3112" spans="1:24" ht="43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3">
        <f>(E3112/D3112)*100</f>
        <v>0.04</v>
      </c>
      <c r="P3112" s="7">
        <f t="shared" si="337"/>
        <v>10</v>
      </c>
      <c r="Q3112" s="4" t="str">
        <f t="shared" si="338"/>
        <v>theater</v>
      </c>
      <c r="R3112" s="4" t="str">
        <f t="shared" si="336"/>
        <v>spaces</v>
      </c>
      <c r="S3112" s="22">
        <f t="shared" si="339"/>
        <v>42745.031469907408</v>
      </c>
      <c r="T3112" s="22">
        <f t="shared" si="340"/>
        <v>42785.031469907408</v>
      </c>
      <c r="U3112" s="23">
        <v>42745.031469907408</v>
      </c>
      <c r="V3112" s="14">
        <f t="shared" si="341"/>
        <v>25000</v>
      </c>
      <c r="W3112" s="14">
        <f t="shared" si="342"/>
        <v>10</v>
      </c>
      <c r="X3112" s="7">
        <f>IF($L3112&gt;0,$W3112/$L3112,0)</f>
        <v>10</v>
      </c>
    </row>
    <row r="3113" spans="1:24" ht="28.8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3">
        <f>(E3113/D3113)*100</f>
        <v>26.640000000000004</v>
      </c>
      <c r="P3113" s="7">
        <f t="shared" si="337"/>
        <v>70.10526315789474</v>
      </c>
      <c r="Q3113" s="4" t="str">
        <f t="shared" si="338"/>
        <v>theater</v>
      </c>
      <c r="R3113" s="4" t="str">
        <f t="shared" si="336"/>
        <v>spaces</v>
      </c>
      <c r="S3113" s="22">
        <f t="shared" si="339"/>
        <v>41885.595138888893</v>
      </c>
      <c r="T3113" s="22">
        <f t="shared" si="340"/>
        <v>41916.595138888893</v>
      </c>
      <c r="U3113" s="23">
        <v>41885.595138888893</v>
      </c>
      <c r="V3113" s="14">
        <f t="shared" si="341"/>
        <v>20000</v>
      </c>
      <c r="W3113" s="14">
        <f t="shared" si="342"/>
        <v>5328</v>
      </c>
      <c r="X3113" s="7">
        <f>IF($L3113&gt;0,$W3113/$L3113,0)</f>
        <v>70.10526315789474</v>
      </c>
    </row>
    <row r="3114" spans="1:24" ht="43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3">
        <f>(E3114/D3114)*100</f>
        <v>4.7363636363636363</v>
      </c>
      <c r="P3114" s="7">
        <f t="shared" si="337"/>
        <v>57.888888888888886</v>
      </c>
      <c r="Q3114" s="4" t="str">
        <f t="shared" si="338"/>
        <v>theater</v>
      </c>
      <c r="R3114" s="4" t="str">
        <f t="shared" si="336"/>
        <v>spaces</v>
      </c>
      <c r="S3114" s="22">
        <f t="shared" si="339"/>
        <v>42615.121921296297</v>
      </c>
      <c r="T3114" s="22">
        <f t="shared" si="340"/>
        <v>42675.121921296297</v>
      </c>
      <c r="U3114" s="23">
        <v>42615.121921296297</v>
      </c>
      <c r="V3114" s="14">
        <f t="shared" si="341"/>
        <v>11000</v>
      </c>
      <c r="W3114" s="14">
        <f t="shared" si="342"/>
        <v>521</v>
      </c>
      <c r="X3114" s="7">
        <f>IF($L3114&gt;0,$W3114/$L3114,0)</f>
        <v>57.888888888888886</v>
      </c>
    </row>
    <row r="3115" spans="1:24" ht="43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3">
        <f>(E3115/D3115)*100</f>
        <v>4.2435339894712749</v>
      </c>
      <c r="P3115" s="7">
        <f t="shared" si="337"/>
        <v>125.27027027027027</v>
      </c>
      <c r="Q3115" s="4" t="str">
        <f t="shared" si="338"/>
        <v>theater</v>
      </c>
      <c r="R3115" s="4" t="str">
        <f t="shared" si="336"/>
        <v>spaces</v>
      </c>
      <c r="S3115" s="22">
        <f t="shared" si="339"/>
        <v>42081.731273148151</v>
      </c>
      <c r="T3115" s="22">
        <f t="shared" si="340"/>
        <v>42111.731273148151</v>
      </c>
      <c r="U3115" s="23">
        <v>42081.731273148151</v>
      </c>
      <c r="V3115" s="14">
        <f t="shared" si="341"/>
        <v>109225</v>
      </c>
      <c r="W3115" s="14">
        <f t="shared" si="342"/>
        <v>4635</v>
      </c>
      <c r="X3115" s="7">
        <f>IF($L3115&gt;0,$W3115/$L3115,0)</f>
        <v>125.27027027027027</v>
      </c>
    </row>
    <row r="3116" spans="1:24" ht="43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3">
        <f>(E3116/D3116)*100</f>
        <v>0</v>
      </c>
      <c r="P3116" s="7">
        <f t="shared" si="337"/>
        <v>0</v>
      </c>
      <c r="Q3116" s="4" t="str">
        <f t="shared" si="338"/>
        <v>theater</v>
      </c>
      <c r="R3116" s="4" t="str">
        <f t="shared" si="336"/>
        <v>spaces</v>
      </c>
      <c r="S3116" s="22">
        <f t="shared" si="339"/>
        <v>41843.632523148146</v>
      </c>
      <c r="T3116" s="22">
        <f t="shared" si="340"/>
        <v>41903.632523148146</v>
      </c>
      <c r="U3116" s="23">
        <v>41843.632523148146</v>
      </c>
      <c r="V3116" s="14">
        <f t="shared" si="341"/>
        <v>75000</v>
      </c>
      <c r="W3116" s="14">
        <f t="shared" si="342"/>
        <v>0</v>
      </c>
      <c r="X3116" s="7">
        <f>IF($L3116&gt;0,$W3116/$L3116,0)</f>
        <v>0</v>
      </c>
    </row>
    <row r="3117" spans="1:24" ht="43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3">
        <f>(E3117/D3117)*100</f>
        <v>3</v>
      </c>
      <c r="P3117" s="7">
        <f t="shared" si="337"/>
        <v>300</v>
      </c>
      <c r="Q3117" s="4" t="str">
        <f t="shared" si="338"/>
        <v>theater</v>
      </c>
      <c r="R3117" s="4" t="str">
        <f t="shared" si="336"/>
        <v>spaces</v>
      </c>
      <c r="S3117" s="22">
        <f t="shared" si="339"/>
        <v>42496.447071759263</v>
      </c>
      <c r="T3117" s="22">
        <f t="shared" si="340"/>
        <v>42526.447071759263</v>
      </c>
      <c r="U3117" s="23">
        <v>42496.447071759263</v>
      </c>
      <c r="V3117" s="14">
        <f t="shared" si="341"/>
        <v>1069.47</v>
      </c>
      <c r="W3117" s="14">
        <f t="shared" si="342"/>
        <v>32.084099999999999</v>
      </c>
      <c r="X3117" s="7">
        <f>IF($L3117&gt;0,$W3117/$L3117,0)</f>
        <v>32.084099999999999</v>
      </c>
    </row>
    <row r="3118" spans="1:24" ht="43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3">
        <f>(E3118/D3118)*100</f>
        <v>57.333333333333336</v>
      </c>
      <c r="P3118" s="7">
        <f t="shared" si="337"/>
        <v>43</v>
      </c>
      <c r="Q3118" s="4" t="str">
        <f t="shared" si="338"/>
        <v>theater</v>
      </c>
      <c r="R3118" s="4" t="str">
        <f t="shared" si="336"/>
        <v>spaces</v>
      </c>
      <c r="S3118" s="22">
        <f t="shared" si="339"/>
        <v>42081.515335648146</v>
      </c>
      <c r="T3118" s="22">
        <f t="shared" si="340"/>
        <v>42095.515335648146</v>
      </c>
      <c r="U3118" s="23">
        <v>42081.515335648146</v>
      </c>
      <c r="V3118" s="14">
        <f t="shared" si="341"/>
        <v>750</v>
      </c>
      <c r="W3118" s="14">
        <f t="shared" si="342"/>
        <v>430</v>
      </c>
      <c r="X3118" s="7">
        <f>IF($L3118&gt;0,$W3118/$L3118,0)</f>
        <v>43</v>
      </c>
    </row>
    <row r="3119" spans="1:24" ht="43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3">
        <f>(E3119/D3119)*100</f>
        <v>0.1</v>
      </c>
      <c r="P3119" s="7">
        <f t="shared" si="337"/>
        <v>1</v>
      </c>
      <c r="Q3119" s="4" t="str">
        <f t="shared" si="338"/>
        <v>theater</v>
      </c>
      <c r="R3119" s="4" t="str">
        <f t="shared" si="336"/>
        <v>spaces</v>
      </c>
      <c r="S3119" s="22">
        <f t="shared" si="339"/>
        <v>42509.374537037038</v>
      </c>
      <c r="T3119" s="22">
        <f t="shared" si="340"/>
        <v>42517.55</v>
      </c>
      <c r="U3119" s="23">
        <v>42509.374537037038</v>
      </c>
      <c r="V3119" s="14">
        <f t="shared" si="341"/>
        <v>1251.877</v>
      </c>
      <c r="W3119" s="14">
        <f t="shared" si="342"/>
        <v>1.2518769999999999</v>
      </c>
      <c r="X3119" s="7">
        <f>IF($L3119&gt;0,$W3119/$L3119,0)</f>
        <v>1.2518769999999999</v>
      </c>
    </row>
    <row r="3120" spans="1:24" ht="28.8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3">
        <f>(E3120/D3120)*100</f>
        <v>0.31</v>
      </c>
      <c r="P3120" s="7">
        <f t="shared" si="337"/>
        <v>775</v>
      </c>
      <c r="Q3120" s="4" t="str">
        <f t="shared" si="338"/>
        <v>theater</v>
      </c>
      <c r="R3120" s="4" t="str">
        <f t="shared" si="336"/>
        <v>spaces</v>
      </c>
      <c r="S3120" s="22">
        <f t="shared" si="339"/>
        <v>42534.649571759262</v>
      </c>
      <c r="T3120" s="22">
        <f t="shared" si="340"/>
        <v>42553.649571759262</v>
      </c>
      <c r="U3120" s="23">
        <v>42534.649571759262</v>
      </c>
      <c r="V3120" s="14">
        <f t="shared" si="341"/>
        <v>53473.5</v>
      </c>
      <c r="W3120" s="14">
        <f t="shared" si="342"/>
        <v>165.76785000000001</v>
      </c>
      <c r="X3120" s="7">
        <f>IF($L3120&gt;0,$W3120/$L3120,0)</f>
        <v>82.883925000000005</v>
      </c>
    </row>
    <row r="3121" spans="1:24" ht="43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3">
        <f>(E3121/D3121)*100</f>
        <v>0.05</v>
      </c>
      <c r="P3121" s="7">
        <f t="shared" si="337"/>
        <v>5</v>
      </c>
      <c r="Q3121" s="4" t="str">
        <f t="shared" si="338"/>
        <v>theater</v>
      </c>
      <c r="R3121" s="4" t="str">
        <f t="shared" si="336"/>
        <v>spaces</v>
      </c>
      <c r="S3121" s="22">
        <f t="shared" si="339"/>
        <v>42060.04550925926</v>
      </c>
      <c r="T3121" s="22">
        <f t="shared" si="340"/>
        <v>42090.003842592589</v>
      </c>
      <c r="U3121" s="23">
        <v>42060.04550925926</v>
      </c>
      <c r="V3121" s="14">
        <f t="shared" si="341"/>
        <v>10000</v>
      </c>
      <c r="W3121" s="14">
        <f t="shared" si="342"/>
        <v>5</v>
      </c>
      <c r="X3121" s="7">
        <f>IF($L3121&gt;0,$W3121/$L3121,0)</f>
        <v>5</v>
      </c>
    </row>
    <row r="3122" spans="1:24" ht="43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3">
        <f>(E3122/D3122)*100</f>
        <v>9.8461538461538465E-3</v>
      </c>
      <c r="P3122" s="7">
        <f t="shared" si="337"/>
        <v>12.8</v>
      </c>
      <c r="Q3122" s="4" t="str">
        <f t="shared" si="338"/>
        <v>theater</v>
      </c>
      <c r="R3122" s="4" t="str">
        <f t="shared" si="336"/>
        <v>spaces</v>
      </c>
      <c r="S3122" s="22">
        <f t="shared" si="339"/>
        <v>42435.942083333328</v>
      </c>
      <c r="T3122" s="22">
        <f t="shared" si="340"/>
        <v>42495.900416666671</v>
      </c>
      <c r="U3122" s="23">
        <v>42435.942083333328</v>
      </c>
      <c r="V3122" s="14">
        <f t="shared" si="341"/>
        <v>1464001.5</v>
      </c>
      <c r="W3122" s="14">
        <f t="shared" si="342"/>
        <v>144.14784</v>
      </c>
      <c r="X3122" s="7">
        <f>IF($L3122&gt;0,$W3122/$L3122,0)</f>
        <v>14.414784000000001</v>
      </c>
    </row>
    <row r="3123" spans="1:24" ht="28.8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3">
        <f>(E3123/D3123)*100</f>
        <v>0.66666666666666674</v>
      </c>
      <c r="P3123" s="7">
        <f t="shared" si="337"/>
        <v>10</v>
      </c>
      <c r="Q3123" s="4" t="str">
        <f t="shared" si="338"/>
        <v>theater</v>
      </c>
      <c r="R3123" s="4" t="str">
        <f t="shared" si="336"/>
        <v>spaces</v>
      </c>
      <c r="S3123" s="22">
        <f t="shared" si="339"/>
        <v>41848.679803240739</v>
      </c>
      <c r="T3123" s="22">
        <f t="shared" si="340"/>
        <v>41908.679803240739</v>
      </c>
      <c r="U3123" s="23">
        <v>41848.679803240739</v>
      </c>
      <c r="V3123" s="14">
        <f t="shared" si="341"/>
        <v>1149.6735000000001</v>
      </c>
      <c r="W3123" s="14">
        <f t="shared" si="342"/>
        <v>7.6644900000000007</v>
      </c>
      <c r="X3123" s="7">
        <f>IF($L3123&gt;0,$W3123/$L3123,0)</f>
        <v>7.6644900000000007</v>
      </c>
    </row>
    <row r="3124" spans="1:24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3">
        <f>(E3124/D3124)*100</f>
        <v>58.291457286432156</v>
      </c>
      <c r="P3124" s="7">
        <f t="shared" si="337"/>
        <v>58</v>
      </c>
      <c r="Q3124" s="4" t="str">
        <f t="shared" si="338"/>
        <v>theater</v>
      </c>
      <c r="R3124" s="4" t="str">
        <f t="shared" si="336"/>
        <v>spaces</v>
      </c>
      <c r="S3124" s="22">
        <f t="shared" si="339"/>
        <v>42678.932083333333</v>
      </c>
      <c r="T3124" s="22">
        <f t="shared" si="340"/>
        <v>42683.973750000005</v>
      </c>
      <c r="U3124" s="23">
        <v>42678.932083333333</v>
      </c>
      <c r="V3124" s="14">
        <f t="shared" si="341"/>
        <v>199</v>
      </c>
      <c r="W3124" s="14">
        <f t="shared" si="342"/>
        <v>116</v>
      </c>
      <c r="X3124" s="7">
        <f>IF($L3124&gt;0,$W3124/$L3124,0)</f>
        <v>58</v>
      </c>
    </row>
    <row r="3125" spans="1:24" ht="43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3">
        <f>(E3125/D3125)*100</f>
        <v>68.153599999999997</v>
      </c>
      <c r="P3125" s="7">
        <f t="shared" si="337"/>
        <v>244.80459770114942</v>
      </c>
      <c r="Q3125" s="4" t="str">
        <f t="shared" si="338"/>
        <v>theater</v>
      </c>
      <c r="R3125" s="4" t="str">
        <f t="shared" si="336"/>
        <v>spaces</v>
      </c>
      <c r="S3125" s="22">
        <f t="shared" si="339"/>
        <v>42530.993032407408</v>
      </c>
      <c r="T3125" s="22">
        <f t="shared" si="340"/>
        <v>42560.993032407408</v>
      </c>
      <c r="U3125" s="23">
        <v>42530.993032407408</v>
      </c>
      <c r="V3125" s="14">
        <f t="shared" si="341"/>
        <v>125000</v>
      </c>
      <c r="W3125" s="14">
        <f t="shared" si="342"/>
        <v>85192</v>
      </c>
      <c r="X3125" s="7">
        <f>IF($L3125&gt;0,$W3125/$L3125,0)</f>
        <v>244.80459770114942</v>
      </c>
    </row>
    <row r="3126" spans="1:24" ht="28.8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3">
        <f>(E3126/D3126)*100</f>
        <v>3.2499999999999999E-3</v>
      </c>
      <c r="P3126" s="7">
        <f t="shared" si="337"/>
        <v>6.5</v>
      </c>
      <c r="Q3126" s="4" t="str">
        <f t="shared" si="338"/>
        <v>theater</v>
      </c>
      <c r="R3126" s="4" t="str">
        <f t="shared" si="336"/>
        <v>spaces</v>
      </c>
      <c r="S3126" s="22">
        <f t="shared" si="339"/>
        <v>41977.780104166668</v>
      </c>
      <c r="T3126" s="22">
        <f t="shared" si="340"/>
        <v>42037.780104166668</v>
      </c>
      <c r="U3126" s="23">
        <v>41977.780104166668</v>
      </c>
      <c r="V3126" s="14">
        <f t="shared" si="341"/>
        <v>800000</v>
      </c>
      <c r="W3126" s="14">
        <f t="shared" si="342"/>
        <v>26</v>
      </c>
      <c r="X3126" s="7">
        <f>IF($L3126&gt;0,$W3126/$L3126,0)</f>
        <v>6.5</v>
      </c>
    </row>
    <row r="3127" spans="1:24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3">
        <f>(E3127/D3127)*100</f>
        <v>0</v>
      </c>
      <c r="P3127" s="7">
        <f t="shared" si="337"/>
        <v>0</v>
      </c>
      <c r="Q3127" s="4" t="str">
        <f t="shared" si="338"/>
        <v>theater</v>
      </c>
      <c r="R3127" s="4" t="str">
        <f t="shared" si="336"/>
        <v>spaces</v>
      </c>
      <c r="S3127" s="22">
        <f t="shared" si="339"/>
        <v>42346.20685185185</v>
      </c>
      <c r="T3127" s="22">
        <f t="shared" si="340"/>
        <v>42376.20685185185</v>
      </c>
      <c r="U3127" s="23">
        <v>42346.20685185185</v>
      </c>
      <c r="V3127" s="14">
        <f t="shared" si="341"/>
        <v>1500000</v>
      </c>
      <c r="W3127" s="14">
        <f t="shared" si="342"/>
        <v>0</v>
      </c>
      <c r="X3127" s="7">
        <f>IF($L3127&gt;0,$W3127/$L3127,0)</f>
        <v>0</v>
      </c>
    </row>
    <row r="3128" spans="1:24" ht="7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3">
        <f>(E3128/D3128)*100</f>
        <v>4.16</v>
      </c>
      <c r="P3128" s="7">
        <f t="shared" si="337"/>
        <v>61.176470588235297</v>
      </c>
      <c r="Q3128" s="4" t="str">
        <f t="shared" si="338"/>
        <v>theater</v>
      </c>
      <c r="R3128" s="4" t="str">
        <f t="shared" si="336"/>
        <v>spaces</v>
      </c>
      <c r="S3128" s="22">
        <f t="shared" si="339"/>
        <v>42427.018078703702</v>
      </c>
      <c r="T3128" s="22">
        <f t="shared" si="340"/>
        <v>42456.976412037038</v>
      </c>
      <c r="U3128" s="23">
        <v>42427.018078703702</v>
      </c>
      <c r="V3128" s="14">
        <f t="shared" si="341"/>
        <v>25000</v>
      </c>
      <c r="W3128" s="14">
        <f t="shared" si="342"/>
        <v>1040</v>
      </c>
      <c r="X3128" s="7">
        <f>IF($L3128&gt;0,$W3128/$L3128,0)</f>
        <v>61.176470588235297</v>
      </c>
    </row>
    <row r="3129" spans="1:24" ht="43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3">
        <f>(E3129/D3129)*100</f>
        <v>0</v>
      </c>
      <c r="P3129" s="7">
        <f t="shared" si="337"/>
        <v>0</v>
      </c>
      <c r="Q3129" s="4" t="str">
        <f t="shared" si="338"/>
        <v>theater</v>
      </c>
      <c r="R3129" s="4" t="str">
        <f t="shared" si="336"/>
        <v>spaces</v>
      </c>
      <c r="S3129" s="22">
        <f t="shared" si="339"/>
        <v>42034.856817129628</v>
      </c>
      <c r="T3129" s="22">
        <f t="shared" si="340"/>
        <v>42064.856817129628</v>
      </c>
      <c r="U3129" s="23">
        <v>42034.856817129628</v>
      </c>
      <c r="V3129" s="14">
        <f t="shared" si="341"/>
        <v>100000</v>
      </c>
      <c r="W3129" s="14">
        <f t="shared" si="342"/>
        <v>0</v>
      </c>
      <c r="X3129" s="7">
        <f>IF($L3129&gt;0,$W3129/$L3129,0)</f>
        <v>0</v>
      </c>
    </row>
    <row r="3130" spans="1:24" ht="43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3">
        <f>(E3130/D3130)*100</f>
        <v>108.60666666666667</v>
      </c>
      <c r="P3130" s="7">
        <f t="shared" si="337"/>
        <v>139.23931623931625</v>
      </c>
      <c r="Q3130" s="4" t="str">
        <f t="shared" si="338"/>
        <v>theater</v>
      </c>
      <c r="R3130" s="4" t="str">
        <f t="shared" si="336"/>
        <v>plays</v>
      </c>
      <c r="S3130" s="22">
        <f t="shared" si="339"/>
        <v>42780.825706018513</v>
      </c>
      <c r="T3130" s="22">
        <f t="shared" si="340"/>
        <v>42810.784039351856</v>
      </c>
      <c r="U3130" s="23">
        <v>42780.825706018513</v>
      </c>
      <c r="V3130" s="14">
        <f t="shared" si="341"/>
        <v>15000</v>
      </c>
      <c r="W3130" s="14">
        <f t="shared" si="342"/>
        <v>16291</v>
      </c>
      <c r="X3130" s="7">
        <f>IF($L3130&gt;0,$W3130/$L3130,0)</f>
        <v>139.23931623931625</v>
      </c>
    </row>
    <row r="3131" spans="1:24" ht="43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3">
        <f>(E3131/D3131)*100</f>
        <v>0.8</v>
      </c>
      <c r="P3131" s="7">
        <f t="shared" si="337"/>
        <v>10</v>
      </c>
      <c r="Q3131" s="4" t="str">
        <f t="shared" si="338"/>
        <v>theater</v>
      </c>
      <c r="R3131" s="4" t="str">
        <f t="shared" si="336"/>
        <v>plays</v>
      </c>
      <c r="S3131" s="22">
        <f t="shared" si="339"/>
        <v>42803.842812499999</v>
      </c>
      <c r="T3131" s="22">
        <f t="shared" si="340"/>
        <v>42843.801145833335</v>
      </c>
      <c r="U3131" s="23">
        <v>42803.842812499999</v>
      </c>
      <c r="V3131" s="14">
        <f t="shared" si="341"/>
        <v>1250</v>
      </c>
      <c r="W3131" s="14">
        <f t="shared" si="342"/>
        <v>10</v>
      </c>
      <c r="X3131" s="7">
        <f>IF($L3131&gt;0,$W3131/$L3131,0)</f>
        <v>10</v>
      </c>
    </row>
    <row r="3132" spans="1:24" ht="28.8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3">
        <f>(E3132/D3132)*100</f>
        <v>3.75</v>
      </c>
      <c r="P3132" s="7">
        <f t="shared" si="337"/>
        <v>93.75</v>
      </c>
      <c r="Q3132" s="4" t="str">
        <f t="shared" si="338"/>
        <v>theater</v>
      </c>
      <c r="R3132" s="4" t="str">
        <f t="shared" si="336"/>
        <v>plays</v>
      </c>
      <c r="S3132" s="22">
        <f t="shared" si="339"/>
        <v>42808.640231481477</v>
      </c>
      <c r="T3132" s="22">
        <f t="shared" si="340"/>
        <v>42839.207638888889</v>
      </c>
      <c r="U3132" s="23">
        <v>42808.640231481477</v>
      </c>
      <c r="V3132" s="14">
        <f t="shared" si="341"/>
        <v>10000</v>
      </c>
      <c r="W3132" s="14">
        <f t="shared" si="342"/>
        <v>375</v>
      </c>
      <c r="X3132" s="7">
        <f>IF($L3132&gt;0,$W3132/$L3132,0)</f>
        <v>93.75</v>
      </c>
    </row>
    <row r="3133" spans="1:24" ht="28.8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3">
        <f>(E3133/D3133)*100</f>
        <v>15.731707317073171</v>
      </c>
      <c r="P3133" s="7">
        <f t="shared" si="337"/>
        <v>53.75</v>
      </c>
      <c r="Q3133" s="4" t="str">
        <f t="shared" si="338"/>
        <v>theater</v>
      </c>
      <c r="R3133" s="4" t="str">
        <f t="shared" si="336"/>
        <v>plays</v>
      </c>
      <c r="S3133" s="22">
        <f t="shared" si="339"/>
        <v>42803.579224537039</v>
      </c>
      <c r="T3133" s="22">
        <f t="shared" si="340"/>
        <v>42833.537557870368</v>
      </c>
      <c r="U3133" s="23">
        <v>42803.579224537039</v>
      </c>
      <c r="V3133" s="14">
        <f t="shared" si="341"/>
        <v>4100</v>
      </c>
      <c r="W3133" s="14">
        <f t="shared" si="342"/>
        <v>645</v>
      </c>
      <c r="X3133" s="7">
        <f>IF($L3133&gt;0,$W3133/$L3133,0)</f>
        <v>53.75</v>
      </c>
    </row>
    <row r="3134" spans="1:24" ht="28.8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3">
        <f>(E3134/D3134)*100</f>
        <v>3.3333333333333333E-2</v>
      </c>
      <c r="P3134" s="7">
        <f t="shared" si="337"/>
        <v>10</v>
      </c>
      <c r="Q3134" s="4" t="str">
        <f t="shared" si="338"/>
        <v>theater</v>
      </c>
      <c r="R3134" s="4" t="str">
        <f t="shared" si="336"/>
        <v>plays</v>
      </c>
      <c r="S3134" s="22">
        <f t="shared" si="339"/>
        <v>42786.350231481483</v>
      </c>
      <c r="T3134" s="22">
        <f t="shared" si="340"/>
        <v>42846.308564814812</v>
      </c>
      <c r="U3134" s="23">
        <v>42786.350231481483</v>
      </c>
      <c r="V3134" s="14">
        <f t="shared" si="341"/>
        <v>30000</v>
      </c>
      <c r="W3134" s="14">
        <f t="shared" si="342"/>
        <v>10</v>
      </c>
      <c r="X3134" s="7">
        <f>IF($L3134&gt;0,$W3134/$L3134,0)</f>
        <v>10</v>
      </c>
    </row>
    <row r="3135" spans="1:24" ht="43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3">
        <f>(E3135/D3135)*100</f>
        <v>108</v>
      </c>
      <c r="P3135" s="7">
        <f t="shared" si="337"/>
        <v>33.75</v>
      </c>
      <c r="Q3135" s="4" t="str">
        <f t="shared" si="338"/>
        <v>theater</v>
      </c>
      <c r="R3135" s="4" t="str">
        <f t="shared" si="336"/>
        <v>plays</v>
      </c>
      <c r="S3135" s="22">
        <f t="shared" si="339"/>
        <v>42788.565208333333</v>
      </c>
      <c r="T3135" s="22">
        <f t="shared" si="340"/>
        <v>42818.523541666669</v>
      </c>
      <c r="U3135" s="23">
        <v>42788.565208333333</v>
      </c>
      <c r="V3135" s="14">
        <f t="shared" si="341"/>
        <v>625.93849999999998</v>
      </c>
      <c r="W3135" s="14">
        <f t="shared" si="342"/>
        <v>676.01357999999993</v>
      </c>
      <c r="X3135" s="7">
        <f>IF($L3135&gt;0,$W3135/$L3135,0)</f>
        <v>42.250848749999996</v>
      </c>
    </row>
    <row r="3136" spans="1:24" ht="43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3">
        <f>(E3136/D3136)*100</f>
        <v>22.5</v>
      </c>
      <c r="P3136" s="7">
        <f t="shared" si="337"/>
        <v>18.75</v>
      </c>
      <c r="Q3136" s="4" t="str">
        <f t="shared" si="338"/>
        <v>theater</v>
      </c>
      <c r="R3136" s="4" t="str">
        <f t="shared" si="336"/>
        <v>plays</v>
      </c>
      <c r="S3136" s="22">
        <f t="shared" si="339"/>
        <v>42800.720127314809</v>
      </c>
      <c r="T3136" s="22">
        <f t="shared" si="340"/>
        <v>42821.678460648152</v>
      </c>
      <c r="U3136" s="23">
        <v>42800.720127314809</v>
      </c>
      <c r="V3136" s="14">
        <f t="shared" si="341"/>
        <v>1251.877</v>
      </c>
      <c r="W3136" s="14">
        <f t="shared" si="342"/>
        <v>281.672325</v>
      </c>
      <c r="X3136" s="7">
        <f>IF($L3136&gt;0,$W3136/$L3136,0)</f>
        <v>23.472693750000001</v>
      </c>
    </row>
    <row r="3137" spans="1:24" ht="43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3">
        <f>(E3137/D3137)*100</f>
        <v>20.849420849420849</v>
      </c>
      <c r="P3137" s="7">
        <f t="shared" si="337"/>
        <v>23.142857142857142</v>
      </c>
      <c r="Q3137" s="4" t="str">
        <f t="shared" si="338"/>
        <v>theater</v>
      </c>
      <c r="R3137" s="4" t="str">
        <f t="shared" si="336"/>
        <v>plays</v>
      </c>
      <c r="S3137" s="22">
        <f t="shared" si="339"/>
        <v>42807.151863425926</v>
      </c>
      <c r="T3137" s="22">
        <f t="shared" si="340"/>
        <v>42829.151863425926</v>
      </c>
      <c r="U3137" s="23">
        <v>42807.151863425926</v>
      </c>
      <c r="V3137" s="14">
        <f t="shared" si="341"/>
        <v>777</v>
      </c>
      <c r="W3137" s="14">
        <f t="shared" si="342"/>
        <v>162</v>
      </c>
      <c r="X3137" s="7">
        <f>IF($L3137&gt;0,$W3137/$L3137,0)</f>
        <v>23.142857142857142</v>
      </c>
    </row>
    <row r="3138" spans="1:24" ht="43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3">
        <f>(E3138/D3138)*100</f>
        <v>127.8</v>
      </c>
      <c r="P3138" s="7">
        <f t="shared" si="337"/>
        <v>29.045454545454547</v>
      </c>
      <c r="Q3138" s="4" t="str">
        <f t="shared" si="338"/>
        <v>theater</v>
      </c>
      <c r="R3138" s="4" t="str">
        <f t="shared" ref="R3138:R3201" si="343">MID($N3138,FIND("/",$N3138)+1,LEN($N3138))</f>
        <v>plays</v>
      </c>
      <c r="S3138" s="22">
        <f t="shared" si="339"/>
        <v>42789.462430555555</v>
      </c>
      <c r="T3138" s="22">
        <f t="shared" si="340"/>
        <v>42825.957638888889</v>
      </c>
      <c r="U3138" s="23">
        <v>42789.462430555555</v>
      </c>
      <c r="V3138" s="14">
        <f t="shared" si="341"/>
        <v>625.93849999999998</v>
      </c>
      <c r="W3138" s="14">
        <f t="shared" si="342"/>
        <v>799.94940299999996</v>
      </c>
      <c r="X3138" s="7">
        <f>IF($L3138&gt;0,$W3138/$L3138,0)</f>
        <v>36.3613365</v>
      </c>
    </row>
    <row r="3139" spans="1:24" ht="28.8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3">
        <f>(E3139/D3139)*100</f>
        <v>3.3333333333333335</v>
      </c>
      <c r="P3139" s="7">
        <f t="shared" ref="P3139:P3202" si="344">IF($L3139&gt;0,$E3139/$L3139,0)</f>
        <v>50</v>
      </c>
      <c r="Q3139" s="4" t="str">
        <f t="shared" ref="Q3139:Q3202" si="345">LEFT($N3139,FIND("/",$N3139)-1)</f>
        <v>theater</v>
      </c>
      <c r="R3139" s="4" t="str">
        <f t="shared" si="343"/>
        <v>plays</v>
      </c>
      <c r="S3139" s="22">
        <f t="shared" ref="S3139:U3202" si="346">($J3139/86400)+DATE(1970,1,1)</f>
        <v>42807.885057870371</v>
      </c>
      <c r="T3139" s="22">
        <f t="shared" ref="T3139:T3202" si="347">($I3139/86400)+DATE(1970,1,1)</f>
        <v>42858.8</v>
      </c>
      <c r="U3139" s="23">
        <v>42807.885057870371</v>
      </c>
      <c r="V3139" s="14">
        <f t="shared" ref="V3139:V3202" si="348">IF($H3139="AUD",$D3139*0.704094,IF($H3139="CAD",$D3139*0.766449,IF($H3139="CHF",$D3139*1.016069,IF($H3139="DKK",$D3139*0.150818,IF($H3139="EUR",$D3139*1.126155,IF($H3139="GBP",$D3139*1.251877,IF($H3139="HKD",$D3139*0.127766,IF($H3139="MXN",$D3139*0.052688,IF($H3139="NOK",$D3139*0.117106,IF($H3139="NZD",$D3139*0.672078,IF($H3139="SEK",$D3139*0.106947,IF($H3139="SGD",$D3139*0.737466,IF($H3139="USD",$D3139*1)))))))))))))</f>
        <v>1500</v>
      </c>
      <c r="W3139" s="14">
        <f t="shared" ref="W3139:W3202" si="349">IF($H3139="AUD",$E3139*0.704094,IF($H3139="CAD",$E3139*0.766449,IF($H3139="CHF",$E3139*1.016069,IF($H3139="DKK",$E3139*0.150818,IF($H3139="EUR",$E3139*1.126155,IF($H3139="GBP",$E3139*1.251877,IF($H3139="HKD",$E3139*0.127766,IF($H3139="MXN",$E3139*0.052688,IF($H3139="NOK",$E3139*0.117106,IF($H3139="NZD",$E3139*0.672078,IF($H3139="SEK",$E3139*0.106947,IF($H3139="SGD",$E3139*0.737466,IF($H3139="USD",$E3139*1)))))))))))))</f>
        <v>50</v>
      </c>
      <c r="X3139" s="7">
        <f>IF($L3139&gt;0,$W3139/$L3139,0)</f>
        <v>50</v>
      </c>
    </row>
    <row r="3140" spans="1:24" ht="57.6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3">
        <f>(E3140/D3140)*100</f>
        <v>0</v>
      </c>
      <c r="P3140" s="7">
        <f t="shared" si="344"/>
        <v>0</v>
      </c>
      <c r="Q3140" s="4" t="str">
        <f t="shared" si="345"/>
        <v>theater</v>
      </c>
      <c r="R3140" s="4" t="str">
        <f t="shared" si="343"/>
        <v>plays</v>
      </c>
      <c r="S3140" s="22">
        <f t="shared" si="346"/>
        <v>42809.645914351851</v>
      </c>
      <c r="T3140" s="22">
        <f t="shared" si="347"/>
        <v>42828.645914351851</v>
      </c>
      <c r="U3140" s="23">
        <v>42809.645914351851</v>
      </c>
      <c r="V3140" s="14">
        <f t="shared" si="348"/>
        <v>250.37539999999998</v>
      </c>
      <c r="W3140" s="14">
        <f t="shared" si="349"/>
        <v>0</v>
      </c>
      <c r="X3140" s="7">
        <f>IF($L3140&gt;0,$W3140/$L3140,0)</f>
        <v>0</v>
      </c>
    </row>
    <row r="3141" spans="1:24" ht="43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3">
        <f>(E3141/D3141)*100</f>
        <v>5.4</v>
      </c>
      <c r="P3141" s="7">
        <f t="shared" si="344"/>
        <v>450</v>
      </c>
      <c r="Q3141" s="4" t="str">
        <f t="shared" si="345"/>
        <v>theater</v>
      </c>
      <c r="R3141" s="4" t="str">
        <f t="shared" si="343"/>
        <v>plays</v>
      </c>
      <c r="S3141" s="22">
        <f t="shared" si="346"/>
        <v>42785.270370370374</v>
      </c>
      <c r="T3141" s="22">
        <f t="shared" si="347"/>
        <v>42819.189583333333</v>
      </c>
      <c r="U3141" s="23">
        <v>42785.270370370374</v>
      </c>
      <c r="V3141" s="14">
        <f t="shared" si="348"/>
        <v>2634.4</v>
      </c>
      <c r="W3141" s="14">
        <f t="shared" si="349"/>
        <v>142.2576</v>
      </c>
      <c r="X3141" s="7">
        <f>IF($L3141&gt;0,$W3141/$L3141,0)</f>
        <v>23.709599999999998</v>
      </c>
    </row>
    <row r="3142" spans="1:24" ht="43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3">
        <f>(E3142/D3142)*100</f>
        <v>0.96</v>
      </c>
      <c r="P3142" s="7">
        <f t="shared" si="344"/>
        <v>24</v>
      </c>
      <c r="Q3142" s="4" t="str">
        <f t="shared" si="345"/>
        <v>theater</v>
      </c>
      <c r="R3142" s="4" t="str">
        <f t="shared" si="343"/>
        <v>plays</v>
      </c>
      <c r="S3142" s="22">
        <f t="shared" si="346"/>
        <v>42802.718784722223</v>
      </c>
      <c r="T3142" s="22">
        <f t="shared" si="347"/>
        <v>42832.677118055552</v>
      </c>
      <c r="U3142" s="23">
        <v>42802.718784722223</v>
      </c>
      <c r="V3142" s="14">
        <f t="shared" si="348"/>
        <v>11261.55</v>
      </c>
      <c r="W3142" s="14">
        <f t="shared" si="349"/>
        <v>108.11088000000001</v>
      </c>
      <c r="X3142" s="7">
        <f>IF($L3142&gt;0,$W3142/$L3142,0)</f>
        <v>27.027720000000002</v>
      </c>
    </row>
    <row r="3143" spans="1:24" ht="57.6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3">
        <f>(E3143/D3143)*100</f>
        <v>51.6</v>
      </c>
      <c r="P3143" s="7">
        <f t="shared" si="344"/>
        <v>32.25</v>
      </c>
      <c r="Q3143" s="4" t="str">
        <f t="shared" si="345"/>
        <v>theater</v>
      </c>
      <c r="R3143" s="4" t="str">
        <f t="shared" si="343"/>
        <v>plays</v>
      </c>
      <c r="S3143" s="22">
        <f t="shared" si="346"/>
        <v>42800.753333333334</v>
      </c>
      <c r="T3143" s="22">
        <f t="shared" si="347"/>
        <v>42841.833333333328</v>
      </c>
      <c r="U3143" s="23">
        <v>42800.753333333334</v>
      </c>
      <c r="V3143" s="14">
        <f t="shared" si="348"/>
        <v>563.07749999999999</v>
      </c>
      <c r="W3143" s="14">
        <f t="shared" si="349"/>
        <v>290.54799000000003</v>
      </c>
      <c r="X3143" s="7">
        <f>IF($L3143&gt;0,$W3143/$L3143,0)</f>
        <v>36.318498750000003</v>
      </c>
    </row>
    <row r="3144" spans="1:24" ht="43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3">
        <f>(E3144/D3144)*100</f>
        <v>1.6363636363636365</v>
      </c>
      <c r="P3144" s="7">
        <f t="shared" si="344"/>
        <v>15</v>
      </c>
      <c r="Q3144" s="4" t="str">
        <f t="shared" si="345"/>
        <v>theater</v>
      </c>
      <c r="R3144" s="4" t="str">
        <f t="shared" si="343"/>
        <v>plays</v>
      </c>
      <c r="S3144" s="22">
        <f t="shared" si="346"/>
        <v>42783.513182870374</v>
      </c>
      <c r="T3144" s="22">
        <f t="shared" si="347"/>
        <v>42813.471516203703</v>
      </c>
      <c r="U3144" s="23">
        <v>42783.513182870374</v>
      </c>
      <c r="V3144" s="14">
        <f t="shared" si="348"/>
        <v>3442.6617499999998</v>
      </c>
      <c r="W3144" s="14">
        <f t="shared" si="349"/>
        <v>56.334464999999994</v>
      </c>
      <c r="X3144" s="7">
        <f>IF($L3144&gt;0,$W3144/$L3144,0)</f>
        <v>18.778154999999998</v>
      </c>
    </row>
    <row r="3145" spans="1:24" ht="57.6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3">
        <f>(E3145/D3145)*100</f>
        <v>0</v>
      </c>
      <c r="P3145" s="7">
        <f t="shared" si="344"/>
        <v>0</v>
      </c>
      <c r="Q3145" s="4" t="str">
        <f t="shared" si="345"/>
        <v>theater</v>
      </c>
      <c r="R3145" s="4" t="str">
        <f t="shared" si="343"/>
        <v>plays</v>
      </c>
      <c r="S3145" s="22">
        <f t="shared" si="346"/>
        <v>42808.358287037037</v>
      </c>
      <c r="T3145" s="22">
        <f t="shared" si="347"/>
        <v>42834.358287037037</v>
      </c>
      <c r="U3145" s="23">
        <v>42808.358287037037</v>
      </c>
      <c r="V3145" s="14">
        <f t="shared" si="348"/>
        <v>876.31389999999999</v>
      </c>
      <c r="W3145" s="14">
        <f t="shared" si="349"/>
        <v>0</v>
      </c>
      <c r="X3145" s="7">
        <f>IF($L3145&gt;0,$W3145/$L3145,0)</f>
        <v>0</v>
      </c>
    </row>
    <row r="3146" spans="1:24" ht="57.6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3">
        <f>(E3146/D3146)*100</f>
        <v>75.400000000000006</v>
      </c>
      <c r="P3146" s="7">
        <f t="shared" si="344"/>
        <v>251.33333333333334</v>
      </c>
      <c r="Q3146" s="4" t="str">
        <f t="shared" si="345"/>
        <v>theater</v>
      </c>
      <c r="R3146" s="4" t="str">
        <f t="shared" si="343"/>
        <v>plays</v>
      </c>
      <c r="S3146" s="22">
        <f t="shared" si="346"/>
        <v>42796.538275462968</v>
      </c>
      <c r="T3146" s="22">
        <f t="shared" si="347"/>
        <v>42813.25</v>
      </c>
      <c r="U3146" s="23">
        <v>42796.538275462968</v>
      </c>
      <c r="V3146" s="14">
        <f t="shared" si="348"/>
        <v>10000</v>
      </c>
      <c r="W3146" s="14">
        <f t="shared" si="349"/>
        <v>7540</v>
      </c>
      <c r="X3146" s="7">
        <f>IF($L3146&gt;0,$W3146/$L3146,0)</f>
        <v>251.33333333333334</v>
      </c>
    </row>
    <row r="3147" spans="1:24" ht="28.8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3">
        <f>(E3147/D3147)*100</f>
        <v>0</v>
      </c>
      <c r="P3147" s="7">
        <f t="shared" si="344"/>
        <v>0</v>
      </c>
      <c r="Q3147" s="4" t="str">
        <f t="shared" si="345"/>
        <v>theater</v>
      </c>
      <c r="R3147" s="4" t="str">
        <f t="shared" si="343"/>
        <v>plays</v>
      </c>
      <c r="S3147" s="22">
        <f t="shared" si="346"/>
        <v>42762.040902777779</v>
      </c>
      <c r="T3147" s="22">
        <f t="shared" si="347"/>
        <v>42821.999236111107</v>
      </c>
      <c r="U3147" s="23">
        <v>42762.040902777779</v>
      </c>
      <c r="V3147" s="14">
        <f t="shared" si="348"/>
        <v>25000</v>
      </c>
      <c r="W3147" s="14">
        <f t="shared" si="349"/>
        <v>0</v>
      </c>
      <c r="X3147" s="7">
        <f>IF($L3147&gt;0,$W3147/$L3147,0)</f>
        <v>0</v>
      </c>
    </row>
    <row r="3148" spans="1:24" ht="28.8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3">
        <f>(E3148/D3148)*100</f>
        <v>10.5</v>
      </c>
      <c r="P3148" s="7">
        <f t="shared" si="344"/>
        <v>437.5</v>
      </c>
      <c r="Q3148" s="4" t="str">
        <f t="shared" si="345"/>
        <v>theater</v>
      </c>
      <c r="R3148" s="4" t="str">
        <f t="shared" si="343"/>
        <v>plays</v>
      </c>
      <c r="S3148" s="22">
        <f t="shared" si="346"/>
        <v>42796.682476851856</v>
      </c>
      <c r="T3148" s="22">
        <f t="shared" si="347"/>
        <v>42841.640810185185</v>
      </c>
      <c r="U3148" s="23">
        <v>42796.682476851856</v>
      </c>
      <c r="V3148" s="14">
        <f t="shared" si="348"/>
        <v>2634.4</v>
      </c>
      <c r="W3148" s="14">
        <f t="shared" si="349"/>
        <v>276.61199999999997</v>
      </c>
      <c r="X3148" s="7">
        <f>IF($L3148&gt;0,$W3148/$L3148,0)</f>
        <v>23.050999999999998</v>
      </c>
    </row>
    <row r="3149" spans="1:24" ht="43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3">
        <f>(E3149/D3149)*100</f>
        <v>117.52499999999999</v>
      </c>
      <c r="P3149" s="7">
        <f t="shared" si="344"/>
        <v>110.35211267605634</v>
      </c>
      <c r="Q3149" s="4" t="str">
        <f t="shared" si="345"/>
        <v>theater</v>
      </c>
      <c r="R3149" s="4" t="str">
        <f t="shared" si="343"/>
        <v>plays</v>
      </c>
      <c r="S3149" s="22">
        <f t="shared" si="346"/>
        <v>41909.96938657407</v>
      </c>
      <c r="T3149" s="22">
        <f t="shared" si="347"/>
        <v>41950.011053240742</v>
      </c>
      <c r="U3149" s="23">
        <v>41909.96938657407</v>
      </c>
      <c r="V3149" s="14">
        <f t="shared" si="348"/>
        <v>20000</v>
      </c>
      <c r="W3149" s="14">
        <f t="shared" si="349"/>
        <v>23505</v>
      </c>
      <c r="X3149" s="7">
        <f>IF($L3149&gt;0,$W3149/$L3149,0)</f>
        <v>110.35211267605634</v>
      </c>
    </row>
    <row r="3150" spans="1:24" ht="28.8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3">
        <f>(E3150/D3150)*100</f>
        <v>131.16666666666669</v>
      </c>
      <c r="P3150" s="7">
        <f t="shared" si="344"/>
        <v>41.421052631578945</v>
      </c>
      <c r="Q3150" s="4" t="str">
        <f t="shared" si="345"/>
        <v>theater</v>
      </c>
      <c r="R3150" s="4" t="str">
        <f t="shared" si="343"/>
        <v>plays</v>
      </c>
      <c r="S3150" s="22">
        <f t="shared" si="346"/>
        <v>41891.665324074071</v>
      </c>
      <c r="T3150" s="22">
        <f t="shared" si="347"/>
        <v>41913.166666666664</v>
      </c>
      <c r="U3150" s="23">
        <v>41891.665324074071</v>
      </c>
      <c r="V3150" s="14">
        <f t="shared" si="348"/>
        <v>1800</v>
      </c>
      <c r="W3150" s="14">
        <f t="shared" si="349"/>
        <v>2361</v>
      </c>
      <c r="X3150" s="7">
        <f>IF($L3150&gt;0,$W3150/$L3150,0)</f>
        <v>41.421052631578945</v>
      </c>
    </row>
    <row r="3151" spans="1:24" ht="43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3">
        <f>(E3151/D3151)*100</f>
        <v>104</v>
      </c>
      <c r="P3151" s="7">
        <f t="shared" si="344"/>
        <v>52</v>
      </c>
      <c r="Q3151" s="4" t="str">
        <f t="shared" si="345"/>
        <v>theater</v>
      </c>
      <c r="R3151" s="4" t="str">
        <f t="shared" si="343"/>
        <v>plays</v>
      </c>
      <c r="S3151" s="22">
        <f t="shared" si="346"/>
        <v>41226.017361111109</v>
      </c>
      <c r="T3151" s="22">
        <f t="shared" si="347"/>
        <v>41250.083333333336</v>
      </c>
      <c r="U3151" s="23">
        <v>41226.017361111109</v>
      </c>
      <c r="V3151" s="14">
        <f t="shared" si="348"/>
        <v>1250</v>
      </c>
      <c r="W3151" s="14">
        <f t="shared" si="349"/>
        <v>1300</v>
      </c>
      <c r="X3151" s="7">
        <f>IF($L3151&gt;0,$W3151/$L3151,0)</f>
        <v>52</v>
      </c>
    </row>
    <row r="3152" spans="1:24" ht="57.6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3">
        <f>(E3152/D3152)*100</f>
        <v>101</v>
      </c>
      <c r="P3152" s="7">
        <f t="shared" si="344"/>
        <v>33.990384615384613</v>
      </c>
      <c r="Q3152" s="4" t="str">
        <f t="shared" si="345"/>
        <v>theater</v>
      </c>
      <c r="R3152" s="4" t="str">
        <f t="shared" si="343"/>
        <v>plays</v>
      </c>
      <c r="S3152" s="22">
        <f t="shared" si="346"/>
        <v>40478.263923611114</v>
      </c>
      <c r="T3152" s="22">
        <f t="shared" si="347"/>
        <v>40568.166666666664</v>
      </c>
      <c r="U3152" s="23">
        <v>40478.263923611114</v>
      </c>
      <c r="V3152" s="14">
        <f t="shared" si="348"/>
        <v>3500</v>
      </c>
      <c r="W3152" s="14">
        <f t="shared" si="349"/>
        <v>3535</v>
      </c>
      <c r="X3152" s="7">
        <f>IF($L3152&gt;0,$W3152/$L3152,0)</f>
        <v>33.990384615384613</v>
      </c>
    </row>
    <row r="3153" spans="1:24" ht="28.8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3">
        <f>(E3153/D3153)*100</f>
        <v>100.4</v>
      </c>
      <c r="P3153" s="7">
        <f t="shared" si="344"/>
        <v>103.35294117647059</v>
      </c>
      <c r="Q3153" s="4" t="str">
        <f t="shared" si="345"/>
        <v>theater</v>
      </c>
      <c r="R3153" s="4" t="str">
        <f t="shared" si="343"/>
        <v>plays</v>
      </c>
      <c r="S3153" s="22">
        <f t="shared" si="346"/>
        <v>41862.83997685185</v>
      </c>
      <c r="T3153" s="22">
        <f t="shared" si="347"/>
        <v>41892.83997685185</v>
      </c>
      <c r="U3153" s="23">
        <v>41862.83997685185</v>
      </c>
      <c r="V3153" s="14">
        <f t="shared" si="348"/>
        <v>3500</v>
      </c>
      <c r="W3153" s="14">
        <f t="shared" si="349"/>
        <v>3514</v>
      </c>
      <c r="X3153" s="7">
        <f>IF($L3153&gt;0,$W3153/$L3153,0)</f>
        <v>103.35294117647059</v>
      </c>
    </row>
    <row r="3154" spans="1:24" ht="43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3">
        <f>(E3154/D3154)*100</f>
        <v>105.95454545454545</v>
      </c>
      <c r="P3154" s="7">
        <f t="shared" si="344"/>
        <v>34.791044776119406</v>
      </c>
      <c r="Q3154" s="4" t="str">
        <f t="shared" si="345"/>
        <v>theater</v>
      </c>
      <c r="R3154" s="4" t="str">
        <f t="shared" si="343"/>
        <v>plays</v>
      </c>
      <c r="S3154" s="22">
        <f t="shared" si="346"/>
        <v>41550.867673611108</v>
      </c>
      <c r="T3154" s="22">
        <f t="shared" si="347"/>
        <v>41580.867673611108</v>
      </c>
      <c r="U3154" s="23">
        <v>41550.867673611108</v>
      </c>
      <c r="V3154" s="14">
        <f t="shared" si="348"/>
        <v>2754.1293999999998</v>
      </c>
      <c r="W3154" s="14">
        <f t="shared" si="349"/>
        <v>2918.1252869999998</v>
      </c>
      <c r="X3154" s="7">
        <f>IF($L3154&gt;0,$W3154/$L3154,0)</f>
        <v>43.55410876119403</v>
      </c>
    </row>
    <row r="3155" spans="1:24" ht="43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3">
        <f>(E3155/D3155)*100</f>
        <v>335.58333333333337</v>
      </c>
      <c r="P3155" s="7">
        <f t="shared" si="344"/>
        <v>41.773858921161825</v>
      </c>
      <c r="Q3155" s="4" t="str">
        <f t="shared" si="345"/>
        <v>theater</v>
      </c>
      <c r="R3155" s="4" t="str">
        <f t="shared" si="343"/>
        <v>plays</v>
      </c>
      <c r="S3155" s="22">
        <f t="shared" si="346"/>
        <v>40633.154363425929</v>
      </c>
      <c r="T3155" s="22">
        <f t="shared" si="347"/>
        <v>40664.207638888889</v>
      </c>
      <c r="U3155" s="23">
        <v>40633.154363425929</v>
      </c>
      <c r="V3155" s="14">
        <f t="shared" si="348"/>
        <v>3000</v>
      </c>
      <c r="W3155" s="14">
        <f t="shared" si="349"/>
        <v>10067.5</v>
      </c>
      <c r="X3155" s="7">
        <f>IF($L3155&gt;0,$W3155/$L3155,0)</f>
        <v>41.773858921161825</v>
      </c>
    </row>
    <row r="3156" spans="1:24" ht="43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3">
        <f>(E3156/D3156)*100</f>
        <v>112.92857142857142</v>
      </c>
      <c r="P3156" s="7">
        <f t="shared" si="344"/>
        <v>64.268292682926827</v>
      </c>
      <c r="Q3156" s="4" t="str">
        <f t="shared" si="345"/>
        <v>theater</v>
      </c>
      <c r="R3156" s="4" t="str">
        <f t="shared" si="343"/>
        <v>plays</v>
      </c>
      <c r="S3156" s="22">
        <f t="shared" si="346"/>
        <v>40970.875671296293</v>
      </c>
      <c r="T3156" s="22">
        <f t="shared" si="347"/>
        <v>41000.834004629629</v>
      </c>
      <c r="U3156" s="23">
        <v>40970.875671296293</v>
      </c>
      <c r="V3156" s="14">
        <f t="shared" si="348"/>
        <v>7000</v>
      </c>
      <c r="W3156" s="14">
        <f t="shared" si="349"/>
        <v>7905</v>
      </c>
      <c r="X3156" s="7">
        <f>IF($L3156&gt;0,$W3156/$L3156,0)</f>
        <v>64.268292682926827</v>
      </c>
    </row>
    <row r="3157" spans="1:24" ht="43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3">
        <f>(E3157/D3157)*100</f>
        <v>188.50460000000001</v>
      </c>
      <c r="P3157" s="7">
        <f t="shared" si="344"/>
        <v>31.209370860927152</v>
      </c>
      <c r="Q3157" s="4" t="str">
        <f t="shared" si="345"/>
        <v>theater</v>
      </c>
      <c r="R3157" s="4" t="str">
        <f t="shared" si="343"/>
        <v>plays</v>
      </c>
      <c r="S3157" s="22">
        <f t="shared" si="346"/>
        <v>41233.499131944445</v>
      </c>
      <c r="T3157" s="22">
        <f t="shared" si="347"/>
        <v>41263.499131944445</v>
      </c>
      <c r="U3157" s="23">
        <v>41233.499131944445</v>
      </c>
      <c r="V3157" s="14">
        <f t="shared" si="348"/>
        <v>6259.3849999999993</v>
      </c>
      <c r="W3157" s="14">
        <f t="shared" si="349"/>
        <v>11799.228656709998</v>
      </c>
      <c r="X3157" s="7">
        <f>IF($L3157&gt;0,$W3157/$L3157,0)</f>
        <v>39.070293565264897</v>
      </c>
    </row>
    <row r="3158" spans="1:24" ht="43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3">
        <f>(E3158/D3158)*100</f>
        <v>101.81818181818181</v>
      </c>
      <c r="P3158" s="7">
        <f t="shared" si="344"/>
        <v>62.921348314606739</v>
      </c>
      <c r="Q3158" s="4" t="str">
        <f t="shared" si="345"/>
        <v>theater</v>
      </c>
      <c r="R3158" s="4" t="str">
        <f t="shared" si="343"/>
        <v>plays</v>
      </c>
      <c r="S3158" s="22">
        <f t="shared" si="346"/>
        <v>41026.953055555554</v>
      </c>
      <c r="T3158" s="22">
        <f t="shared" si="347"/>
        <v>41061.953055555554</v>
      </c>
      <c r="U3158" s="23">
        <v>41026.953055555554</v>
      </c>
      <c r="V3158" s="14">
        <f t="shared" si="348"/>
        <v>5500</v>
      </c>
      <c r="W3158" s="14">
        <f t="shared" si="349"/>
        <v>5600</v>
      </c>
      <c r="X3158" s="7">
        <f>IF($L3158&gt;0,$W3158/$L3158,0)</f>
        <v>62.921348314606739</v>
      </c>
    </row>
    <row r="3159" spans="1:24" ht="28.8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3">
        <f>(E3159/D3159)*100</f>
        <v>101</v>
      </c>
      <c r="P3159" s="7">
        <f t="shared" si="344"/>
        <v>98.536585365853654</v>
      </c>
      <c r="Q3159" s="4" t="str">
        <f t="shared" si="345"/>
        <v>theater</v>
      </c>
      <c r="R3159" s="4" t="str">
        <f t="shared" si="343"/>
        <v>plays</v>
      </c>
      <c r="S3159" s="22">
        <f t="shared" si="346"/>
        <v>41829.788252314815</v>
      </c>
      <c r="T3159" s="22">
        <f t="shared" si="347"/>
        <v>41839.208333333336</v>
      </c>
      <c r="U3159" s="23">
        <v>41829.788252314815</v>
      </c>
      <c r="V3159" s="14">
        <f t="shared" si="348"/>
        <v>4000</v>
      </c>
      <c r="W3159" s="14">
        <f t="shared" si="349"/>
        <v>4040</v>
      </c>
      <c r="X3159" s="7">
        <f>IF($L3159&gt;0,$W3159/$L3159,0)</f>
        <v>98.536585365853654</v>
      </c>
    </row>
    <row r="3160" spans="1:24" ht="28.8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3">
        <f>(E3160/D3160)*100</f>
        <v>113.99999999999999</v>
      </c>
      <c r="P3160" s="7">
        <f t="shared" si="344"/>
        <v>82.608695652173907</v>
      </c>
      <c r="Q3160" s="4" t="str">
        <f t="shared" si="345"/>
        <v>theater</v>
      </c>
      <c r="R3160" s="4" t="str">
        <f t="shared" si="343"/>
        <v>plays</v>
      </c>
      <c r="S3160" s="22">
        <f t="shared" si="346"/>
        <v>41447.839722222227</v>
      </c>
      <c r="T3160" s="22">
        <f t="shared" si="347"/>
        <v>41477.839722222227</v>
      </c>
      <c r="U3160" s="23">
        <v>41447.839722222227</v>
      </c>
      <c r="V3160" s="14">
        <f t="shared" si="348"/>
        <v>5000</v>
      </c>
      <c r="W3160" s="14">
        <f t="shared" si="349"/>
        <v>5700</v>
      </c>
      <c r="X3160" s="7">
        <f>IF($L3160&gt;0,$W3160/$L3160,0)</f>
        <v>82.608695652173907</v>
      </c>
    </row>
    <row r="3161" spans="1:24" ht="28.8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3">
        <f>(E3161/D3161)*100</f>
        <v>133.48133333333334</v>
      </c>
      <c r="P3161" s="7">
        <f t="shared" si="344"/>
        <v>38.504230769230773</v>
      </c>
      <c r="Q3161" s="4" t="str">
        <f t="shared" si="345"/>
        <v>theater</v>
      </c>
      <c r="R3161" s="4" t="str">
        <f t="shared" si="343"/>
        <v>plays</v>
      </c>
      <c r="S3161" s="22">
        <f t="shared" si="346"/>
        <v>40884.066678240742</v>
      </c>
      <c r="T3161" s="22">
        <f t="shared" si="347"/>
        <v>40926.958333333336</v>
      </c>
      <c r="U3161" s="23">
        <v>40884.066678240742</v>
      </c>
      <c r="V3161" s="14">
        <f t="shared" si="348"/>
        <v>1500</v>
      </c>
      <c r="W3161" s="14">
        <f t="shared" si="349"/>
        <v>2002.22</v>
      </c>
      <c r="X3161" s="7">
        <f>IF($L3161&gt;0,$W3161/$L3161,0)</f>
        <v>38.504230769230773</v>
      </c>
    </row>
    <row r="3162" spans="1:24" ht="43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3">
        <f>(E3162/D3162)*100</f>
        <v>101.53333333333335</v>
      </c>
      <c r="P3162" s="7">
        <f t="shared" si="344"/>
        <v>80.15789473684211</v>
      </c>
      <c r="Q3162" s="4" t="str">
        <f t="shared" si="345"/>
        <v>theater</v>
      </c>
      <c r="R3162" s="4" t="str">
        <f t="shared" si="343"/>
        <v>plays</v>
      </c>
      <c r="S3162" s="22">
        <f t="shared" si="346"/>
        <v>41841.26489583333</v>
      </c>
      <c r="T3162" s="22">
        <f t="shared" si="347"/>
        <v>41864.207638888889</v>
      </c>
      <c r="U3162" s="23">
        <v>41841.26489583333</v>
      </c>
      <c r="V3162" s="14">
        <f t="shared" si="348"/>
        <v>4500</v>
      </c>
      <c r="W3162" s="14">
        <f t="shared" si="349"/>
        <v>4569</v>
      </c>
      <c r="X3162" s="7">
        <f>IF($L3162&gt;0,$W3162/$L3162,0)</f>
        <v>80.15789473684211</v>
      </c>
    </row>
    <row r="3163" spans="1:24" ht="43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3">
        <f>(E3163/D3163)*100</f>
        <v>105.1</v>
      </c>
      <c r="P3163" s="7">
        <f t="shared" si="344"/>
        <v>28.405405405405407</v>
      </c>
      <c r="Q3163" s="4" t="str">
        <f t="shared" si="345"/>
        <v>theater</v>
      </c>
      <c r="R3163" s="4" t="str">
        <f t="shared" si="343"/>
        <v>plays</v>
      </c>
      <c r="S3163" s="22">
        <f t="shared" si="346"/>
        <v>41897.536134259259</v>
      </c>
      <c r="T3163" s="22">
        <f t="shared" si="347"/>
        <v>41927.536134259259</v>
      </c>
      <c r="U3163" s="23">
        <v>41897.536134259259</v>
      </c>
      <c r="V3163" s="14">
        <f t="shared" si="348"/>
        <v>2503.7539999999999</v>
      </c>
      <c r="W3163" s="14">
        <f t="shared" si="349"/>
        <v>2631.4454539999997</v>
      </c>
      <c r="X3163" s="7">
        <f>IF($L3163&gt;0,$W3163/$L3163,0)</f>
        <v>35.560073702702695</v>
      </c>
    </row>
    <row r="3164" spans="1:24" ht="43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3">
        <f>(E3164/D3164)*100</f>
        <v>127.15</v>
      </c>
      <c r="P3164" s="7">
        <f t="shared" si="344"/>
        <v>80.730158730158735</v>
      </c>
      <c r="Q3164" s="4" t="str">
        <f t="shared" si="345"/>
        <v>theater</v>
      </c>
      <c r="R3164" s="4" t="str">
        <f t="shared" si="343"/>
        <v>plays</v>
      </c>
      <c r="S3164" s="22">
        <f t="shared" si="346"/>
        <v>41799.685902777775</v>
      </c>
      <c r="T3164" s="22">
        <f t="shared" si="347"/>
        <v>41827.083333333336</v>
      </c>
      <c r="U3164" s="23">
        <v>41799.685902777775</v>
      </c>
      <c r="V3164" s="14">
        <f t="shared" si="348"/>
        <v>4000</v>
      </c>
      <c r="W3164" s="14">
        <f t="shared" si="349"/>
        <v>5086</v>
      </c>
      <c r="X3164" s="7">
        <f>IF($L3164&gt;0,$W3164/$L3164,0)</f>
        <v>80.730158730158735</v>
      </c>
    </row>
    <row r="3165" spans="1:24" ht="43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3">
        <f>(E3165/D3165)*100</f>
        <v>111.15384615384616</v>
      </c>
      <c r="P3165" s="7">
        <f t="shared" si="344"/>
        <v>200.69444444444446</v>
      </c>
      <c r="Q3165" s="4" t="str">
        <f t="shared" si="345"/>
        <v>theater</v>
      </c>
      <c r="R3165" s="4" t="str">
        <f t="shared" si="343"/>
        <v>plays</v>
      </c>
      <c r="S3165" s="22">
        <f t="shared" si="346"/>
        <v>41775.753761574073</v>
      </c>
      <c r="T3165" s="22">
        <f t="shared" si="347"/>
        <v>41805.753761574073</v>
      </c>
      <c r="U3165" s="23">
        <v>41775.753761574073</v>
      </c>
      <c r="V3165" s="14">
        <f t="shared" si="348"/>
        <v>13000</v>
      </c>
      <c r="W3165" s="14">
        <f t="shared" si="349"/>
        <v>14450</v>
      </c>
      <c r="X3165" s="7">
        <f>IF($L3165&gt;0,$W3165/$L3165,0)</f>
        <v>200.69444444444446</v>
      </c>
    </row>
    <row r="3166" spans="1:24" ht="43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3">
        <f>(E3166/D3166)*100</f>
        <v>106.76</v>
      </c>
      <c r="P3166" s="7">
        <f t="shared" si="344"/>
        <v>37.591549295774648</v>
      </c>
      <c r="Q3166" s="4" t="str">
        <f t="shared" si="345"/>
        <v>theater</v>
      </c>
      <c r="R3166" s="4" t="str">
        <f t="shared" si="343"/>
        <v>plays</v>
      </c>
      <c r="S3166" s="22">
        <f t="shared" si="346"/>
        <v>41766.805729166663</v>
      </c>
      <c r="T3166" s="22">
        <f t="shared" si="347"/>
        <v>41799.805729166663</v>
      </c>
      <c r="U3166" s="23">
        <v>41766.805729166663</v>
      </c>
      <c r="V3166" s="14">
        <f t="shared" si="348"/>
        <v>2500</v>
      </c>
      <c r="W3166" s="14">
        <f t="shared" si="349"/>
        <v>2669</v>
      </c>
      <c r="X3166" s="7">
        <f>IF($L3166&gt;0,$W3166/$L3166,0)</f>
        <v>37.591549295774648</v>
      </c>
    </row>
    <row r="3167" spans="1:24" ht="43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3">
        <f>(E3167/D3167)*100</f>
        <v>162.66666666666666</v>
      </c>
      <c r="P3167" s="7">
        <f t="shared" si="344"/>
        <v>58.095238095238095</v>
      </c>
      <c r="Q3167" s="4" t="str">
        <f t="shared" si="345"/>
        <v>theater</v>
      </c>
      <c r="R3167" s="4" t="str">
        <f t="shared" si="343"/>
        <v>plays</v>
      </c>
      <c r="S3167" s="22">
        <f t="shared" si="346"/>
        <v>40644.159259259257</v>
      </c>
      <c r="T3167" s="22">
        <f t="shared" si="347"/>
        <v>40666.165972222225</v>
      </c>
      <c r="U3167" s="23">
        <v>40644.159259259257</v>
      </c>
      <c r="V3167" s="14">
        <f t="shared" si="348"/>
        <v>750</v>
      </c>
      <c r="W3167" s="14">
        <f t="shared" si="349"/>
        <v>1220</v>
      </c>
      <c r="X3167" s="7">
        <f>IF($L3167&gt;0,$W3167/$L3167,0)</f>
        <v>58.095238095238095</v>
      </c>
    </row>
    <row r="3168" spans="1:24" ht="43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3">
        <f>(E3168/D3168)*100</f>
        <v>160.22808571428573</v>
      </c>
      <c r="P3168" s="7">
        <f t="shared" si="344"/>
        <v>60.300892473118282</v>
      </c>
      <c r="Q3168" s="4" t="str">
        <f t="shared" si="345"/>
        <v>theater</v>
      </c>
      <c r="R3168" s="4" t="str">
        <f t="shared" si="343"/>
        <v>plays</v>
      </c>
      <c r="S3168" s="22">
        <f t="shared" si="346"/>
        <v>41940.69158564815</v>
      </c>
      <c r="T3168" s="22">
        <f t="shared" si="347"/>
        <v>41969.332638888889</v>
      </c>
      <c r="U3168" s="23">
        <v>41940.69158564815</v>
      </c>
      <c r="V3168" s="14">
        <f t="shared" si="348"/>
        <v>35000</v>
      </c>
      <c r="W3168" s="14">
        <f t="shared" si="349"/>
        <v>56079.83</v>
      </c>
      <c r="X3168" s="7">
        <f>IF($L3168&gt;0,$W3168/$L3168,0)</f>
        <v>60.300892473118282</v>
      </c>
    </row>
    <row r="3169" spans="1:24" ht="28.8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3">
        <f>(E3169/D3169)*100</f>
        <v>116.16666666666666</v>
      </c>
      <c r="P3169" s="7">
        <f t="shared" si="344"/>
        <v>63.363636363636367</v>
      </c>
      <c r="Q3169" s="4" t="str">
        <f t="shared" si="345"/>
        <v>theater</v>
      </c>
      <c r="R3169" s="4" t="str">
        <f t="shared" si="343"/>
        <v>plays</v>
      </c>
      <c r="S3169" s="22">
        <f t="shared" si="346"/>
        <v>41839.175706018519</v>
      </c>
      <c r="T3169" s="22">
        <f t="shared" si="347"/>
        <v>41853.175706018519</v>
      </c>
      <c r="U3169" s="23">
        <v>41839.175706018519</v>
      </c>
      <c r="V3169" s="14">
        <f t="shared" si="348"/>
        <v>3000</v>
      </c>
      <c r="W3169" s="14">
        <f t="shared" si="349"/>
        <v>3485</v>
      </c>
      <c r="X3169" s="7">
        <f>IF($L3169&gt;0,$W3169/$L3169,0)</f>
        <v>63.363636363636367</v>
      </c>
    </row>
    <row r="3170" spans="1:24" ht="43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3">
        <f>(E3170/D3170)*100</f>
        <v>124.2</v>
      </c>
      <c r="P3170" s="7">
        <f t="shared" si="344"/>
        <v>50.901639344262293</v>
      </c>
      <c r="Q3170" s="4" t="str">
        <f t="shared" si="345"/>
        <v>theater</v>
      </c>
      <c r="R3170" s="4" t="str">
        <f t="shared" si="343"/>
        <v>plays</v>
      </c>
      <c r="S3170" s="22">
        <f t="shared" si="346"/>
        <v>41772.105937500004</v>
      </c>
      <c r="T3170" s="22">
        <f t="shared" si="347"/>
        <v>41803.916666666664</v>
      </c>
      <c r="U3170" s="23">
        <v>41772.105937500004</v>
      </c>
      <c r="V3170" s="14">
        <f t="shared" si="348"/>
        <v>2500</v>
      </c>
      <c r="W3170" s="14">
        <f t="shared" si="349"/>
        <v>3105</v>
      </c>
      <c r="X3170" s="7">
        <f>IF($L3170&gt;0,$W3170/$L3170,0)</f>
        <v>50.901639344262293</v>
      </c>
    </row>
    <row r="3171" spans="1:24" ht="28.8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3">
        <f>(E3171/D3171)*100</f>
        <v>103.01249999999999</v>
      </c>
      <c r="P3171" s="7">
        <f t="shared" si="344"/>
        <v>100.5</v>
      </c>
      <c r="Q3171" s="4" t="str">
        <f t="shared" si="345"/>
        <v>theater</v>
      </c>
      <c r="R3171" s="4" t="str">
        <f t="shared" si="343"/>
        <v>plays</v>
      </c>
      <c r="S3171" s="22">
        <f t="shared" si="346"/>
        <v>41591.737974537034</v>
      </c>
      <c r="T3171" s="22">
        <f t="shared" si="347"/>
        <v>41621.207638888889</v>
      </c>
      <c r="U3171" s="23">
        <v>41591.737974537034</v>
      </c>
      <c r="V3171" s="14">
        <f t="shared" si="348"/>
        <v>8000</v>
      </c>
      <c r="W3171" s="14">
        <f t="shared" si="349"/>
        <v>8241</v>
      </c>
      <c r="X3171" s="7">
        <f>IF($L3171&gt;0,$W3171/$L3171,0)</f>
        <v>100.5</v>
      </c>
    </row>
    <row r="3172" spans="1:24" ht="28.8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3">
        <f>(E3172/D3172)*100</f>
        <v>112.25</v>
      </c>
      <c r="P3172" s="7">
        <f t="shared" si="344"/>
        <v>31.619718309859156</v>
      </c>
      <c r="Q3172" s="4" t="str">
        <f t="shared" si="345"/>
        <v>theater</v>
      </c>
      <c r="R3172" s="4" t="str">
        <f t="shared" si="343"/>
        <v>plays</v>
      </c>
      <c r="S3172" s="22">
        <f t="shared" si="346"/>
        <v>41789.080370370371</v>
      </c>
      <c r="T3172" s="22">
        <f t="shared" si="347"/>
        <v>41822.166666666664</v>
      </c>
      <c r="U3172" s="23">
        <v>41789.080370370371</v>
      </c>
      <c r="V3172" s="14">
        <f t="shared" si="348"/>
        <v>2000</v>
      </c>
      <c r="W3172" s="14">
        <f t="shared" si="349"/>
        <v>2245</v>
      </c>
      <c r="X3172" s="7">
        <f>IF($L3172&gt;0,$W3172/$L3172,0)</f>
        <v>31.619718309859156</v>
      </c>
    </row>
    <row r="3173" spans="1:24" ht="43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3">
        <f>(E3173/D3173)*100</f>
        <v>108.8142857142857</v>
      </c>
      <c r="P3173" s="7">
        <f t="shared" si="344"/>
        <v>65.102564102564102</v>
      </c>
      <c r="Q3173" s="4" t="str">
        <f t="shared" si="345"/>
        <v>theater</v>
      </c>
      <c r="R3173" s="4" t="str">
        <f t="shared" si="343"/>
        <v>plays</v>
      </c>
      <c r="S3173" s="22">
        <f t="shared" si="346"/>
        <v>42466.608310185184</v>
      </c>
      <c r="T3173" s="22">
        <f t="shared" si="347"/>
        <v>42496.608310185184</v>
      </c>
      <c r="U3173" s="23">
        <v>42466.608310185184</v>
      </c>
      <c r="V3173" s="14">
        <f t="shared" si="348"/>
        <v>8763.1389999999992</v>
      </c>
      <c r="W3173" s="14">
        <f t="shared" si="349"/>
        <v>9535.5471089999992</v>
      </c>
      <c r="X3173" s="7">
        <f>IF($L3173&gt;0,$W3173/$L3173,0)</f>
        <v>81.50040264102563</v>
      </c>
    </row>
    <row r="3174" spans="1:24" ht="43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3">
        <f>(E3174/D3174)*100</f>
        <v>114.99999999999999</v>
      </c>
      <c r="P3174" s="7">
        <f t="shared" si="344"/>
        <v>79.310344827586206</v>
      </c>
      <c r="Q3174" s="4" t="str">
        <f t="shared" si="345"/>
        <v>theater</v>
      </c>
      <c r="R3174" s="4" t="str">
        <f t="shared" si="343"/>
        <v>plays</v>
      </c>
      <c r="S3174" s="22">
        <f t="shared" si="346"/>
        <v>40923.729953703703</v>
      </c>
      <c r="T3174" s="22">
        <f t="shared" si="347"/>
        <v>40953.729953703703</v>
      </c>
      <c r="U3174" s="23">
        <v>40923.729953703703</v>
      </c>
      <c r="V3174" s="14">
        <f t="shared" si="348"/>
        <v>2000</v>
      </c>
      <c r="W3174" s="14">
        <f t="shared" si="349"/>
        <v>2300</v>
      </c>
      <c r="X3174" s="7">
        <f>IF($L3174&gt;0,$W3174/$L3174,0)</f>
        <v>79.310344827586206</v>
      </c>
    </row>
    <row r="3175" spans="1:24" ht="43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3">
        <f>(E3175/D3175)*100</f>
        <v>103</v>
      </c>
      <c r="P3175" s="7">
        <f t="shared" si="344"/>
        <v>139.18918918918919</v>
      </c>
      <c r="Q3175" s="4" t="str">
        <f t="shared" si="345"/>
        <v>theater</v>
      </c>
      <c r="R3175" s="4" t="str">
        <f t="shared" si="343"/>
        <v>plays</v>
      </c>
      <c r="S3175" s="22">
        <f t="shared" si="346"/>
        <v>41878.878379629634</v>
      </c>
      <c r="T3175" s="22">
        <f t="shared" si="347"/>
        <v>41908.878379629634</v>
      </c>
      <c r="U3175" s="23">
        <v>41878.878379629634</v>
      </c>
      <c r="V3175" s="14">
        <f t="shared" si="348"/>
        <v>10000</v>
      </c>
      <c r="W3175" s="14">
        <f t="shared" si="349"/>
        <v>10300</v>
      </c>
      <c r="X3175" s="7">
        <f>IF($L3175&gt;0,$W3175/$L3175,0)</f>
        <v>139.18918918918919</v>
      </c>
    </row>
    <row r="3176" spans="1:24" ht="43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3">
        <f>(E3176/D3176)*100</f>
        <v>101.13333333333334</v>
      </c>
      <c r="P3176" s="7">
        <f t="shared" si="344"/>
        <v>131.91304347826087</v>
      </c>
      <c r="Q3176" s="4" t="str">
        <f t="shared" si="345"/>
        <v>theater</v>
      </c>
      <c r="R3176" s="4" t="str">
        <f t="shared" si="343"/>
        <v>plays</v>
      </c>
      <c r="S3176" s="22">
        <f t="shared" si="346"/>
        <v>41862.864675925928</v>
      </c>
      <c r="T3176" s="22">
        <f t="shared" si="347"/>
        <v>41876.864675925928</v>
      </c>
      <c r="U3176" s="23">
        <v>41862.864675925928</v>
      </c>
      <c r="V3176" s="14">
        <f t="shared" si="348"/>
        <v>3000</v>
      </c>
      <c r="W3176" s="14">
        <f t="shared" si="349"/>
        <v>3034</v>
      </c>
      <c r="X3176" s="7">
        <f>IF($L3176&gt;0,$W3176/$L3176,0)</f>
        <v>131.91304347826087</v>
      </c>
    </row>
    <row r="3177" spans="1:24" ht="57.6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3">
        <f>(E3177/D3177)*100</f>
        <v>109.55999999999999</v>
      </c>
      <c r="P3177" s="7">
        <f t="shared" si="344"/>
        <v>91.3</v>
      </c>
      <c r="Q3177" s="4" t="str">
        <f t="shared" si="345"/>
        <v>theater</v>
      </c>
      <c r="R3177" s="4" t="str">
        <f t="shared" si="343"/>
        <v>plays</v>
      </c>
      <c r="S3177" s="22">
        <f t="shared" si="346"/>
        <v>40531.886886574073</v>
      </c>
      <c r="T3177" s="22">
        <f t="shared" si="347"/>
        <v>40591.886886574073</v>
      </c>
      <c r="U3177" s="23">
        <v>40531.886886574073</v>
      </c>
      <c r="V3177" s="14">
        <f t="shared" si="348"/>
        <v>5000</v>
      </c>
      <c r="W3177" s="14">
        <f t="shared" si="349"/>
        <v>5478</v>
      </c>
      <c r="X3177" s="7">
        <f>IF($L3177&gt;0,$W3177/$L3177,0)</f>
        <v>91.3</v>
      </c>
    </row>
    <row r="3178" spans="1:24" ht="43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3">
        <f>(E3178/D3178)*100</f>
        <v>114.8421052631579</v>
      </c>
      <c r="P3178" s="7">
        <f t="shared" si="344"/>
        <v>39.672727272727272</v>
      </c>
      <c r="Q3178" s="4" t="str">
        <f t="shared" si="345"/>
        <v>theater</v>
      </c>
      <c r="R3178" s="4" t="str">
        <f t="shared" si="343"/>
        <v>plays</v>
      </c>
      <c r="S3178" s="22">
        <f t="shared" si="346"/>
        <v>41477.930914351848</v>
      </c>
      <c r="T3178" s="22">
        <f t="shared" si="347"/>
        <v>41504.625</v>
      </c>
      <c r="U3178" s="23">
        <v>41477.930914351848</v>
      </c>
      <c r="V3178" s="14">
        <f t="shared" si="348"/>
        <v>1900</v>
      </c>
      <c r="W3178" s="14">
        <f t="shared" si="349"/>
        <v>2182</v>
      </c>
      <c r="X3178" s="7">
        <f>IF($L3178&gt;0,$W3178/$L3178,0)</f>
        <v>39.672727272727272</v>
      </c>
    </row>
    <row r="3179" spans="1:24" ht="43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3">
        <f>(E3179/D3179)*100</f>
        <v>117.39999999999999</v>
      </c>
      <c r="P3179" s="7">
        <f t="shared" si="344"/>
        <v>57.549019607843135</v>
      </c>
      <c r="Q3179" s="4" t="str">
        <f t="shared" si="345"/>
        <v>theater</v>
      </c>
      <c r="R3179" s="4" t="str">
        <f t="shared" si="343"/>
        <v>plays</v>
      </c>
      <c r="S3179" s="22">
        <f t="shared" si="346"/>
        <v>41781.666770833333</v>
      </c>
      <c r="T3179" s="22">
        <f t="shared" si="347"/>
        <v>41811.666770833333</v>
      </c>
      <c r="U3179" s="23">
        <v>41781.666770833333</v>
      </c>
      <c r="V3179" s="14">
        <f t="shared" si="348"/>
        <v>2500</v>
      </c>
      <c r="W3179" s="14">
        <f t="shared" si="349"/>
        <v>2935</v>
      </c>
      <c r="X3179" s="7">
        <f>IF($L3179&gt;0,$W3179/$L3179,0)</f>
        <v>57.549019607843135</v>
      </c>
    </row>
    <row r="3180" spans="1:24" ht="43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3">
        <f>(E3180/D3180)*100</f>
        <v>171.73333333333335</v>
      </c>
      <c r="P3180" s="7">
        <f t="shared" si="344"/>
        <v>33.025641025641029</v>
      </c>
      <c r="Q3180" s="4" t="str">
        <f t="shared" si="345"/>
        <v>theater</v>
      </c>
      <c r="R3180" s="4" t="str">
        <f t="shared" si="343"/>
        <v>plays</v>
      </c>
      <c r="S3180" s="22">
        <f t="shared" si="346"/>
        <v>41806.605034722219</v>
      </c>
      <c r="T3180" s="22">
        <f t="shared" si="347"/>
        <v>41836.605034722219</v>
      </c>
      <c r="U3180" s="23">
        <v>41806.605034722219</v>
      </c>
      <c r="V3180" s="14">
        <f t="shared" si="348"/>
        <v>1877.8154999999999</v>
      </c>
      <c r="W3180" s="14">
        <f t="shared" si="349"/>
        <v>3224.8351519999997</v>
      </c>
      <c r="X3180" s="7">
        <f>IF($L3180&gt;0,$W3180/$L3180,0)</f>
        <v>41.344040410256405</v>
      </c>
    </row>
    <row r="3181" spans="1:24" ht="28.8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3">
        <f>(E3181/D3181)*100</f>
        <v>114.16238095238094</v>
      </c>
      <c r="P3181" s="7">
        <f t="shared" si="344"/>
        <v>77.335806451612896</v>
      </c>
      <c r="Q3181" s="4" t="str">
        <f t="shared" si="345"/>
        <v>theater</v>
      </c>
      <c r="R3181" s="4" t="str">
        <f t="shared" si="343"/>
        <v>plays</v>
      </c>
      <c r="S3181" s="22">
        <f t="shared" si="346"/>
        <v>41375.702210648145</v>
      </c>
      <c r="T3181" s="22">
        <f t="shared" si="347"/>
        <v>41400.702210648145</v>
      </c>
      <c r="U3181" s="23">
        <v>41375.702210648145</v>
      </c>
      <c r="V3181" s="14">
        <f t="shared" si="348"/>
        <v>4200</v>
      </c>
      <c r="W3181" s="14">
        <f t="shared" si="349"/>
        <v>4794.82</v>
      </c>
      <c r="X3181" s="7">
        <f>IF($L3181&gt;0,$W3181/$L3181,0)</f>
        <v>77.335806451612896</v>
      </c>
    </row>
    <row r="3182" spans="1:24" ht="43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3">
        <f>(E3182/D3182)*100</f>
        <v>119.75</v>
      </c>
      <c r="P3182" s="7">
        <f t="shared" si="344"/>
        <v>31.933333333333334</v>
      </c>
      <c r="Q3182" s="4" t="str">
        <f t="shared" si="345"/>
        <v>theater</v>
      </c>
      <c r="R3182" s="4" t="str">
        <f t="shared" si="343"/>
        <v>plays</v>
      </c>
      <c r="S3182" s="22">
        <f t="shared" si="346"/>
        <v>41780.412604166668</v>
      </c>
      <c r="T3182" s="22">
        <f t="shared" si="347"/>
        <v>41810.412604166668</v>
      </c>
      <c r="U3182" s="23">
        <v>41780.412604166668</v>
      </c>
      <c r="V3182" s="14">
        <f t="shared" si="348"/>
        <v>1502.2523999999999</v>
      </c>
      <c r="W3182" s="14">
        <f t="shared" si="349"/>
        <v>1798.9472489999998</v>
      </c>
      <c r="X3182" s="7">
        <f>IF($L3182&gt;0,$W3182/$L3182,0)</f>
        <v>39.976605533333327</v>
      </c>
    </row>
    <row r="3183" spans="1:24" ht="43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3">
        <f>(E3183/D3183)*100</f>
        <v>109.00000000000001</v>
      </c>
      <c r="P3183" s="7">
        <f t="shared" si="344"/>
        <v>36.333333333333336</v>
      </c>
      <c r="Q3183" s="4" t="str">
        <f t="shared" si="345"/>
        <v>theater</v>
      </c>
      <c r="R3183" s="4" t="str">
        <f t="shared" si="343"/>
        <v>plays</v>
      </c>
      <c r="S3183" s="22">
        <f t="shared" si="346"/>
        <v>41779.310034722221</v>
      </c>
      <c r="T3183" s="22">
        <f t="shared" si="347"/>
        <v>41805.666666666664</v>
      </c>
      <c r="U3183" s="23">
        <v>41779.310034722221</v>
      </c>
      <c r="V3183" s="14">
        <f t="shared" si="348"/>
        <v>625.93849999999998</v>
      </c>
      <c r="W3183" s="14">
        <f t="shared" si="349"/>
        <v>682.272965</v>
      </c>
      <c r="X3183" s="7">
        <f>IF($L3183&gt;0,$W3183/$L3183,0)</f>
        <v>45.484864333333334</v>
      </c>
    </row>
    <row r="3184" spans="1:24" ht="57.6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3">
        <f>(E3184/D3184)*100</f>
        <v>100.88571428571429</v>
      </c>
      <c r="P3184" s="7">
        <f t="shared" si="344"/>
        <v>46.768211920529801</v>
      </c>
      <c r="Q3184" s="4" t="str">
        <f t="shared" si="345"/>
        <v>theater</v>
      </c>
      <c r="R3184" s="4" t="str">
        <f t="shared" si="343"/>
        <v>plays</v>
      </c>
      <c r="S3184" s="22">
        <f t="shared" si="346"/>
        <v>40883.949317129627</v>
      </c>
      <c r="T3184" s="22">
        <f t="shared" si="347"/>
        <v>40939.708333333336</v>
      </c>
      <c r="U3184" s="23">
        <v>40883.949317129627</v>
      </c>
      <c r="V3184" s="14">
        <f t="shared" si="348"/>
        <v>7000</v>
      </c>
      <c r="W3184" s="14">
        <f t="shared" si="349"/>
        <v>7062</v>
      </c>
      <c r="X3184" s="7">
        <f>IF($L3184&gt;0,$W3184/$L3184,0)</f>
        <v>46.768211920529801</v>
      </c>
    </row>
    <row r="3185" spans="1:24" ht="43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3">
        <f>(E3185/D3185)*100</f>
        <v>109.00000000000001</v>
      </c>
      <c r="P3185" s="7">
        <f t="shared" si="344"/>
        <v>40.073529411764703</v>
      </c>
      <c r="Q3185" s="4" t="str">
        <f t="shared" si="345"/>
        <v>theater</v>
      </c>
      <c r="R3185" s="4" t="str">
        <f t="shared" si="343"/>
        <v>plays</v>
      </c>
      <c r="S3185" s="22">
        <f t="shared" si="346"/>
        <v>41491.79478009259</v>
      </c>
      <c r="T3185" s="22">
        <f t="shared" si="347"/>
        <v>41509.79478009259</v>
      </c>
      <c r="U3185" s="23">
        <v>41491.79478009259</v>
      </c>
      <c r="V3185" s="14">
        <f t="shared" si="348"/>
        <v>2500</v>
      </c>
      <c r="W3185" s="14">
        <f t="shared" si="349"/>
        <v>2725</v>
      </c>
      <c r="X3185" s="7">
        <f>IF($L3185&gt;0,$W3185/$L3185,0)</f>
        <v>40.073529411764703</v>
      </c>
    </row>
    <row r="3186" spans="1:24" ht="43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3">
        <f>(E3186/D3186)*100</f>
        <v>107.20930232558139</v>
      </c>
      <c r="P3186" s="7">
        <f t="shared" si="344"/>
        <v>100.21739130434783</v>
      </c>
      <c r="Q3186" s="4" t="str">
        <f t="shared" si="345"/>
        <v>theater</v>
      </c>
      <c r="R3186" s="4" t="str">
        <f t="shared" si="343"/>
        <v>plays</v>
      </c>
      <c r="S3186" s="22">
        <f t="shared" si="346"/>
        <v>41791.993414351848</v>
      </c>
      <c r="T3186" s="22">
        <f t="shared" si="347"/>
        <v>41821.993414351848</v>
      </c>
      <c r="U3186" s="23">
        <v>41791.993414351848</v>
      </c>
      <c r="V3186" s="14">
        <f t="shared" si="348"/>
        <v>4300</v>
      </c>
      <c r="W3186" s="14">
        <f t="shared" si="349"/>
        <v>4610</v>
      </c>
      <c r="X3186" s="7">
        <f>IF($L3186&gt;0,$W3186/$L3186,0)</f>
        <v>100.21739130434783</v>
      </c>
    </row>
    <row r="3187" spans="1:24" ht="43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3">
        <f>(E3187/D3187)*100</f>
        <v>100</v>
      </c>
      <c r="P3187" s="7">
        <f t="shared" si="344"/>
        <v>41.666666666666664</v>
      </c>
      <c r="Q3187" s="4" t="str">
        <f t="shared" si="345"/>
        <v>theater</v>
      </c>
      <c r="R3187" s="4" t="str">
        <f t="shared" si="343"/>
        <v>plays</v>
      </c>
      <c r="S3187" s="22">
        <f t="shared" si="346"/>
        <v>41829.977326388893</v>
      </c>
      <c r="T3187" s="22">
        <f t="shared" si="347"/>
        <v>41836.977326388893</v>
      </c>
      <c r="U3187" s="23">
        <v>41829.977326388893</v>
      </c>
      <c r="V3187" s="14">
        <f t="shared" si="348"/>
        <v>1251.877</v>
      </c>
      <c r="W3187" s="14">
        <f t="shared" si="349"/>
        <v>1251.877</v>
      </c>
      <c r="X3187" s="7">
        <f>IF($L3187&gt;0,$W3187/$L3187,0)</f>
        <v>52.161541666666665</v>
      </c>
    </row>
    <row r="3188" spans="1:24" ht="43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3">
        <f>(E3188/D3188)*100</f>
        <v>102.18750000000001</v>
      </c>
      <c r="P3188" s="7">
        <f t="shared" si="344"/>
        <v>46.714285714285715</v>
      </c>
      <c r="Q3188" s="4" t="str">
        <f t="shared" si="345"/>
        <v>theater</v>
      </c>
      <c r="R3188" s="4" t="str">
        <f t="shared" si="343"/>
        <v>plays</v>
      </c>
      <c r="S3188" s="22">
        <f t="shared" si="346"/>
        <v>41868.924050925925</v>
      </c>
      <c r="T3188" s="22">
        <f t="shared" si="347"/>
        <v>41898.875</v>
      </c>
      <c r="U3188" s="23">
        <v>41868.924050925925</v>
      </c>
      <c r="V3188" s="14">
        <f t="shared" si="348"/>
        <v>4006.0063999999998</v>
      </c>
      <c r="W3188" s="14">
        <f t="shared" si="349"/>
        <v>4093.6377899999998</v>
      </c>
      <c r="X3188" s="7">
        <f>IF($L3188&gt;0,$W3188/$L3188,0)</f>
        <v>58.480539857142851</v>
      </c>
    </row>
    <row r="3189" spans="1:24" ht="43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3">
        <f>(E3189/D3189)*100</f>
        <v>116.29333333333334</v>
      </c>
      <c r="P3189" s="7">
        <f t="shared" si="344"/>
        <v>71.491803278688522</v>
      </c>
      <c r="Q3189" s="4" t="str">
        <f t="shared" si="345"/>
        <v>theater</v>
      </c>
      <c r="R3189" s="4" t="str">
        <f t="shared" si="343"/>
        <v>plays</v>
      </c>
      <c r="S3189" s="22">
        <f t="shared" si="346"/>
        <v>41835.666354166664</v>
      </c>
      <c r="T3189" s="22">
        <f t="shared" si="347"/>
        <v>41855.666354166664</v>
      </c>
      <c r="U3189" s="23">
        <v>41835.666354166664</v>
      </c>
      <c r="V3189" s="14">
        <f t="shared" si="348"/>
        <v>15000</v>
      </c>
      <c r="W3189" s="14">
        <f t="shared" si="349"/>
        <v>17444</v>
      </c>
      <c r="X3189" s="7">
        <f>IF($L3189&gt;0,$W3189/$L3189,0)</f>
        <v>71.491803278688522</v>
      </c>
    </row>
    <row r="3190" spans="1:24" ht="43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3">
        <f>(E3190/D3190)*100</f>
        <v>65</v>
      </c>
      <c r="P3190" s="7">
        <f t="shared" si="344"/>
        <v>14.444444444444445</v>
      </c>
      <c r="Q3190" s="4" t="str">
        <f t="shared" si="345"/>
        <v>theater</v>
      </c>
      <c r="R3190" s="4" t="str">
        <f t="shared" si="343"/>
        <v>musical</v>
      </c>
      <c r="S3190" s="22">
        <f t="shared" si="346"/>
        <v>42144.415532407409</v>
      </c>
      <c r="T3190" s="22">
        <f t="shared" si="347"/>
        <v>42165.415532407409</v>
      </c>
      <c r="U3190" s="23">
        <v>42144.415532407409</v>
      </c>
      <c r="V3190" s="14">
        <f t="shared" si="348"/>
        <v>250.37539999999998</v>
      </c>
      <c r="W3190" s="14">
        <f t="shared" si="349"/>
        <v>162.74400999999997</v>
      </c>
      <c r="X3190" s="7">
        <f>IF($L3190&gt;0,$W3190/$L3190,0)</f>
        <v>18.082667777777775</v>
      </c>
    </row>
    <row r="3191" spans="1:24" ht="43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3">
        <f>(E3191/D3191)*100</f>
        <v>12.327272727272726</v>
      </c>
      <c r="P3191" s="7">
        <f t="shared" si="344"/>
        <v>356.84210526315792</v>
      </c>
      <c r="Q3191" s="4" t="str">
        <f t="shared" si="345"/>
        <v>theater</v>
      </c>
      <c r="R3191" s="4" t="str">
        <f t="shared" si="343"/>
        <v>musical</v>
      </c>
      <c r="S3191" s="22">
        <f t="shared" si="346"/>
        <v>42118.346435185187</v>
      </c>
      <c r="T3191" s="22">
        <f t="shared" si="347"/>
        <v>42148.346435185187</v>
      </c>
      <c r="U3191" s="23">
        <v>42118.346435185187</v>
      </c>
      <c r="V3191" s="14">
        <f t="shared" si="348"/>
        <v>5882.085</v>
      </c>
      <c r="W3191" s="14">
        <f t="shared" si="349"/>
        <v>725.10065999999995</v>
      </c>
      <c r="X3191" s="7">
        <f>IF($L3191&gt;0,$W3191/$L3191,0)</f>
        <v>38.163192631578944</v>
      </c>
    </row>
    <row r="3192" spans="1:24" ht="28.8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3">
        <f>(E3192/D3192)*100</f>
        <v>0</v>
      </c>
      <c r="P3192" s="7">
        <f t="shared" si="344"/>
        <v>0</v>
      </c>
      <c r="Q3192" s="4" t="str">
        <f t="shared" si="345"/>
        <v>theater</v>
      </c>
      <c r="R3192" s="4" t="str">
        <f t="shared" si="343"/>
        <v>musical</v>
      </c>
      <c r="S3192" s="22">
        <f t="shared" si="346"/>
        <v>42683.151331018518</v>
      </c>
      <c r="T3192" s="22">
        <f t="shared" si="347"/>
        <v>42713.192997685182</v>
      </c>
      <c r="U3192" s="23">
        <v>42683.151331018518</v>
      </c>
      <c r="V3192" s="14">
        <f t="shared" si="348"/>
        <v>3065.7960000000003</v>
      </c>
      <c r="W3192" s="14">
        <f t="shared" si="349"/>
        <v>0</v>
      </c>
      <c r="X3192" s="7">
        <f>IF($L3192&gt;0,$W3192/$L3192,0)</f>
        <v>0</v>
      </c>
    </row>
    <row r="3193" spans="1:24" ht="43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3">
        <f>(E3193/D3193)*100</f>
        <v>4.0266666666666664</v>
      </c>
      <c r="P3193" s="7">
        <f t="shared" si="344"/>
        <v>37.75</v>
      </c>
      <c r="Q3193" s="4" t="str">
        <f t="shared" si="345"/>
        <v>theater</v>
      </c>
      <c r="R3193" s="4" t="str">
        <f t="shared" si="343"/>
        <v>musical</v>
      </c>
      <c r="S3193" s="22">
        <f t="shared" si="346"/>
        <v>42538.755428240736</v>
      </c>
      <c r="T3193" s="22">
        <f t="shared" si="347"/>
        <v>42598.755428240736</v>
      </c>
      <c r="U3193" s="23">
        <v>42538.755428240736</v>
      </c>
      <c r="V3193" s="14">
        <f t="shared" si="348"/>
        <v>3750</v>
      </c>
      <c r="W3193" s="14">
        <f t="shared" si="349"/>
        <v>151</v>
      </c>
      <c r="X3193" s="7">
        <f>IF($L3193&gt;0,$W3193/$L3193,0)</f>
        <v>37.75</v>
      </c>
    </row>
    <row r="3194" spans="1:24" ht="43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3">
        <f>(E3194/D3194)*100</f>
        <v>1.02</v>
      </c>
      <c r="P3194" s="7">
        <f t="shared" si="344"/>
        <v>12.75</v>
      </c>
      <c r="Q3194" s="4" t="str">
        <f t="shared" si="345"/>
        <v>theater</v>
      </c>
      <c r="R3194" s="4" t="str">
        <f t="shared" si="343"/>
        <v>musical</v>
      </c>
      <c r="S3194" s="22">
        <f t="shared" si="346"/>
        <v>42018.94049768518</v>
      </c>
      <c r="T3194" s="22">
        <f t="shared" si="347"/>
        <v>42063.916666666672</v>
      </c>
      <c r="U3194" s="23">
        <v>42018.94049768518</v>
      </c>
      <c r="V3194" s="14">
        <f t="shared" si="348"/>
        <v>12518.769999999999</v>
      </c>
      <c r="W3194" s="14">
        <f t="shared" si="349"/>
        <v>127.69145399999999</v>
      </c>
      <c r="X3194" s="7">
        <f>IF($L3194&gt;0,$W3194/$L3194,0)</f>
        <v>15.961431749999999</v>
      </c>
    </row>
    <row r="3195" spans="1:24" ht="43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3">
        <f>(E3195/D3195)*100</f>
        <v>11.74</v>
      </c>
      <c r="P3195" s="7">
        <f t="shared" si="344"/>
        <v>24.458333333333332</v>
      </c>
      <c r="Q3195" s="4" t="str">
        <f t="shared" si="345"/>
        <v>theater</v>
      </c>
      <c r="R3195" s="4" t="str">
        <f t="shared" si="343"/>
        <v>musical</v>
      </c>
      <c r="S3195" s="22">
        <f t="shared" si="346"/>
        <v>42010.968240740738</v>
      </c>
      <c r="T3195" s="22">
        <f t="shared" si="347"/>
        <v>42055.968240740738</v>
      </c>
      <c r="U3195" s="23">
        <v>42010.968240740738</v>
      </c>
      <c r="V3195" s="14">
        <f t="shared" si="348"/>
        <v>6259.3849999999993</v>
      </c>
      <c r="W3195" s="14">
        <f t="shared" si="349"/>
        <v>734.85179899999991</v>
      </c>
      <c r="X3195" s="7">
        <f>IF($L3195&gt;0,$W3195/$L3195,0)</f>
        <v>30.618824958333331</v>
      </c>
    </row>
    <row r="3196" spans="1:24" ht="43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3">
        <f>(E3196/D3196)*100</f>
        <v>0</v>
      </c>
      <c r="P3196" s="7">
        <f t="shared" si="344"/>
        <v>0</v>
      </c>
      <c r="Q3196" s="4" t="str">
        <f t="shared" si="345"/>
        <v>theater</v>
      </c>
      <c r="R3196" s="4" t="str">
        <f t="shared" si="343"/>
        <v>musical</v>
      </c>
      <c r="S3196" s="22">
        <f t="shared" si="346"/>
        <v>42182.062476851846</v>
      </c>
      <c r="T3196" s="22">
        <f t="shared" si="347"/>
        <v>42212.062476851846</v>
      </c>
      <c r="U3196" s="23">
        <v>42182.062476851846</v>
      </c>
      <c r="V3196" s="14">
        <f t="shared" si="348"/>
        <v>11000</v>
      </c>
      <c r="W3196" s="14">
        <f t="shared" si="349"/>
        <v>0</v>
      </c>
      <c r="X3196" s="7">
        <f>IF($L3196&gt;0,$W3196/$L3196,0)</f>
        <v>0</v>
      </c>
    </row>
    <row r="3197" spans="1:24" ht="43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3">
        <f>(E3197/D3197)*100</f>
        <v>59.142857142857139</v>
      </c>
      <c r="P3197" s="7">
        <f t="shared" si="344"/>
        <v>53.07692307692308</v>
      </c>
      <c r="Q3197" s="4" t="str">
        <f t="shared" si="345"/>
        <v>theater</v>
      </c>
      <c r="R3197" s="4" t="str">
        <f t="shared" si="343"/>
        <v>musical</v>
      </c>
      <c r="S3197" s="22">
        <f t="shared" si="346"/>
        <v>42017.594236111108</v>
      </c>
      <c r="T3197" s="22">
        <f t="shared" si="347"/>
        <v>42047.594236111108</v>
      </c>
      <c r="U3197" s="23">
        <v>42017.594236111108</v>
      </c>
      <c r="V3197" s="14">
        <f t="shared" si="348"/>
        <v>3500</v>
      </c>
      <c r="W3197" s="14">
        <f t="shared" si="349"/>
        <v>2070</v>
      </c>
      <c r="X3197" s="7">
        <f>IF($L3197&gt;0,$W3197/$L3197,0)</f>
        <v>53.07692307692308</v>
      </c>
    </row>
    <row r="3198" spans="1:24" ht="43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3">
        <f>(E3198/D3198)*100</f>
        <v>0.06</v>
      </c>
      <c r="P3198" s="7">
        <f t="shared" si="344"/>
        <v>300</v>
      </c>
      <c r="Q3198" s="4" t="str">
        <f t="shared" si="345"/>
        <v>theater</v>
      </c>
      <c r="R3198" s="4" t="str">
        <f t="shared" si="343"/>
        <v>musical</v>
      </c>
      <c r="S3198" s="22">
        <f t="shared" si="346"/>
        <v>42157.598090277781</v>
      </c>
      <c r="T3198" s="22">
        <f t="shared" si="347"/>
        <v>42217.583333333328</v>
      </c>
      <c r="U3198" s="23">
        <v>42157.598090277781</v>
      </c>
      <c r="V3198" s="14">
        <f t="shared" si="348"/>
        <v>3000000</v>
      </c>
      <c r="W3198" s="14">
        <f t="shared" si="349"/>
        <v>1800</v>
      </c>
      <c r="X3198" s="7">
        <f>IF($L3198&gt;0,$W3198/$L3198,0)</f>
        <v>300</v>
      </c>
    </row>
    <row r="3199" spans="1:24" ht="28.8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3">
        <f>(E3199/D3199)*100</f>
        <v>11.450000000000001</v>
      </c>
      <c r="P3199" s="7">
        <f t="shared" si="344"/>
        <v>286.25</v>
      </c>
      <c r="Q3199" s="4" t="str">
        <f t="shared" si="345"/>
        <v>theater</v>
      </c>
      <c r="R3199" s="4" t="str">
        <f t="shared" si="343"/>
        <v>musical</v>
      </c>
      <c r="S3199" s="22">
        <f t="shared" si="346"/>
        <v>42009.493263888886</v>
      </c>
      <c r="T3199" s="22">
        <f t="shared" si="347"/>
        <v>42039.493263888886</v>
      </c>
      <c r="U3199" s="23">
        <v>42009.493263888886</v>
      </c>
      <c r="V3199" s="14">
        <f t="shared" si="348"/>
        <v>1171.06</v>
      </c>
      <c r="W3199" s="14">
        <f t="shared" si="349"/>
        <v>134.08636999999999</v>
      </c>
      <c r="X3199" s="7">
        <f>IF($L3199&gt;0,$W3199/$L3199,0)</f>
        <v>33.521592499999997</v>
      </c>
    </row>
    <row r="3200" spans="1:24" ht="43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3">
        <f>(E3200/D3200)*100</f>
        <v>0.36666666666666664</v>
      </c>
      <c r="P3200" s="7">
        <f t="shared" si="344"/>
        <v>36.666666666666664</v>
      </c>
      <c r="Q3200" s="4" t="str">
        <f t="shared" si="345"/>
        <v>theater</v>
      </c>
      <c r="R3200" s="4" t="str">
        <f t="shared" si="343"/>
        <v>musical</v>
      </c>
      <c r="S3200" s="22">
        <f t="shared" si="346"/>
        <v>42013.424502314811</v>
      </c>
      <c r="T3200" s="22">
        <f t="shared" si="347"/>
        <v>42051.424502314811</v>
      </c>
      <c r="U3200" s="23">
        <v>42013.424502314811</v>
      </c>
      <c r="V3200" s="14">
        <f t="shared" si="348"/>
        <v>4524.54</v>
      </c>
      <c r="W3200" s="14">
        <f t="shared" si="349"/>
        <v>16.589980000000001</v>
      </c>
      <c r="X3200" s="7">
        <f>IF($L3200&gt;0,$W3200/$L3200,0)</f>
        <v>5.5299933333333335</v>
      </c>
    </row>
    <row r="3201" spans="1:24" ht="43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3">
        <f>(E3201/D3201)*100</f>
        <v>52.16</v>
      </c>
      <c r="P3201" s="7">
        <f t="shared" si="344"/>
        <v>49.20754716981132</v>
      </c>
      <c r="Q3201" s="4" t="str">
        <f t="shared" si="345"/>
        <v>theater</v>
      </c>
      <c r="R3201" s="4" t="str">
        <f t="shared" si="343"/>
        <v>musical</v>
      </c>
      <c r="S3201" s="22">
        <f t="shared" si="346"/>
        <v>41858.761782407411</v>
      </c>
      <c r="T3201" s="22">
        <f t="shared" si="347"/>
        <v>41888.875</v>
      </c>
      <c r="U3201" s="23">
        <v>41858.761782407411</v>
      </c>
      <c r="V3201" s="14">
        <f t="shared" si="348"/>
        <v>5000</v>
      </c>
      <c r="W3201" s="14">
        <f t="shared" si="349"/>
        <v>2608</v>
      </c>
      <c r="X3201" s="7">
        <f>IF($L3201&gt;0,$W3201/$L3201,0)</f>
        <v>49.20754716981132</v>
      </c>
    </row>
    <row r="3202" spans="1:24" ht="43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3">
        <f>(E3202/D3202)*100</f>
        <v>2E-3</v>
      </c>
      <c r="P3202" s="7">
        <f t="shared" si="344"/>
        <v>1</v>
      </c>
      <c r="Q3202" s="4" t="str">
        <f t="shared" si="345"/>
        <v>theater</v>
      </c>
      <c r="R3202" s="4" t="str">
        <f t="shared" ref="R3202:R3265" si="350">MID($N3202,FIND("/",$N3202)+1,LEN($N3202))</f>
        <v>musical</v>
      </c>
      <c r="S3202" s="22">
        <f t="shared" si="346"/>
        <v>42460.320613425924</v>
      </c>
      <c r="T3202" s="22">
        <f t="shared" si="347"/>
        <v>42490.231944444444</v>
      </c>
      <c r="U3202" s="23">
        <v>42460.320613425924</v>
      </c>
      <c r="V3202" s="14">
        <f t="shared" si="348"/>
        <v>50000</v>
      </c>
      <c r="W3202" s="14">
        <f t="shared" si="349"/>
        <v>1</v>
      </c>
      <c r="X3202" s="7">
        <f>IF($L3202&gt;0,$W3202/$L3202,0)</f>
        <v>1</v>
      </c>
    </row>
    <row r="3203" spans="1:24" ht="43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3">
        <f>(E3203/D3203)*100</f>
        <v>1.25</v>
      </c>
      <c r="P3203" s="7">
        <f t="shared" ref="P3203:P3266" si="351">IF($L3203&gt;0,$E3203/$L3203,0)</f>
        <v>12.5</v>
      </c>
      <c r="Q3203" s="4" t="str">
        <f t="shared" ref="Q3203:Q3266" si="352">LEFT($N3203,FIND("/",$N3203)-1)</f>
        <v>theater</v>
      </c>
      <c r="R3203" s="4" t="str">
        <f t="shared" si="350"/>
        <v>musical</v>
      </c>
      <c r="S3203" s="22">
        <f t="shared" ref="S3203:U3266" si="353">($J3203/86400)+DATE(1970,1,1)</f>
        <v>41861.767094907409</v>
      </c>
      <c r="T3203" s="22">
        <f t="shared" ref="T3203:T3266" si="354">($I3203/86400)+DATE(1970,1,1)</f>
        <v>41882.767094907409</v>
      </c>
      <c r="U3203" s="23">
        <v>41861.767094907409</v>
      </c>
      <c r="V3203" s="14">
        <f t="shared" ref="V3203:V3266" si="355">IF($H3203="AUD",$D3203*0.704094,IF($H3203="CAD",$D3203*0.766449,IF($H3203="CHF",$D3203*1.016069,IF($H3203="DKK",$D3203*0.150818,IF($H3203="EUR",$D3203*1.126155,IF($H3203="GBP",$D3203*1.251877,IF($H3203="HKD",$D3203*0.127766,IF($H3203="MXN",$D3203*0.052688,IF($H3203="NOK",$D3203*0.117106,IF($H3203="NZD",$D3203*0.672078,IF($H3203="SEK",$D3203*0.106947,IF($H3203="SGD",$D3203*0.737466,IF($H3203="USD",$D3203*1)))))))))))))</f>
        <v>2503.7539999999999</v>
      </c>
      <c r="W3203" s="14">
        <f t="shared" ref="W3203:W3266" si="356">IF($H3203="AUD",$E3203*0.704094,IF($H3203="CAD",$E3203*0.766449,IF($H3203="CHF",$E3203*1.016069,IF($H3203="DKK",$E3203*0.150818,IF($H3203="EUR",$E3203*1.126155,IF($H3203="GBP",$E3203*1.251877,IF($H3203="HKD",$E3203*0.127766,IF($H3203="MXN",$E3203*0.052688,IF($H3203="NOK",$E3203*0.117106,IF($H3203="NZD",$E3203*0.672078,IF($H3203="SEK",$E3203*0.106947,IF($H3203="SGD",$E3203*0.737466,IF($H3203="USD",$E3203*1)))))))))))))</f>
        <v>31.296924999999998</v>
      </c>
      <c r="X3203" s="7">
        <f>IF($L3203&gt;0,$W3203/$L3203,0)</f>
        <v>15.648462499999999</v>
      </c>
    </row>
    <row r="3204" spans="1:24" ht="43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3">
        <f>(E3204/D3204)*100</f>
        <v>54.52</v>
      </c>
      <c r="P3204" s="7">
        <f t="shared" si="351"/>
        <v>109.04</v>
      </c>
      <c r="Q3204" s="4" t="str">
        <f t="shared" si="352"/>
        <v>theater</v>
      </c>
      <c r="R3204" s="4" t="str">
        <f t="shared" si="350"/>
        <v>musical</v>
      </c>
      <c r="S3204" s="22">
        <f t="shared" si="353"/>
        <v>42293.853541666671</v>
      </c>
      <c r="T3204" s="22">
        <f t="shared" si="354"/>
        <v>42352.249305555553</v>
      </c>
      <c r="U3204" s="23">
        <v>42293.853541666671</v>
      </c>
      <c r="V3204" s="14">
        <f t="shared" si="355"/>
        <v>5000</v>
      </c>
      <c r="W3204" s="14">
        <f t="shared" si="356"/>
        <v>2726</v>
      </c>
      <c r="X3204" s="7">
        <f>IF($L3204&gt;0,$W3204/$L3204,0)</f>
        <v>109.04</v>
      </c>
    </row>
    <row r="3205" spans="1:24" ht="28.8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3">
        <f>(E3205/D3205)*100</f>
        <v>25</v>
      </c>
      <c r="P3205" s="7">
        <f t="shared" si="351"/>
        <v>41.666666666666664</v>
      </c>
      <c r="Q3205" s="4" t="str">
        <f t="shared" si="352"/>
        <v>theater</v>
      </c>
      <c r="R3205" s="4" t="str">
        <f t="shared" si="350"/>
        <v>musical</v>
      </c>
      <c r="S3205" s="22">
        <f t="shared" si="353"/>
        <v>42242.988680555558</v>
      </c>
      <c r="T3205" s="22">
        <f t="shared" si="354"/>
        <v>42272.988680555558</v>
      </c>
      <c r="U3205" s="23">
        <v>42242.988680555558</v>
      </c>
      <c r="V3205" s="14">
        <f t="shared" si="355"/>
        <v>1000</v>
      </c>
      <c r="W3205" s="14">
        <f t="shared" si="356"/>
        <v>250</v>
      </c>
      <c r="X3205" s="7">
        <f>IF($L3205&gt;0,$W3205/$L3205,0)</f>
        <v>41.666666666666664</v>
      </c>
    </row>
    <row r="3206" spans="1:24" ht="43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3">
        <f>(E3206/D3206)*100</f>
        <v>0</v>
      </c>
      <c r="P3206" s="7">
        <f t="shared" si="351"/>
        <v>0</v>
      </c>
      <c r="Q3206" s="4" t="str">
        <f t="shared" si="352"/>
        <v>theater</v>
      </c>
      <c r="R3206" s="4" t="str">
        <f t="shared" si="350"/>
        <v>musical</v>
      </c>
      <c r="S3206" s="22">
        <f t="shared" si="353"/>
        <v>42172.686099537037</v>
      </c>
      <c r="T3206" s="22">
        <f t="shared" si="354"/>
        <v>42202.676388888889</v>
      </c>
      <c r="U3206" s="23">
        <v>42172.686099537037</v>
      </c>
      <c r="V3206" s="14">
        <f t="shared" si="355"/>
        <v>500</v>
      </c>
      <c r="W3206" s="14">
        <f t="shared" si="356"/>
        <v>0</v>
      </c>
      <c r="X3206" s="7">
        <f>IF($L3206&gt;0,$W3206/$L3206,0)</f>
        <v>0</v>
      </c>
    </row>
    <row r="3207" spans="1:24" ht="43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3">
        <f>(E3207/D3207)*100</f>
        <v>3.4125000000000001</v>
      </c>
      <c r="P3207" s="7">
        <f t="shared" si="351"/>
        <v>22.75</v>
      </c>
      <c r="Q3207" s="4" t="str">
        <f t="shared" si="352"/>
        <v>theater</v>
      </c>
      <c r="R3207" s="4" t="str">
        <f t="shared" si="350"/>
        <v>musical</v>
      </c>
      <c r="S3207" s="22">
        <f t="shared" si="353"/>
        <v>42095.374675925923</v>
      </c>
      <c r="T3207" s="22">
        <f t="shared" si="354"/>
        <v>42125.374675925923</v>
      </c>
      <c r="U3207" s="23">
        <v>42095.374675925923</v>
      </c>
      <c r="V3207" s="14">
        <f t="shared" si="355"/>
        <v>10015.016</v>
      </c>
      <c r="W3207" s="14">
        <f t="shared" si="356"/>
        <v>341.76242099999996</v>
      </c>
      <c r="X3207" s="7">
        <f>IF($L3207&gt;0,$W3207/$L3207,0)</f>
        <v>28.480201749999996</v>
      </c>
    </row>
    <row r="3208" spans="1:24" ht="43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3">
        <f>(E3208/D3208)*100</f>
        <v>0</v>
      </c>
      <c r="P3208" s="7">
        <f t="shared" si="351"/>
        <v>0</v>
      </c>
      <c r="Q3208" s="4" t="str">
        <f t="shared" si="352"/>
        <v>theater</v>
      </c>
      <c r="R3208" s="4" t="str">
        <f t="shared" si="350"/>
        <v>musical</v>
      </c>
      <c r="S3208" s="22">
        <f t="shared" si="353"/>
        <v>42236.276053240741</v>
      </c>
      <c r="T3208" s="22">
        <f t="shared" si="354"/>
        <v>42266.276053240741</v>
      </c>
      <c r="U3208" s="23">
        <v>42236.276053240741</v>
      </c>
      <c r="V3208" s="14">
        <f t="shared" si="355"/>
        <v>5000</v>
      </c>
      <c r="W3208" s="14">
        <f t="shared" si="356"/>
        <v>0</v>
      </c>
      <c r="X3208" s="7">
        <f>IF($L3208&gt;0,$W3208/$L3208,0)</f>
        <v>0</v>
      </c>
    </row>
    <row r="3209" spans="1:24" ht="43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3">
        <f>(E3209/D3209)*100</f>
        <v>46.36363636363636</v>
      </c>
      <c r="P3209" s="7">
        <f t="shared" si="351"/>
        <v>70.833333333333329</v>
      </c>
      <c r="Q3209" s="4" t="str">
        <f t="shared" si="352"/>
        <v>theater</v>
      </c>
      <c r="R3209" s="4" t="str">
        <f t="shared" si="350"/>
        <v>musical</v>
      </c>
      <c r="S3209" s="22">
        <f t="shared" si="353"/>
        <v>42057.277858796297</v>
      </c>
      <c r="T3209" s="22">
        <f t="shared" si="354"/>
        <v>42117.236192129625</v>
      </c>
      <c r="U3209" s="23">
        <v>42057.277858796297</v>
      </c>
      <c r="V3209" s="14">
        <f t="shared" si="355"/>
        <v>5500</v>
      </c>
      <c r="W3209" s="14">
        <f t="shared" si="356"/>
        <v>2550</v>
      </c>
      <c r="X3209" s="7">
        <f>IF($L3209&gt;0,$W3209/$L3209,0)</f>
        <v>70.833333333333329</v>
      </c>
    </row>
    <row r="3210" spans="1:24" ht="43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3">
        <f>(E3210/D3210)*100</f>
        <v>103.49999999999999</v>
      </c>
      <c r="P3210" s="7">
        <f t="shared" si="351"/>
        <v>63.109756097560975</v>
      </c>
      <c r="Q3210" s="4" t="str">
        <f t="shared" si="352"/>
        <v>theater</v>
      </c>
      <c r="R3210" s="4" t="str">
        <f t="shared" si="350"/>
        <v>plays</v>
      </c>
      <c r="S3210" s="22">
        <f t="shared" si="353"/>
        <v>41827.605057870373</v>
      </c>
      <c r="T3210" s="22">
        <f t="shared" si="354"/>
        <v>41848.605057870373</v>
      </c>
      <c r="U3210" s="23">
        <v>41827.605057870373</v>
      </c>
      <c r="V3210" s="14">
        <f t="shared" si="355"/>
        <v>5000</v>
      </c>
      <c r="W3210" s="14">
        <f t="shared" si="356"/>
        <v>5175</v>
      </c>
      <c r="X3210" s="7">
        <f>IF($L3210&gt;0,$W3210/$L3210,0)</f>
        <v>63.109756097560975</v>
      </c>
    </row>
    <row r="3211" spans="1:24" ht="43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3">
        <f>(E3211/D3211)*100</f>
        <v>119.32315789473684</v>
      </c>
      <c r="P3211" s="7">
        <f t="shared" si="351"/>
        <v>50.157964601769912</v>
      </c>
      <c r="Q3211" s="4" t="str">
        <f t="shared" si="352"/>
        <v>theater</v>
      </c>
      <c r="R3211" s="4" t="str">
        <f t="shared" si="350"/>
        <v>plays</v>
      </c>
      <c r="S3211" s="22">
        <f t="shared" si="353"/>
        <v>41778.637245370366</v>
      </c>
      <c r="T3211" s="22">
        <f t="shared" si="354"/>
        <v>41810.958333333336</v>
      </c>
      <c r="U3211" s="23">
        <v>41778.637245370366</v>
      </c>
      <c r="V3211" s="14">
        <f t="shared" si="355"/>
        <v>9500</v>
      </c>
      <c r="W3211" s="14">
        <f t="shared" si="356"/>
        <v>11335.7</v>
      </c>
      <c r="X3211" s="7">
        <f>IF($L3211&gt;0,$W3211/$L3211,0)</f>
        <v>50.157964601769912</v>
      </c>
    </row>
    <row r="3212" spans="1:24" ht="43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3">
        <f>(E3212/D3212)*100</f>
        <v>125.76666666666667</v>
      </c>
      <c r="P3212" s="7">
        <f t="shared" si="351"/>
        <v>62.883333333333333</v>
      </c>
      <c r="Q3212" s="4" t="str">
        <f t="shared" si="352"/>
        <v>theater</v>
      </c>
      <c r="R3212" s="4" t="str">
        <f t="shared" si="350"/>
        <v>plays</v>
      </c>
      <c r="S3212" s="22">
        <f t="shared" si="353"/>
        <v>41013.936562499999</v>
      </c>
      <c r="T3212" s="22">
        <f t="shared" si="354"/>
        <v>41061.165972222225</v>
      </c>
      <c r="U3212" s="23">
        <v>41013.936562499999</v>
      </c>
      <c r="V3212" s="14">
        <f t="shared" si="355"/>
        <v>3000</v>
      </c>
      <c r="W3212" s="14">
        <f t="shared" si="356"/>
        <v>3773</v>
      </c>
      <c r="X3212" s="7">
        <f>IF($L3212&gt;0,$W3212/$L3212,0)</f>
        <v>62.883333333333333</v>
      </c>
    </row>
    <row r="3213" spans="1:24" ht="43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3">
        <f>(E3213/D3213)*100</f>
        <v>119.74347826086958</v>
      </c>
      <c r="P3213" s="7">
        <f t="shared" si="351"/>
        <v>85.531055900621112</v>
      </c>
      <c r="Q3213" s="4" t="str">
        <f t="shared" si="352"/>
        <v>theater</v>
      </c>
      <c r="R3213" s="4" t="str">
        <f t="shared" si="350"/>
        <v>plays</v>
      </c>
      <c r="S3213" s="22">
        <f t="shared" si="353"/>
        <v>41834.58657407407</v>
      </c>
      <c r="T3213" s="22">
        <f t="shared" si="354"/>
        <v>41866.083333333336</v>
      </c>
      <c r="U3213" s="23">
        <v>41834.58657407407</v>
      </c>
      <c r="V3213" s="14">
        <f t="shared" si="355"/>
        <v>23000</v>
      </c>
      <c r="W3213" s="14">
        <f t="shared" si="356"/>
        <v>27541</v>
      </c>
      <c r="X3213" s="7">
        <f>IF($L3213&gt;0,$W3213/$L3213,0)</f>
        <v>85.531055900621112</v>
      </c>
    </row>
    <row r="3214" spans="1:24" ht="28.8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3">
        <f>(E3214/D3214)*100</f>
        <v>126.25</v>
      </c>
      <c r="P3214" s="7">
        <f t="shared" si="351"/>
        <v>53.723404255319146</v>
      </c>
      <c r="Q3214" s="4" t="str">
        <f t="shared" si="352"/>
        <v>theater</v>
      </c>
      <c r="R3214" s="4" t="str">
        <f t="shared" si="350"/>
        <v>plays</v>
      </c>
      <c r="S3214" s="22">
        <f t="shared" si="353"/>
        <v>41829.795729166668</v>
      </c>
      <c r="T3214" s="22">
        <f t="shared" si="354"/>
        <v>41859.795729166668</v>
      </c>
      <c r="U3214" s="23">
        <v>41829.795729166668</v>
      </c>
      <c r="V3214" s="14">
        <f t="shared" si="355"/>
        <v>4000</v>
      </c>
      <c r="W3214" s="14">
        <f t="shared" si="356"/>
        <v>5050</v>
      </c>
      <c r="X3214" s="7">
        <f>IF($L3214&gt;0,$W3214/$L3214,0)</f>
        <v>53.723404255319146</v>
      </c>
    </row>
    <row r="3215" spans="1:24" ht="43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3">
        <f>(E3215/D3215)*100</f>
        <v>100.11666666666667</v>
      </c>
      <c r="P3215" s="7">
        <f t="shared" si="351"/>
        <v>127.80851063829788</v>
      </c>
      <c r="Q3215" s="4" t="str">
        <f t="shared" si="352"/>
        <v>theater</v>
      </c>
      <c r="R3215" s="4" t="str">
        <f t="shared" si="350"/>
        <v>plays</v>
      </c>
      <c r="S3215" s="22">
        <f t="shared" si="353"/>
        <v>42171.763414351852</v>
      </c>
      <c r="T3215" s="22">
        <f t="shared" si="354"/>
        <v>42211.763414351852</v>
      </c>
      <c r="U3215" s="23">
        <v>42171.763414351852</v>
      </c>
      <c r="V3215" s="14">
        <f t="shared" si="355"/>
        <v>7511.2619999999997</v>
      </c>
      <c r="W3215" s="14">
        <f t="shared" si="356"/>
        <v>7520.0251389999994</v>
      </c>
      <c r="X3215" s="7">
        <f>IF($L3215&gt;0,$W3215/$L3215,0)</f>
        <v>160.00053487234041</v>
      </c>
    </row>
    <row r="3216" spans="1:24" ht="43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3">
        <f>(E3216/D3216)*100</f>
        <v>102.13333333333334</v>
      </c>
      <c r="P3216" s="7">
        <f t="shared" si="351"/>
        <v>106.57391304347826</v>
      </c>
      <c r="Q3216" s="4" t="str">
        <f t="shared" si="352"/>
        <v>theater</v>
      </c>
      <c r="R3216" s="4" t="str">
        <f t="shared" si="350"/>
        <v>plays</v>
      </c>
      <c r="S3216" s="22">
        <f t="shared" si="353"/>
        <v>42337.792511574073</v>
      </c>
      <c r="T3216" s="22">
        <f t="shared" si="354"/>
        <v>42374.996527777781</v>
      </c>
      <c r="U3216" s="23">
        <v>42337.792511574073</v>
      </c>
      <c r="V3216" s="14">
        <f t="shared" si="355"/>
        <v>15022.523999999999</v>
      </c>
      <c r="W3216" s="14">
        <f t="shared" si="356"/>
        <v>15343.004512</v>
      </c>
      <c r="X3216" s="7">
        <f>IF($L3216&gt;0,$W3216/$L3216,0)</f>
        <v>133.41743053913044</v>
      </c>
    </row>
    <row r="3217" spans="1:24" ht="57.6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3">
        <f>(E3217/D3217)*100</f>
        <v>100.35142857142858</v>
      </c>
      <c r="P3217" s="7">
        <f t="shared" si="351"/>
        <v>262.11194029850748</v>
      </c>
      <c r="Q3217" s="4" t="str">
        <f t="shared" si="352"/>
        <v>theater</v>
      </c>
      <c r="R3217" s="4" t="str">
        <f t="shared" si="350"/>
        <v>plays</v>
      </c>
      <c r="S3217" s="22">
        <f t="shared" si="353"/>
        <v>42219.665173611109</v>
      </c>
      <c r="T3217" s="22">
        <f t="shared" si="354"/>
        <v>42257.165972222225</v>
      </c>
      <c r="U3217" s="23">
        <v>42219.665173611109</v>
      </c>
      <c r="V3217" s="14">
        <f t="shared" si="355"/>
        <v>35000</v>
      </c>
      <c r="W3217" s="14">
        <f t="shared" si="356"/>
        <v>35123</v>
      </c>
      <c r="X3217" s="7">
        <f>IF($L3217&gt;0,$W3217/$L3217,0)</f>
        <v>262.11194029850748</v>
      </c>
    </row>
    <row r="3218" spans="1:24" ht="43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3">
        <f>(E3218/D3218)*100</f>
        <v>100.05</v>
      </c>
      <c r="P3218" s="7">
        <f t="shared" si="351"/>
        <v>57.171428571428571</v>
      </c>
      <c r="Q3218" s="4" t="str">
        <f t="shared" si="352"/>
        <v>theater</v>
      </c>
      <c r="R3218" s="4" t="str">
        <f t="shared" si="350"/>
        <v>plays</v>
      </c>
      <c r="S3218" s="22">
        <f t="shared" si="353"/>
        <v>42165.462627314817</v>
      </c>
      <c r="T3218" s="22">
        <f t="shared" si="354"/>
        <v>42196.604166666672</v>
      </c>
      <c r="U3218" s="23">
        <v>42165.462627314817</v>
      </c>
      <c r="V3218" s="14">
        <f t="shared" si="355"/>
        <v>2503.7539999999999</v>
      </c>
      <c r="W3218" s="14">
        <f t="shared" si="356"/>
        <v>2505.0058769999996</v>
      </c>
      <c r="X3218" s="7">
        <f>IF($L3218&gt;0,$W3218/$L3218,0)</f>
        <v>71.571596485714281</v>
      </c>
    </row>
    <row r="3219" spans="1:24" ht="28.8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3">
        <f>(E3219/D3219)*100</f>
        <v>116.02222222222223</v>
      </c>
      <c r="P3219" s="7">
        <f t="shared" si="351"/>
        <v>50.20192307692308</v>
      </c>
      <c r="Q3219" s="4" t="str">
        <f t="shared" si="352"/>
        <v>theater</v>
      </c>
      <c r="R3219" s="4" t="str">
        <f t="shared" si="350"/>
        <v>plays</v>
      </c>
      <c r="S3219" s="22">
        <f t="shared" si="353"/>
        <v>42648.546111111107</v>
      </c>
      <c r="T3219" s="22">
        <f t="shared" si="354"/>
        <v>42678.546111111107</v>
      </c>
      <c r="U3219" s="23">
        <v>42648.546111111107</v>
      </c>
      <c r="V3219" s="14">
        <f t="shared" si="355"/>
        <v>4500</v>
      </c>
      <c r="W3219" s="14">
        <f t="shared" si="356"/>
        <v>5221</v>
      </c>
      <c r="X3219" s="7">
        <f>IF($L3219&gt;0,$W3219/$L3219,0)</f>
        <v>50.20192307692308</v>
      </c>
    </row>
    <row r="3220" spans="1:24" ht="43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3">
        <f>(E3220/D3220)*100</f>
        <v>102.1</v>
      </c>
      <c r="P3220" s="7">
        <f t="shared" si="351"/>
        <v>66.586956521739125</v>
      </c>
      <c r="Q3220" s="4" t="str">
        <f t="shared" si="352"/>
        <v>theater</v>
      </c>
      <c r="R3220" s="4" t="str">
        <f t="shared" si="350"/>
        <v>plays</v>
      </c>
      <c r="S3220" s="22">
        <f t="shared" si="353"/>
        <v>41971.002152777779</v>
      </c>
      <c r="T3220" s="22">
        <f t="shared" si="354"/>
        <v>42004</v>
      </c>
      <c r="U3220" s="23">
        <v>41971.002152777779</v>
      </c>
      <c r="V3220" s="14">
        <f t="shared" si="355"/>
        <v>15022.523999999999</v>
      </c>
      <c r="W3220" s="14">
        <f t="shared" si="356"/>
        <v>15337.997003999999</v>
      </c>
      <c r="X3220" s="7">
        <f>IF($L3220&gt;0,$W3220/$L3220,0)</f>
        <v>83.358679369565209</v>
      </c>
    </row>
    <row r="3221" spans="1:24" ht="28.8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3">
        <f>(E3221/D3221)*100</f>
        <v>100.11000000000001</v>
      </c>
      <c r="P3221" s="7">
        <f t="shared" si="351"/>
        <v>168.25210084033614</v>
      </c>
      <c r="Q3221" s="4" t="str">
        <f t="shared" si="352"/>
        <v>theater</v>
      </c>
      <c r="R3221" s="4" t="str">
        <f t="shared" si="350"/>
        <v>plays</v>
      </c>
      <c r="S3221" s="22">
        <f t="shared" si="353"/>
        <v>42050.983182870375</v>
      </c>
      <c r="T3221" s="22">
        <f t="shared" si="354"/>
        <v>42085.941516203704</v>
      </c>
      <c r="U3221" s="23">
        <v>42050.983182870375</v>
      </c>
      <c r="V3221" s="14">
        <f t="shared" si="355"/>
        <v>20000</v>
      </c>
      <c r="W3221" s="14">
        <f t="shared" si="356"/>
        <v>20022</v>
      </c>
      <c r="X3221" s="7">
        <f>IF($L3221&gt;0,$W3221/$L3221,0)</f>
        <v>168.25210084033614</v>
      </c>
    </row>
    <row r="3222" spans="1:24" ht="28.8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3">
        <f>(E3222/D3222)*100</f>
        <v>100.84</v>
      </c>
      <c r="P3222" s="7">
        <f t="shared" si="351"/>
        <v>256.37288135593218</v>
      </c>
      <c r="Q3222" s="4" t="str">
        <f t="shared" si="352"/>
        <v>theater</v>
      </c>
      <c r="R3222" s="4" t="str">
        <f t="shared" si="350"/>
        <v>plays</v>
      </c>
      <c r="S3222" s="22">
        <f t="shared" si="353"/>
        <v>42772.833379629628</v>
      </c>
      <c r="T3222" s="22">
        <f t="shared" si="354"/>
        <v>42806.875</v>
      </c>
      <c r="U3222" s="23">
        <v>42772.833379629628</v>
      </c>
      <c r="V3222" s="14">
        <f t="shared" si="355"/>
        <v>15000</v>
      </c>
      <c r="W3222" s="14">
        <f t="shared" si="356"/>
        <v>15126</v>
      </c>
      <c r="X3222" s="7">
        <f>IF($L3222&gt;0,$W3222/$L3222,0)</f>
        <v>256.37288135593218</v>
      </c>
    </row>
    <row r="3223" spans="1:24" ht="43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3">
        <f>(E3223/D3223)*100</f>
        <v>103.42499999999998</v>
      </c>
      <c r="P3223" s="7">
        <f t="shared" si="351"/>
        <v>36.610619469026545</v>
      </c>
      <c r="Q3223" s="4" t="str">
        <f t="shared" si="352"/>
        <v>theater</v>
      </c>
      <c r="R3223" s="4" t="str">
        <f t="shared" si="350"/>
        <v>plays</v>
      </c>
      <c r="S3223" s="22">
        <f t="shared" si="353"/>
        <v>42155.696793981479</v>
      </c>
      <c r="T3223" s="22">
        <f t="shared" si="354"/>
        <v>42190.696793981479</v>
      </c>
      <c r="U3223" s="23">
        <v>42155.696793981479</v>
      </c>
      <c r="V3223" s="14">
        <f t="shared" si="355"/>
        <v>5007.5079999999998</v>
      </c>
      <c r="W3223" s="14">
        <f t="shared" si="356"/>
        <v>5179.0151489999998</v>
      </c>
      <c r="X3223" s="7">
        <f>IF($L3223&gt;0,$W3223/$L3223,0)</f>
        <v>45.831992469026545</v>
      </c>
    </row>
    <row r="3224" spans="1:24" ht="28.8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3">
        <f>(E3224/D3224)*100</f>
        <v>124.8</v>
      </c>
      <c r="P3224" s="7">
        <f t="shared" si="351"/>
        <v>37.142857142857146</v>
      </c>
      <c r="Q3224" s="4" t="str">
        <f t="shared" si="352"/>
        <v>theater</v>
      </c>
      <c r="R3224" s="4" t="str">
        <f t="shared" si="350"/>
        <v>plays</v>
      </c>
      <c r="S3224" s="22">
        <f t="shared" si="353"/>
        <v>42270.582141203704</v>
      </c>
      <c r="T3224" s="22">
        <f t="shared" si="354"/>
        <v>42301.895138888889</v>
      </c>
      <c r="U3224" s="23">
        <v>42270.582141203704</v>
      </c>
      <c r="V3224" s="14">
        <f t="shared" si="355"/>
        <v>2500</v>
      </c>
      <c r="W3224" s="14">
        <f t="shared" si="356"/>
        <v>3120</v>
      </c>
      <c r="X3224" s="7">
        <f>IF($L3224&gt;0,$W3224/$L3224,0)</f>
        <v>37.142857142857146</v>
      </c>
    </row>
    <row r="3225" spans="1:24" ht="28.8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3">
        <f>(E3225/D3225)*100</f>
        <v>109.51612903225806</v>
      </c>
      <c r="P3225" s="7">
        <f t="shared" si="351"/>
        <v>45.878378378378379</v>
      </c>
      <c r="Q3225" s="4" t="str">
        <f t="shared" si="352"/>
        <v>theater</v>
      </c>
      <c r="R3225" s="4" t="str">
        <f t="shared" si="350"/>
        <v>plays</v>
      </c>
      <c r="S3225" s="22">
        <f t="shared" si="353"/>
        <v>42206.835370370369</v>
      </c>
      <c r="T3225" s="22">
        <f t="shared" si="354"/>
        <v>42236.835370370369</v>
      </c>
      <c r="U3225" s="23">
        <v>42206.835370370369</v>
      </c>
      <c r="V3225" s="14">
        <f t="shared" si="355"/>
        <v>3100</v>
      </c>
      <c r="W3225" s="14">
        <f t="shared" si="356"/>
        <v>3395</v>
      </c>
      <c r="X3225" s="7">
        <f>IF($L3225&gt;0,$W3225/$L3225,0)</f>
        <v>45.878378378378379</v>
      </c>
    </row>
    <row r="3226" spans="1:24" ht="43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3">
        <f>(E3226/D3226)*100</f>
        <v>102.03333333333333</v>
      </c>
      <c r="P3226" s="7">
        <f t="shared" si="351"/>
        <v>141.71296296296296</v>
      </c>
      <c r="Q3226" s="4" t="str">
        <f t="shared" si="352"/>
        <v>theater</v>
      </c>
      <c r="R3226" s="4" t="str">
        <f t="shared" si="350"/>
        <v>plays</v>
      </c>
      <c r="S3226" s="22">
        <f t="shared" si="353"/>
        <v>42697.850844907407</v>
      </c>
      <c r="T3226" s="22">
        <f t="shared" si="354"/>
        <v>42745.208333333328</v>
      </c>
      <c r="U3226" s="23">
        <v>42697.850844907407</v>
      </c>
      <c r="V3226" s="14">
        <f t="shared" si="355"/>
        <v>30000</v>
      </c>
      <c r="W3226" s="14">
        <f t="shared" si="356"/>
        <v>30610</v>
      </c>
      <c r="X3226" s="7">
        <f>IF($L3226&gt;0,$W3226/$L3226,0)</f>
        <v>141.71296296296296</v>
      </c>
    </row>
    <row r="3227" spans="1:24" ht="43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3">
        <f>(E3227/D3227)*100</f>
        <v>102.35000000000001</v>
      </c>
      <c r="P3227" s="7">
        <f t="shared" si="351"/>
        <v>52.487179487179489</v>
      </c>
      <c r="Q3227" s="4" t="str">
        <f t="shared" si="352"/>
        <v>theater</v>
      </c>
      <c r="R3227" s="4" t="str">
        <f t="shared" si="350"/>
        <v>plays</v>
      </c>
      <c r="S3227" s="22">
        <f t="shared" si="353"/>
        <v>42503.559467592597</v>
      </c>
      <c r="T3227" s="22">
        <f t="shared" si="354"/>
        <v>42524.875</v>
      </c>
      <c r="U3227" s="23">
        <v>42503.559467592597</v>
      </c>
      <c r="V3227" s="14">
        <f t="shared" si="355"/>
        <v>2000</v>
      </c>
      <c r="W3227" s="14">
        <f t="shared" si="356"/>
        <v>2047</v>
      </c>
      <c r="X3227" s="7">
        <f>IF($L3227&gt;0,$W3227/$L3227,0)</f>
        <v>52.487179487179489</v>
      </c>
    </row>
    <row r="3228" spans="1:24" ht="43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3">
        <f>(E3228/D3228)*100</f>
        <v>104.16666666666667</v>
      </c>
      <c r="P3228" s="7">
        <f t="shared" si="351"/>
        <v>59.523809523809526</v>
      </c>
      <c r="Q3228" s="4" t="str">
        <f t="shared" si="352"/>
        <v>theater</v>
      </c>
      <c r="R3228" s="4" t="str">
        <f t="shared" si="350"/>
        <v>plays</v>
      </c>
      <c r="S3228" s="22">
        <f t="shared" si="353"/>
        <v>42277.583472222221</v>
      </c>
      <c r="T3228" s="22">
        <f t="shared" si="354"/>
        <v>42307.583472222221</v>
      </c>
      <c r="U3228" s="23">
        <v>42277.583472222221</v>
      </c>
      <c r="V3228" s="14">
        <f t="shared" si="355"/>
        <v>1502.2523999999999</v>
      </c>
      <c r="W3228" s="14">
        <f t="shared" si="356"/>
        <v>1564.8462499999998</v>
      </c>
      <c r="X3228" s="7">
        <f>IF($L3228&gt;0,$W3228/$L3228,0)</f>
        <v>74.516488095238088</v>
      </c>
    </row>
    <row r="3229" spans="1:24" ht="43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3">
        <f>(E3229/D3229)*100</f>
        <v>125</v>
      </c>
      <c r="P3229" s="7">
        <f t="shared" si="351"/>
        <v>50</v>
      </c>
      <c r="Q3229" s="4" t="str">
        <f t="shared" si="352"/>
        <v>theater</v>
      </c>
      <c r="R3229" s="4" t="str">
        <f t="shared" si="350"/>
        <v>plays</v>
      </c>
      <c r="S3229" s="22">
        <f t="shared" si="353"/>
        <v>42722.882361111115</v>
      </c>
      <c r="T3229" s="22">
        <f t="shared" si="354"/>
        <v>42752.882361111115</v>
      </c>
      <c r="U3229" s="23">
        <v>42722.882361111115</v>
      </c>
      <c r="V3229" s="14">
        <f t="shared" si="355"/>
        <v>1502.2523999999999</v>
      </c>
      <c r="W3229" s="14">
        <f t="shared" si="356"/>
        <v>1877.8154999999999</v>
      </c>
      <c r="X3229" s="7">
        <f>IF($L3229&gt;0,$W3229/$L3229,0)</f>
        <v>62.593849999999996</v>
      </c>
    </row>
    <row r="3230" spans="1:24" ht="28.8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3">
        <f>(E3230/D3230)*100</f>
        <v>102.34285714285714</v>
      </c>
      <c r="P3230" s="7">
        <f t="shared" si="351"/>
        <v>193.62162162162161</v>
      </c>
      <c r="Q3230" s="4" t="str">
        <f t="shared" si="352"/>
        <v>theater</v>
      </c>
      <c r="R3230" s="4" t="str">
        <f t="shared" si="350"/>
        <v>plays</v>
      </c>
      <c r="S3230" s="22">
        <f t="shared" si="353"/>
        <v>42323.70930555556</v>
      </c>
      <c r="T3230" s="22">
        <f t="shared" si="354"/>
        <v>42355.207638888889</v>
      </c>
      <c r="U3230" s="23">
        <v>42323.70930555556</v>
      </c>
      <c r="V3230" s="14">
        <f t="shared" si="355"/>
        <v>7000</v>
      </c>
      <c r="W3230" s="14">
        <f t="shared" si="356"/>
        <v>7164</v>
      </c>
      <c r="X3230" s="7">
        <f>IF($L3230&gt;0,$W3230/$L3230,0)</f>
        <v>193.62162162162161</v>
      </c>
    </row>
    <row r="3231" spans="1:24" ht="43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3">
        <f>(E3231/D3231)*100</f>
        <v>107.86500000000001</v>
      </c>
      <c r="P3231" s="7">
        <f t="shared" si="351"/>
        <v>106.79702970297029</v>
      </c>
      <c r="Q3231" s="4" t="str">
        <f t="shared" si="352"/>
        <v>theater</v>
      </c>
      <c r="R3231" s="4" t="str">
        <f t="shared" si="350"/>
        <v>plays</v>
      </c>
      <c r="S3231" s="22">
        <f t="shared" si="353"/>
        <v>41933.291643518518</v>
      </c>
      <c r="T3231" s="22">
        <f t="shared" si="354"/>
        <v>41963.333310185189</v>
      </c>
      <c r="U3231" s="23">
        <v>41933.291643518518</v>
      </c>
      <c r="V3231" s="14">
        <f t="shared" si="355"/>
        <v>20000</v>
      </c>
      <c r="W3231" s="14">
        <f t="shared" si="356"/>
        <v>21573</v>
      </c>
      <c r="X3231" s="7">
        <f>IF($L3231&gt;0,$W3231/$L3231,0)</f>
        <v>106.79702970297029</v>
      </c>
    </row>
    <row r="3232" spans="1:24" ht="43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3">
        <f>(E3232/D3232)*100</f>
        <v>109.88461538461539</v>
      </c>
      <c r="P3232" s="7">
        <f t="shared" si="351"/>
        <v>77.21621621621621</v>
      </c>
      <c r="Q3232" s="4" t="str">
        <f t="shared" si="352"/>
        <v>theater</v>
      </c>
      <c r="R3232" s="4" t="str">
        <f t="shared" si="350"/>
        <v>plays</v>
      </c>
      <c r="S3232" s="22">
        <f t="shared" si="353"/>
        <v>41898.168124999997</v>
      </c>
      <c r="T3232" s="22">
        <f t="shared" si="354"/>
        <v>41913.165972222225</v>
      </c>
      <c r="U3232" s="23">
        <v>41898.168124999997</v>
      </c>
      <c r="V3232" s="14">
        <f t="shared" si="355"/>
        <v>2600</v>
      </c>
      <c r="W3232" s="14">
        <f t="shared" si="356"/>
        <v>2857</v>
      </c>
      <c r="X3232" s="7">
        <f>IF($L3232&gt;0,$W3232/$L3232,0)</f>
        <v>77.21621621621621</v>
      </c>
    </row>
    <row r="3233" spans="1:24" ht="43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3">
        <f>(E3233/D3233)*100</f>
        <v>161</v>
      </c>
      <c r="P3233" s="7">
        <f t="shared" si="351"/>
        <v>57.5</v>
      </c>
      <c r="Q3233" s="4" t="str">
        <f t="shared" si="352"/>
        <v>theater</v>
      </c>
      <c r="R3233" s="4" t="str">
        <f t="shared" si="350"/>
        <v>plays</v>
      </c>
      <c r="S3233" s="22">
        <f t="shared" si="353"/>
        <v>42446.943831018521</v>
      </c>
      <c r="T3233" s="22">
        <f t="shared" si="354"/>
        <v>42476.943831018521</v>
      </c>
      <c r="U3233" s="23">
        <v>42446.943831018521</v>
      </c>
      <c r="V3233" s="14">
        <f t="shared" si="355"/>
        <v>1000</v>
      </c>
      <c r="W3233" s="14">
        <f t="shared" si="356"/>
        <v>1610</v>
      </c>
      <c r="X3233" s="7">
        <f>IF($L3233&gt;0,$W3233/$L3233,0)</f>
        <v>57.5</v>
      </c>
    </row>
    <row r="3234" spans="1:24" ht="43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3">
        <f>(E3234/D3234)*100</f>
        <v>131.20000000000002</v>
      </c>
      <c r="P3234" s="7">
        <f t="shared" si="351"/>
        <v>50.46153846153846</v>
      </c>
      <c r="Q3234" s="4" t="str">
        <f t="shared" si="352"/>
        <v>theater</v>
      </c>
      <c r="R3234" s="4" t="str">
        <f t="shared" si="350"/>
        <v>plays</v>
      </c>
      <c r="S3234" s="22">
        <f t="shared" si="353"/>
        <v>42463.81385416667</v>
      </c>
      <c r="T3234" s="22">
        <f t="shared" si="354"/>
        <v>42494.165972222225</v>
      </c>
      <c r="U3234" s="23">
        <v>42463.81385416667</v>
      </c>
      <c r="V3234" s="14">
        <f t="shared" si="355"/>
        <v>1000</v>
      </c>
      <c r="W3234" s="14">
        <f t="shared" si="356"/>
        <v>1312</v>
      </c>
      <c r="X3234" s="7">
        <f>IF($L3234&gt;0,$W3234/$L3234,0)</f>
        <v>50.46153846153846</v>
      </c>
    </row>
    <row r="3235" spans="1:24" ht="43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3">
        <f>(E3235/D3235)*100</f>
        <v>118.8</v>
      </c>
      <c r="P3235" s="7">
        <f t="shared" si="351"/>
        <v>97.377049180327873</v>
      </c>
      <c r="Q3235" s="4" t="str">
        <f t="shared" si="352"/>
        <v>theater</v>
      </c>
      <c r="R3235" s="4" t="str">
        <f t="shared" si="350"/>
        <v>plays</v>
      </c>
      <c r="S3235" s="22">
        <f t="shared" si="353"/>
        <v>42766.805034722223</v>
      </c>
      <c r="T3235" s="22">
        <f t="shared" si="354"/>
        <v>42796.805034722223</v>
      </c>
      <c r="U3235" s="23">
        <v>42766.805034722223</v>
      </c>
      <c r="V3235" s="14">
        <f t="shared" si="355"/>
        <v>5000</v>
      </c>
      <c r="W3235" s="14">
        <f t="shared" si="356"/>
        <v>5940</v>
      </c>
      <c r="X3235" s="7">
        <f>IF($L3235&gt;0,$W3235/$L3235,0)</f>
        <v>97.377049180327873</v>
      </c>
    </row>
    <row r="3236" spans="1:24" ht="43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3">
        <f>(E3236/D3236)*100</f>
        <v>100.39275000000001</v>
      </c>
      <c r="P3236" s="7">
        <f t="shared" si="351"/>
        <v>34.91921739130435</v>
      </c>
      <c r="Q3236" s="4" t="str">
        <f t="shared" si="352"/>
        <v>theater</v>
      </c>
      <c r="R3236" s="4" t="str">
        <f t="shared" si="350"/>
        <v>plays</v>
      </c>
      <c r="S3236" s="22">
        <f t="shared" si="353"/>
        <v>42734.789444444439</v>
      </c>
      <c r="T3236" s="22">
        <f t="shared" si="354"/>
        <v>42767.979861111111</v>
      </c>
      <c r="U3236" s="23">
        <v>42734.789444444439</v>
      </c>
      <c r="V3236" s="14">
        <f t="shared" si="355"/>
        <v>5007.5079999999998</v>
      </c>
      <c r="W3236" s="14">
        <f t="shared" si="356"/>
        <v>5027.1749876699996</v>
      </c>
      <c r="X3236" s="7">
        <f>IF($L3236&gt;0,$W3236/$L3236,0)</f>
        <v>43.714565110173908</v>
      </c>
    </row>
    <row r="3237" spans="1:24" ht="43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3">
        <f>(E3237/D3237)*100</f>
        <v>103.20666666666666</v>
      </c>
      <c r="P3237" s="7">
        <f t="shared" si="351"/>
        <v>85.530386740331494</v>
      </c>
      <c r="Q3237" s="4" t="str">
        <f t="shared" si="352"/>
        <v>theater</v>
      </c>
      <c r="R3237" s="4" t="str">
        <f t="shared" si="350"/>
        <v>plays</v>
      </c>
      <c r="S3237" s="22">
        <f t="shared" si="353"/>
        <v>42522.347812499997</v>
      </c>
      <c r="T3237" s="22">
        <f t="shared" si="354"/>
        <v>42552.347812499997</v>
      </c>
      <c r="U3237" s="23">
        <v>42522.347812499997</v>
      </c>
      <c r="V3237" s="14">
        <f t="shared" si="355"/>
        <v>15000</v>
      </c>
      <c r="W3237" s="14">
        <f t="shared" si="356"/>
        <v>15481</v>
      </c>
      <c r="X3237" s="7">
        <f>IF($L3237&gt;0,$W3237/$L3237,0)</f>
        <v>85.530386740331494</v>
      </c>
    </row>
    <row r="3238" spans="1:24" ht="43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3">
        <f>(E3238/D3238)*100</f>
        <v>100.6</v>
      </c>
      <c r="P3238" s="7">
        <f t="shared" si="351"/>
        <v>182.90909090909091</v>
      </c>
      <c r="Q3238" s="4" t="str">
        <f t="shared" si="352"/>
        <v>theater</v>
      </c>
      <c r="R3238" s="4" t="str">
        <f t="shared" si="350"/>
        <v>plays</v>
      </c>
      <c r="S3238" s="22">
        <f t="shared" si="353"/>
        <v>42702.917048611111</v>
      </c>
      <c r="T3238" s="22">
        <f t="shared" si="354"/>
        <v>42732.917048611111</v>
      </c>
      <c r="U3238" s="23">
        <v>42702.917048611111</v>
      </c>
      <c r="V3238" s="14">
        <f t="shared" si="355"/>
        <v>20000</v>
      </c>
      <c r="W3238" s="14">
        <f t="shared" si="356"/>
        <v>20120</v>
      </c>
      <c r="X3238" s="7">
        <f>IF($L3238&gt;0,$W3238/$L3238,0)</f>
        <v>182.90909090909091</v>
      </c>
    </row>
    <row r="3239" spans="1:24" ht="28.8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3">
        <f>(E3239/D3239)*100</f>
        <v>100.78754285714287</v>
      </c>
      <c r="P3239" s="7">
        <f t="shared" si="351"/>
        <v>131.13620817843866</v>
      </c>
      <c r="Q3239" s="4" t="str">
        <f t="shared" si="352"/>
        <v>theater</v>
      </c>
      <c r="R3239" s="4" t="str">
        <f t="shared" si="350"/>
        <v>plays</v>
      </c>
      <c r="S3239" s="22">
        <f t="shared" si="353"/>
        <v>42252.474351851852</v>
      </c>
      <c r="T3239" s="22">
        <f t="shared" si="354"/>
        <v>42276.165972222225</v>
      </c>
      <c r="U3239" s="23">
        <v>42252.474351851852</v>
      </c>
      <c r="V3239" s="14">
        <f t="shared" si="355"/>
        <v>35000</v>
      </c>
      <c r="W3239" s="14">
        <f t="shared" si="356"/>
        <v>35275.64</v>
      </c>
      <c r="X3239" s="7">
        <f>IF($L3239&gt;0,$W3239/$L3239,0)</f>
        <v>131.13620817843866</v>
      </c>
    </row>
    <row r="3240" spans="1:24" ht="43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3">
        <f>(E3240/D3240)*100</f>
        <v>112.32142857142857</v>
      </c>
      <c r="P3240" s="7">
        <f t="shared" si="351"/>
        <v>39.810126582278478</v>
      </c>
      <c r="Q3240" s="4" t="str">
        <f t="shared" si="352"/>
        <v>theater</v>
      </c>
      <c r="R3240" s="4" t="str">
        <f t="shared" si="350"/>
        <v>plays</v>
      </c>
      <c r="S3240" s="22">
        <f t="shared" si="353"/>
        <v>42156.510393518518</v>
      </c>
      <c r="T3240" s="22">
        <f t="shared" si="354"/>
        <v>42186.510393518518</v>
      </c>
      <c r="U3240" s="23">
        <v>42156.510393518518</v>
      </c>
      <c r="V3240" s="14">
        <f t="shared" si="355"/>
        <v>3505.2556</v>
      </c>
      <c r="W3240" s="14">
        <f t="shared" si="356"/>
        <v>3937.1531649999997</v>
      </c>
      <c r="X3240" s="7">
        <f>IF($L3240&gt;0,$W3240/$L3240,0)</f>
        <v>49.837381835443033</v>
      </c>
    </row>
    <row r="3241" spans="1:24" ht="43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3">
        <f>(E3241/D3241)*100</f>
        <v>105.91914022517912</v>
      </c>
      <c r="P3241" s="7">
        <f t="shared" si="351"/>
        <v>59.701730769230764</v>
      </c>
      <c r="Q3241" s="4" t="str">
        <f t="shared" si="352"/>
        <v>theater</v>
      </c>
      <c r="R3241" s="4" t="str">
        <f t="shared" si="350"/>
        <v>plays</v>
      </c>
      <c r="S3241" s="22">
        <f t="shared" si="353"/>
        <v>42278.089039351849</v>
      </c>
      <c r="T3241" s="22">
        <f t="shared" si="354"/>
        <v>42302.999305555553</v>
      </c>
      <c r="U3241" s="23">
        <v>42278.089039351849</v>
      </c>
      <c r="V3241" s="14">
        <f t="shared" si="355"/>
        <v>7338.5029739999991</v>
      </c>
      <c r="W3241" s="14">
        <f t="shared" si="356"/>
        <v>7772.8792554599986</v>
      </c>
      <c r="X3241" s="7">
        <f>IF($L3241&gt;0,$W3241/$L3241,0)</f>
        <v>74.739223610192298</v>
      </c>
    </row>
    <row r="3242" spans="1:24" ht="43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3">
        <f>(E3242/D3242)*100</f>
        <v>100.56666666666668</v>
      </c>
      <c r="P3242" s="7">
        <f t="shared" si="351"/>
        <v>88.735294117647058</v>
      </c>
      <c r="Q3242" s="4" t="str">
        <f t="shared" si="352"/>
        <v>theater</v>
      </c>
      <c r="R3242" s="4" t="str">
        <f t="shared" si="350"/>
        <v>plays</v>
      </c>
      <c r="S3242" s="22">
        <f t="shared" si="353"/>
        <v>42754.693842592591</v>
      </c>
      <c r="T3242" s="22">
        <f t="shared" si="354"/>
        <v>42782.958333333328</v>
      </c>
      <c r="U3242" s="23">
        <v>42754.693842592591</v>
      </c>
      <c r="V3242" s="14">
        <f t="shared" si="355"/>
        <v>3755.6309999999999</v>
      </c>
      <c r="W3242" s="14">
        <f t="shared" si="356"/>
        <v>3776.9129089999997</v>
      </c>
      <c r="X3242" s="7">
        <f>IF($L3242&gt;0,$W3242/$L3242,0)</f>
        <v>111.08567379411764</v>
      </c>
    </row>
    <row r="3243" spans="1:24" ht="57.6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3">
        <f>(E3243/D3243)*100</f>
        <v>115.30588235294117</v>
      </c>
      <c r="P3243" s="7">
        <f t="shared" si="351"/>
        <v>58.688622754491021</v>
      </c>
      <c r="Q3243" s="4" t="str">
        <f t="shared" si="352"/>
        <v>theater</v>
      </c>
      <c r="R3243" s="4" t="str">
        <f t="shared" si="350"/>
        <v>plays</v>
      </c>
      <c r="S3243" s="22">
        <f t="shared" si="353"/>
        <v>41893.324884259258</v>
      </c>
      <c r="T3243" s="22">
        <f t="shared" si="354"/>
        <v>41926.290972222225</v>
      </c>
      <c r="U3243" s="23">
        <v>41893.324884259258</v>
      </c>
      <c r="V3243" s="14">
        <f t="shared" si="355"/>
        <v>8500</v>
      </c>
      <c r="W3243" s="14">
        <f t="shared" si="356"/>
        <v>9801</v>
      </c>
      <c r="X3243" s="7">
        <f>IF($L3243&gt;0,$W3243/$L3243,0)</f>
        <v>58.688622754491021</v>
      </c>
    </row>
    <row r="3244" spans="1:24" ht="28.8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3">
        <f>(E3244/D3244)*100</f>
        <v>127.30419999999999</v>
      </c>
      <c r="P3244" s="7">
        <f t="shared" si="351"/>
        <v>69.56513661202186</v>
      </c>
      <c r="Q3244" s="4" t="str">
        <f t="shared" si="352"/>
        <v>theater</v>
      </c>
      <c r="R3244" s="4" t="str">
        <f t="shared" si="350"/>
        <v>plays</v>
      </c>
      <c r="S3244" s="22">
        <f t="shared" si="353"/>
        <v>41871.755694444444</v>
      </c>
      <c r="T3244" s="22">
        <f t="shared" si="354"/>
        <v>41901.755694444444</v>
      </c>
      <c r="U3244" s="23">
        <v>41871.755694444444</v>
      </c>
      <c r="V3244" s="14">
        <f t="shared" si="355"/>
        <v>10000</v>
      </c>
      <c r="W3244" s="14">
        <f t="shared" si="356"/>
        <v>12730.42</v>
      </c>
      <c r="X3244" s="7">
        <f>IF($L3244&gt;0,$W3244/$L3244,0)</f>
        <v>69.56513661202186</v>
      </c>
    </row>
    <row r="3245" spans="1:24" ht="43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3">
        <f>(E3245/D3245)*100</f>
        <v>102.83750000000001</v>
      </c>
      <c r="P3245" s="7">
        <f t="shared" si="351"/>
        <v>115.87323943661971</v>
      </c>
      <c r="Q3245" s="4" t="str">
        <f t="shared" si="352"/>
        <v>theater</v>
      </c>
      <c r="R3245" s="4" t="str">
        <f t="shared" si="350"/>
        <v>plays</v>
      </c>
      <c r="S3245" s="22">
        <f t="shared" si="353"/>
        <v>42262.096782407403</v>
      </c>
      <c r="T3245" s="22">
        <f t="shared" si="354"/>
        <v>42286</v>
      </c>
      <c r="U3245" s="23">
        <v>42262.096782407403</v>
      </c>
      <c r="V3245" s="14">
        <f t="shared" si="355"/>
        <v>8000</v>
      </c>
      <c r="W3245" s="14">
        <f t="shared" si="356"/>
        <v>8227</v>
      </c>
      <c r="X3245" s="7">
        <f>IF($L3245&gt;0,$W3245/$L3245,0)</f>
        <v>115.87323943661971</v>
      </c>
    </row>
    <row r="3246" spans="1:24" ht="43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3">
        <f>(E3246/D3246)*100</f>
        <v>102.9375</v>
      </c>
      <c r="P3246" s="7">
        <f t="shared" si="351"/>
        <v>23.869565217391305</v>
      </c>
      <c r="Q3246" s="4" t="str">
        <f t="shared" si="352"/>
        <v>theater</v>
      </c>
      <c r="R3246" s="4" t="str">
        <f t="shared" si="350"/>
        <v>plays</v>
      </c>
      <c r="S3246" s="22">
        <f t="shared" si="353"/>
        <v>42675.694236111114</v>
      </c>
      <c r="T3246" s="22">
        <f t="shared" si="354"/>
        <v>42705.735902777778</v>
      </c>
      <c r="U3246" s="23">
        <v>42675.694236111114</v>
      </c>
      <c r="V3246" s="14">
        <f t="shared" si="355"/>
        <v>2003.0031999999999</v>
      </c>
      <c r="W3246" s="14">
        <f t="shared" si="356"/>
        <v>2061.8414189999999</v>
      </c>
      <c r="X3246" s="7">
        <f>IF($L3246&gt;0,$W3246/$L3246,0)</f>
        <v>29.881759695652171</v>
      </c>
    </row>
    <row r="3247" spans="1:24" ht="43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3">
        <f>(E3247/D3247)*100</f>
        <v>104.3047619047619</v>
      </c>
      <c r="P3247" s="7">
        <f t="shared" si="351"/>
        <v>81.125925925925927</v>
      </c>
      <c r="Q3247" s="4" t="str">
        <f t="shared" si="352"/>
        <v>theater</v>
      </c>
      <c r="R3247" s="4" t="str">
        <f t="shared" si="350"/>
        <v>plays</v>
      </c>
      <c r="S3247" s="22">
        <f t="shared" si="353"/>
        <v>42135.60020833333</v>
      </c>
      <c r="T3247" s="22">
        <f t="shared" si="354"/>
        <v>42167.083333333328</v>
      </c>
      <c r="U3247" s="23">
        <v>42135.60020833333</v>
      </c>
      <c r="V3247" s="14">
        <f t="shared" si="355"/>
        <v>21000</v>
      </c>
      <c r="W3247" s="14">
        <f t="shared" si="356"/>
        <v>21904</v>
      </c>
      <c r="X3247" s="7">
        <f>IF($L3247&gt;0,$W3247/$L3247,0)</f>
        <v>81.125925925925927</v>
      </c>
    </row>
    <row r="3248" spans="1:24" ht="43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3">
        <f>(E3248/D3248)*100</f>
        <v>111.22000000000001</v>
      </c>
      <c r="P3248" s="7">
        <f t="shared" si="351"/>
        <v>57.626943005181346</v>
      </c>
      <c r="Q3248" s="4" t="str">
        <f t="shared" si="352"/>
        <v>theater</v>
      </c>
      <c r="R3248" s="4" t="str">
        <f t="shared" si="350"/>
        <v>plays</v>
      </c>
      <c r="S3248" s="22">
        <f t="shared" si="353"/>
        <v>42230.472222222219</v>
      </c>
      <c r="T3248" s="22">
        <f t="shared" si="354"/>
        <v>42259.165972222225</v>
      </c>
      <c r="U3248" s="23">
        <v>42230.472222222219</v>
      </c>
      <c r="V3248" s="14">
        <f t="shared" si="355"/>
        <v>10000</v>
      </c>
      <c r="W3248" s="14">
        <f t="shared" si="356"/>
        <v>11122</v>
      </c>
      <c r="X3248" s="7">
        <f>IF($L3248&gt;0,$W3248/$L3248,0)</f>
        <v>57.626943005181346</v>
      </c>
    </row>
    <row r="3249" spans="1:24" ht="43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3">
        <f>(E3249/D3249)*100</f>
        <v>105.86</v>
      </c>
      <c r="P3249" s="7">
        <f t="shared" si="351"/>
        <v>46.429824561403507</v>
      </c>
      <c r="Q3249" s="4" t="str">
        <f t="shared" si="352"/>
        <v>theater</v>
      </c>
      <c r="R3249" s="4" t="str">
        <f t="shared" si="350"/>
        <v>plays</v>
      </c>
      <c r="S3249" s="22">
        <f t="shared" si="353"/>
        <v>42167.434166666666</v>
      </c>
      <c r="T3249" s="22">
        <f t="shared" si="354"/>
        <v>42197.434166666666</v>
      </c>
      <c r="U3249" s="23">
        <v>42167.434166666666</v>
      </c>
      <c r="V3249" s="14">
        <f t="shared" si="355"/>
        <v>3129.6924999999997</v>
      </c>
      <c r="W3249" s="14">
        <f t="shared" si="356"/>
        <v>3313.0924805</v>
      </c>
      <c r="X3249" s="7">
        <f>IF($L3249&gt;0,$W3249/$L3249,0)</f>
        <v>58.124429482456136</v>
      </c>
    </row>
    <row r="3250" spans="1:24" ht="28.8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3">
        <f>(E3250/D3250)*100</f>
        <v>100.79166666666666</v>
      </c>
      <c r="P3250" s="7">
        <f t="shared" si="351"/>
        <v>60.475000000000001</v>
      </c>
      <c r="Q3250" s="4" t="str">
        <f t="shared" si="352"/>
        <v>theater</v>
      </c>
      <c r="R3250" s="4" t="str">
        <f t="shared" si="350"/>
        <v>plays</v>
      </c>
      <c r="S3250" s="22">
        <f t="shared" si="353"/>
        <v>42068.888391203705</v>
      </c>
      <c r="T3250" s="22">
        <f t="shared" si="354"/>
        <v>42098.846724537041</v>
      </c>
      <c r="U3250" s="23">
        <v>42068.888391203705</v>
      </c>
      <c r="V3250" s="14">
        <f t="shared" si="355"/>
        <v>12000</v>
      </c>
      <c r="W3250" s="14">
        <f t="shared" si="356"/>
        <v>12095</v>
      </c>
      <c r="X3250" s="7">
        <f>IF($L3250&gt;0,$W3250/$L3250,0)</f>
        <v>60.475000000000001</v>
      </c>
    </row>
    <row r="3251" spans="1:24" ht="43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3">
        <f>(E3251/D3251)*100</f>
        <v>104.92727272727274</v>
      </c>
      <c r="P3251" s="7">
        <f t="shared" si="351"/>
        <v>65.579545454545453</v>
      </c>
      <c r="Q3251" s="4" t="str">
        <f t="shared" si="352"/>
        <v>theater</v>
      </c>
      <c r="R3251" s="4" t="str">
        <f t="shared" si="350"/>
        <v>plays</v>
      </c>
      <c r="S3251" s="22">
        <f t="shared" si="353"/>
        <v>42145.746689814812</v>
      </c>
      <c r="T3251" s="22">
        <f t="shared" si="354"/>
        <v>42175.746689814812</v>
      </c>
      <c r="U3251" s="23">
        <v>42145.746689814812</v>
      </c>
      <c r="V3251" s="14">
        <f t="shared" si="355"/>
        <v>5500</v>
      </c>
      <c r="W3251" s="14">
        <f t="shared" si="356"/>
        <v>5771</v>
      </c>
      <c r="X3251" s="7">
        <f>IF($L3251&gt;0,$W3251/$L3251,0)</f>
        <v>65.579545454545453</v>
      </c>
    </row>
    <row r="3252" spans="1:24" ht="43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3">
        <f>(E3252/D3252)*100</f>
        <v>101.55199999999999</v>
      </c>
      <c r="P3252" s="7">
        <f t="shared" si="351"/>
        <v>119.1924882629108</v>
      </c>
      <c r="Q3252" s="4" t="str">
        <f t="shared" si="352"/>
        <v>theater</v>
      </c>
      <c r="R3252" s="4" t="str">
        <f t="shared" si="350"/>
        <v>plays</v>
      </c>
      <c r="S3252" s="22">
        <f t="shared" si="353"/>
        <v>41918.742175925923</v>
      </c>
      <c r="T3252" s="22">
        <f t="shared" si="354"/>
        <v>41948.783842592595</v>
      </c>
      <c r="U3252" s="23">
        <v>41918.742175925923</v>
      </c>
      <c r="V3252" s="14">
        <f t="shared" si="355"/>
        <v>25000</v>
      </c>
      <c r="W3252" s="14">
        <f t="shared" si="356"/>
        <v>25388</v>
      </c>
      <c r="X3252" s="7">
        <f>IF($L3252&gt;0,$W3252/$L3252,0)</f>
        <v>119.1924882629108</v>
      </c>
    </row>
    <row r="3253" spans="1:24" ht="43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3">
        <f>(E3253/D3253)*100</f>
        <v>110.73333333333333</v>
      </c>
      <c r="P3253" s="7">
        <f t="shared" si="351"/>
        <v>83.05</v>
      </c>
      <c r="Q3253" s="4" t="str">
        <f t="shared" si="352"/>
        <v>theater</v>
      </c>
      <c r="R3253" s="4" t="str">
        <f t="shared" si="350"/>
        <v>plays</v>
      </c>
      <c r="S3253" s="22">
        <f t="shared" si="353"/>
        <v>42146.731087962966</v>
      </c>
      <c r="T3253" s="22">
        <f t="shared" si="354"/>
        <v>42176.731087962966</v>
      </c>
      <c r="U3253" s="23">
        <v>42146.731087962966</v>
      </c>
      <c r="V3253" s="14">
        <f t="shared" si="355"/>
        <v>1500</v>
      </c>
      <c r="W3253" s="14">
        <f t="shared" si="356"/>
        <v>1661</v>
      </c>
      <c r="X3253" s="7">
        <f>IF($L3253&gt;0,$W3253/$L3253,0)</f>
        <v>83.05</v>
      </c>
    </row>
    <row r="3254" spans="1:24" ht="28.8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3">
        <f>(E3254/D3254)*100</f>
        <v>127.82222222222221</v>
      </c>
      <c r="P3254" s="7">
        <f t="shared" si="351"/>
        <v>57.52</v>
      </c>
      <c r="Q3254" s="4" t="str">
        <f t="shared" si="352"/>
        <v>theater</v>
      </c>
      <c r="R3254" s="4" t="str">
        <f t="shared" si="350"/>
        <v>plays</v>
      </c>
      <c r="S3254" s="22">
        <f t="shared" si="353"/>
        <v>42590.472685185188</v>
      </c>
      <c r="T3254" s="22">
        <f t="shared" si="354"/>
        <v>42620.472685185188</v>
      </c>
      <c r="U3254" s="23">
        <v>42590.472685185188</v>
      </c>
      <c r="V3254" s="14">
        <f t="shared" si="355"/>
        <v>2816.72325</v>
      </c>
      <c r="W3254" s="14">
        <f t="shared" si="356"/>
        <v>3600.398252</v>
      </c>
      <c r="X3254" s="7">
        <f>IF($L3254&gt;0,$W3254/$L3254,0)</f>
        <v>72.007965040000002</v>
      </c>
    </row>
    <row r="3255" spans="1:24" ht="43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3">
        <f>(E3255/D3255)*100</f>
        <v>101.82500000000002</v>
      </c>
      <c r="P3255" s="7">
        <f t="shared" si="351"/>
        <v>177.08695652173913</v>
      </c>
      <c r="Q3255" s="4" t="str">
        <f t="shared" si="352"/>
        <v>theater</v>
      </c>
      <c r="R3255" s="4" t="str">
        <f t="shared" si="350"/>
        <v>plays</v>
      </c>
      <c r="S3255" s="22">
        <f t="shared" si="353"/>
        <v>42602.576712962968</v>
      </c>
      <c r="T3255" s="22">
        <f t="shared" si="354"/>
        <v>42621.15625</v>
      </c>
      <c r="U3255" s="23">
        <v>42602.576712962968</v>
      </c>
      <c r="V3255" s="14">
        <f t="shared" si="355"/>
        <v>20000</v>
      </c>
      <c r="W3255" s="14">
        <f t="shared" si="356"/>
        <v>20365</v>
      </c>
      <c r="X3255" s="7">
        <f>IF($L3255&gt;0,$W3255/$L3255,0)</f>
        <v>177.08695652173913</v>
      </c>
    </row>
    <row r="3256" spans="1:24" ht="43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3">
        <f>(E3256/D3256)*100</f>
        <v>101.25769230769231</v>
      </c>
      <c r="P3256" s="7">
        <f t="shared" si="351"/>
        <v>70.771505376344081</v>
      </c>
      <c r="Q3256" s="4" t="str">
        <f t="shared" si="352"/>
        <v>theater</v>
      </c>
      <c r="R3256" s="4" t="str">
        <f t="shared" si="350"/>
        <v>plays</v>
      </c>
      <c r="S3256" s="22">
        <f t="shared" si="353"/>
        <v>42059.085752314815</v>
      </c>
      <c r="T3256" s="22">
        <f t="shared" si="354"/>
        <v>42089.044085648144</v>
      </c>
      <c r="U3256" s="23">
        <v>42059.085752314815</v>
      </c>
      <c r="V3256" s="14">
        <f t="shared" si="355"/>
        <v>16274.400999999998</v>
      </c>
      <c r="W3256" s="14">
        <f t="shared" si="356"/>
        <v>16479.082889499998</v>
      </c>
      <c r="X3256" s="7">
        <f>IF($L3256&gt;0,$W3256/$L3256,0)</f>
        <v>88.597219836021495</v>
      </c>
    </row>
    <row r="3257" spans="1:24" ht="43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3">
        <f>(E3257/D3257)*100</f>
        <v>175</v>
      </c>
      <c r="P3257" s="7">
        <f t="shared" si="351"/>
        <v>29.166666666666668</v>
      </c>
      <c r="Q3257" s="4" t="str">
        <f t="shared" si="352"/>
        <v>theater</v>
      </c>
      <c r="R3257" s="4" t="str">
        <f t="shared" si="350"/>
        <v>plays</v>
      </c>
      <c r="S3257" s="22">
        <f t="shared" si="353"/>
        <v>41889.768229166664</v>
      </c>
      <c r="T3257" s="22">
        <f t="shared" si="354"/>
        <v>41919.768229166664</v>
      </c>
      <c r="U3257" s="23">
        <v>41889.768229166664</v>
      </c>
      <c r="V3257" s="14">
        <f t="shared" si="355"/>
        <v>375.56309999999996</v>
      </c>
      <c r="W3257" s="14">
        <f t="shared" si="356"/>
        <v>657.23542499999996</v>
      </c>
      <c r="X3257" s="7">
        <f>IF($L3257&gt;0,$W3257/$L3257,0)</f>
        <v>36.513079166666664</v>
      </c>
    </row>
    <row r="3258" spans="1:24" ht="43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3">
        <f>(E3258/D3258)*100</f>
        <v>128.06</v>
      </c>
      <c r="P3258" s="7">
        <f t="shared" si="351"/>
        <v>72.76136363636364</v>
      </c>
      <c r="Q3258" s="4" t="str">
        <f t="shared" si="352"/>
        <v>theater</v>
      </c>
      <c r="R3258" s="4" t="str">
        <f t="shared" si="350"/>
        <v>plays</v>
      </c>
      <c r="S3258" s="22">
        <f t="shared" si="353"/>
        <v>42144.573807870373</v>
      </c>
      <c r="T3258" s="22">
        <f t="shared" si="354"/>
        <v>42166.165972222225</v>
      </c>
      <c r="U3258" s="23">
        <v>42144.573807870373</v>
      </c>
      <c r="V3258" s="14">
        <f t="shared" si="355"/>
        <v>10000</v>
      </c>
      <c r="W3258" s="14">
        <f t="shared" si="356"/>
        <v>12806</v>
      </c>
      <c r="X3258" s="7">
        <f>IF($L3258&gt;0,$W3258/$L3258,0)</f>
        <v>72.76136363636364</v>
      </c>
    </row>
    <row r="3259" spans="1:24" ht="43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3">
        <f>(E3259/D3259)*100</f>
        <v>106.29949999999999</v>
      </c>
      <c r="P3259" s="7">
        <f t="shared" si="351"/>
        <v>51.853414634146333</v>
      </c>
      <c r="Q3259" s="4" t="str">
        <f t="shared" si="352"/>
        <v>theater</v>
      </c>
      <c r="R3259" s="4" t="str">
        <f t="shared" si="350"/>
        <v>plays</v>
      </c>
      <c r="S3259" s="22">
        <f t="shared" si="353"/>
        <v>42758.559629629628</v>
      </c>
      <c r="T3259" s="22">
        <f t="shared" si="354"/>
        <v>42788.559629629628</v>
      </c>
      <c r="U3259" s="23">
        <v>42758.559629629628</v>
      </c>
      <c r="V3259" s="14">
        <f t="shared" si="355"/>
        <v>2503.7539999999999</v>
      </c>
      <c r="W3259" s="14">
        <f t="shared" si="356"/>
        <v>2661.4779832299996</v>
      </c>
      <c r="X3259" s="7">
        <f>IF($L3259&gt;0,$W3259/$L3259,0)</f>
        <v>64.914097151951211</v>
      </c>
    </row>
    <row r="3260" spans="1:24" ht="28.8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3">
        <f>(E3260/D3260)*100</f>
        <v>105.21428571428571</v>
      </c>
      <c r="P3260" s="7">
        <f t="shared" si="351"/>
        <v>98.2</v>
      </c>
      <c r="Q3260" s="4" t="str">
        <f t="shared" si="352"/>
        <v>theater</v>
      </c>
      <c r="R3260" s="4" t="str">
        <f t="shared" si="350"/>
        <v>plays</v>
      </c>
      <c r="S3260" s="22">
        <f t="shared" si="353"/>
        <v>41982.887280092589</v>
      </c>
      <c r="T3260" s="22">
        <f t="shared" si="354"/>
        <v>42012.887280092589</v>
      </c>
      <c r="U3260" s="23">
        <v>41982.887280092589</v>
      </c>
      <c r="V3260" s="14">
        <f t="shared" si="355"/>
        <v>7000</v>
      </c>
      <c r="W3260" s="14">
        <f t="shared" si="356"/>
        <v>7365</v>
      </c>
      <c r="X3260" s="7">
        <f>IF($L3260&gt;0,$W3260/$L3260,0)</f>
        <v>98.2</v>
      </c>
    </row>
    <row r="3261" spans="1:24" ht="43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3">
        <f>(E3261/D3261)*100</f>
        <v>106.16782608695652</v>
      </c>
      <c r="P3261" s="7">
        <f t="shared" si="351"/>
        <v>251.7381443298969</v>
      </c>
      <c r="Q3261" s="4" t="str">
        <f t="shared" si="352"/>
        <v>theater</v>
      </c>
      <c r="R3261" s="4" t="str">
        <f t="shared" si="350"/>
        <v>plays</v>
      </c>
      <c r="S3261" s="22">
        <f t="shared" si="353"/>
        <v>42614.760937500003</v>
      </c>
      <c r="T3261" s="22">
        <f t="shared" si="354"/>
        <v>42644.165972222225</v>
      </c>
      <c r="U3261" s="23">
        <v>42614.760937500003</v>
      </c>
      <c r="V3261" s="14">
        <f t="shared" si="355"/>
        <v>23000</v>
      </c>
      <c r="W3261" s="14">
        <f t="shared" si="356"/>
        <v>24418.6</v>
      </c>
      <c r="X3261" s="7">
        <f>IF($L3261&gt;0,$W3261/$L3261,0)</f>
        <v>251.7381443298969</v>
      </c>
    </row>
    <row r="3262" spans="1:24" ht="43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3">
        <f>(E3262/D3262)*100</f>
        <v>109.24000000000001</v>
      </c>
      <c r="P3262" s="7">
        <f t="shared" si="351"/>
        <v>74.821917808219183</v>
      </c>
      <c r="Q3262" s="4" t="str">
        <f t="shared" si="352"/>
        <v>theater</v>
      </c>
      <c r="R3262" s="4" t="str">
        <f t="shared" si="350"/>
        <v>plays</v>
      </c>
      <c r="S3262" s="22">
        <f t="shared" si="353"/>
        <v>42303.672662037032</v>
      </c>
      <c r="T3262" s="22">
        <f t="shared" si="354"/>
        <v>42338.714328703703</v>
      </c>
      <c r="U3262" s="23">
        <v>42303.672662037032</v>
      </c>
      <c r="V3262" s="14">
        <f t="shared" si="355"/>
        <v>5000</v>
      </c>
      <c r="W3262" s="14">
        <f t="shared" si="356"/>
        <v>5462</v>
      </c>
      <c r="X3262" s="7">
        <f>IF($L3262&gt;0,$W3262/$L3262,0)</f>
        <v>74.821917808219183</v>
      </c>
    </row>
    <row r="3263" spans="1:24" ht="43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3">
        <f>(E3263/D3263)*100</f>
        <v>100.45454545454547</v>
      </c>
      <c r="P3263" s="7">
        <f t="shared" si="351"/>
        <v>67.65306122448979</v>
      </c>
      <c r="Q3263" s="4" t="str">
        <f t="shared" si="352"/>
        <v>theater</v>
      </c>
      <c r="R3263" s="4" t="str">
        <f t="shared" si="350"/>
        <v>plays</v>
      </c>
      <c r="S3263" s="22">
        <f t="shared" si="353"/>
        <v>42171.725416666668</v>
      </c>
      <c r="T3263" s="22">
        <f t="shared" si="354"/>
        <v>42201.725416666668</v>
      </c>
      <c r="U3263" s="23">
        <v>42171.725416666668</v>
      </c>
      <c r="V3263" s="14">
        <f t="shared" si="355"/>
        <v>3300</v>
      </c>
      <c r="W3263" s="14">
        <f t="shared" si="356"/>
        <v>3315</v>
      </c>
      <c r="X3263" s="7">
        <f>IF($L3263&gt;0,$W3263/$L3263,0)</f>
        <v>67.65306122448979</v>
      </c>
    </row>
    <row r="3264" spans="1:24" ht="28.8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3">
        <f>(E3264/D3264)*100</f>
        <v>103.04098360655738</v>
      </c>
      <c r="P3264" s="7">
        <f t="shared" si="351"/>
        <v>93.81343283582089</v>
      </c>
      <c r="Q3264" s="4" t="str">
        <f t="shared" si="352"/>
        <v>theater</v>
      </c>
      <c r="R3264" s="4" t="str">
        <f t="shared" si="350"/>
        <v>plays</v>
      </c>
      <c r="S3264" s="22">
        <f t="shared" si="353"/>
        <v>41964.315532407403</v>
      </c>
      <c r="T3264" s="22">
        <f t="shared" si="354"/>
        <v>41995.166666666672</v>
      </c>
      <c r="U3264" s="23">
        <v>41964.315532407403</v>
      </c>
      <c r="V3264" s="14">
        <f t="shared" si="355"/>
        <v>12200</v>
      </c>
      <c r="W3264" s="14">
        <f t="shared" si="356"/>
        <v>12571</v>
      </c>
      <c r="X3264" s="7">
        <f>IF($L3264&gt;0,$W3264/$L3264,0)</f>
        <v>93.81343283582089</v>
      </c>
    </row>
    <row r="3265" spans="1:24" ht="28.8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3">
        <f>(E3265/D3265)*100</f>
        <v>112.1664</v>
      </c>
      <c r="P3265" s="7">
        <f t="shared" si="351"/>
        <v>41.237647058823526</v>
      </c>
      <c r="Q3265" s="4" t="str">
        <f t="shared" si="352"/>
        <v>theater</v>
      </c>
      <c r="R3265" s="4" t="str">
        <f t="shared" si="350"/>
        <v>plays</v>
      </c>
      <c r="S3265" s="22">
        <f t="shared" si="353"/>
        <v>42284.516064814816</v>
      </c>
      <c r="T3265" s="22">
        <f t="shared" si="354"/>
        <v>42307.875</v>
      </c>
      <c r="U3265" s="23">
        <v>42284.516064814816</v>
      </c>
      <c r="V3265" s="14">
        <f t="shared" si="355"/>
        <v>2500</v>
      </c>
      <c r="W3265" s="14">
        <f t="shared" si="356"/>
        <v>2804.16</v>
      </c>
      <c r="X3265" s="7">
        <f>IF($L3265&gt;0,$W3265/$L3265,0)</f>
        <v>41.237647058823526</v>
      </c>
    </row>
    <row r="3266" spans="1:24" ht="28.8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3">
        <f>(E3266/D3266)*100</f>
        <v>103</v>
      </c>
      <c r="P3266" s="7">
        <f t="shared" si="351"/>
        <v>52.551020408163268</v>
      </c>
      <c r="Q3266" s="4" t="str">
        <f t="shared" si="352"/>
        <v>theater</v>
      </c>
      <c r="R3266" s="4" t="str">
        <f t="shared" ref="R3266:R3329" si="357">MID($N3266,FIND("/",$N3266)+1,LEN($N3266))</f>
        <v>plays</v>
      </c>
      <c r="S3266" s="22">
        <f t="shared" si="353"/>
        <v>42016.800208333334</v>
      </c>
      <c r="T3266" s="22">
        <f t="shared" si="354"/>
        <v>42032.916666666672</v>
      </c>
      <c r="U3266" s="23">
        <v>42016.800208333334</v>
      </c>
      <c r="V3266" s="14">
        <f t="shared" si="355"/>
        <v>2500</v>
      </c>
      <c r="W3266" s="14">
        <f t="shared" si="356"/>
        <v>2575</v>
      </c>
      <c r="X3266" s="7">
        <f>IF($L3266&gt;0,$W3266/$L3266,0)</f>
        <v>52.551020408163268</v>
      </c>
    </row>
    <row r="3267" spans="1:24" ht="43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3">
        <f>(E3267/D3267)*100</f>
        <v>164</v>
      </c>
      <c r="P3267" s="7">
        <f t="shared" ref="P3267:P3330" si="358">IF($L3267&gt;0,$E3267/$L3267,0)</f>
        <v>70.285714285714292</v>
      </c>
      <c r="Q3267" s="4" t="str">
        <f t="shared" ref="Q3267:Q3330" si="359">LEFT($N3267,FIND("/",$N3267)-1)</f>
        <v>theater</v>
      </c>
      <c r="R3267" s="4" t="str">
        <f t="shared" si="357"/>
        <v>plays</v>
      </c>
      <c r="S3267" s="22">
        <f t="shared" ref="S3267:U3330" si="360">($J3267/86400)+DATE(1970,1,1)</f>
        <v>42311.711979166663</v>
      </c>
      <c r="T3267" s="22">
        <f t="shared" ref="T3267:T3330" si="361">($I3267/86400)+DATE(1970,1,1)</f>
        <v>42341.708333333328</v>
      </c>
      <c r="U3267" s="23">
        <v>42311.711979166663</v>
      </c>
      <c r="V3267" s="14">
        <f t="shared" ref="V3267:V3330" si="362">IF($H3267="AUD",$D3267*0.704094,IF($H3267="CAD",$D3267*0.766449,IF($H3267="CHF",$D3267*1.016069,IF($H3267="DKK",$D3267*0.150818,IF($H3267="EUR",$D3267*1.126155,IF($H3267="GBP",$D3267*1.251877,IF($H3267="HKD",$D3267*0.127766,IF($H3267="MXN",$D3267*0.052688,IF($H3267="NOK",$D3267*0.117106,IF($H3267="NZD",$D3267*0.672078,IF($H3267="SEK",$D3267*0.106947,IF($H3267="SGD",$D3267*0.737466,IF($H3267="USD",$D3267*1)))))))))))))</f>
        <v>3040.6185</v>
      </c>
      <c r="W3267" s="14">
        <f t="shared" ref="W3267:W3330" si="363">IF($H3267="AUD",$E3267*0.704094,IF($H3267="CAD",$E3267*0.766449,IF($H3267="CHF",$E3267*1.016069,IF($H3267="DKK",$E3267*0.150818,IF($H3267="EUR",$E3267*1.126155,IF($H3267="GBP",$E3267*1.251877,IF($H3267="HKD",$E3267*0.127766,IF($H3267="MXN",$E3267*0.052688,IF($H3267="NOK",$E3267*0.117106,IF($H3267="NZD",$E3267*0.672078,IF($H3267="SEK",$E3267*0.106947,IF($H3267="SGD",$E3267*0.737466,IF($H3267="USD",$E3267*1)))))))))))))</f>
        <v>4986.6143400000001</v>
      </c>
      <c r="X3267" s="7">
        <f>IF($L3267&gt;0,$W3267/$L3267,0)</f>
        <v>79.152608571428573</v>
      </c>
    </row>
    <row r="3268" spans="1:24" ht="43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3">
        <f>(E3268/D3268)*100</f>
        <v>131.28333333333333</v>
      </c>
      <c r="P3268" s="7">
        <f t="shared" si="358"/>
        <v>48.325153374233132</v>
      </c>
      <c r="Q3268" s="4" t="str">
        <f t="shared" si="359"/>
        <v>theater</v>
      </c>
      <c r="R3268" s="4" t="str">
        <f t="shared" si="357"/>
        <v>plays</v>
      </c>
      <c r="S3268" s="22">
        <f t="shared" si="360"/>
        <v>42136.536134259259</v>
      </c>
      <c r="T3268" s="22">
        <f t="shared" si="361"/>
        <v>42167.875</v>
      </c>
      <c r="U3268" s="23">
        <v>42136.536134259259</v>
      </c>
      <c r="V3268" s="14">
        <f t="shared" si="362"/>
        <v>6000</v>
      </c>
      <c r="W3268" s="14">
        <f t="shared" si="363"/>
        <v>7877</v>
      </c>
      <c r="X3268" s="7">
        <f>IF($L3268&gt;0,$W3268/$L3268,0)</f>
        <v>48.325153374233132</v>
      </c>
    </row>
    <row r="3269" spans="1:24" ht="43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3">
        <f>(E3269/D3269)*100</f>
        <v>102.1</v>
      </c>
      <c r="P3269" s="7">
        <f t="shared" si="358"/>
        <v>53.177083333333336</v>
      </c>
      <c r="Q3269" s="4" t="str">
        <f t="shared" si="359"/>
        <v>theater</v>
      </c>
      <c r="R3269" s="4" t="str">
        <f t="shared" si="357"/>
        <v>plays</v>
      </c>
      <c r="S3269" s="22">
        <f t="shared" si="360"/>
        <v>42172.757638888885</v>
      </c>
      <c r="T3269" s="22">
        <f t="shared" si="361"/>
        <v>42202.757638888885</v>
      </c>
      <c r="U3269" s="23">
        <v>42172.757638888885</v>
      </c>
      <c r="V3269" s="14">
        <f t="shared" si="362"/>
        <v>15000</v>
      </c>
      <c r="W3269" s="14">
        <f t="shared" si="363"/>
        <v>15315</v>
      </c>
      <c r="X3269" s="7">
        <f>IF($L3269&gt;0,$W3269/$L3269,0)</f>
        <v>53.177083333333336</v>
      </c>
    </row>
    <row r="3270" spans="1:24" ht="43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3">
        <f>(E3270/D3270)*100</f>
        <v>128</v>
      </c>
      <c r="P3270" s="7">
        <f t="shared" si="358"/>
        <v>60.952380952380949</v>
      </c>
      <c r="Q3270" s="4" t="str">
        <f t="shared" si="359"/>
        <v>theater</v>
      </c>
      <c r="R3270" s="4" t="str">
        <f t="shared" si="357"/>
        <v>plays</v>
      </c>
      <c r="S3270" s="22">
        <f t="shared" si="360"/>
        <v>42590.90425925926</v>
      </c>
      <c r="T3270" s="22">
        <f t="shared" si="361"/>
        <v>42606.90425925926</v>
      </c>
      <c r="U3270" s="23">
        <v>42590.90425925926</v>
      </c>
      <c r="V3270" s="14">
        <f t="shared" si="362"/>
        <v>2000</v>
      </c>
      <c r="W3270" s="14">
        <f t="shared" si="363"/>
        <v>2560</v>
      </c>
      <c r="X3270" s="7">
        <f>IF($L3270&gt;0,$W3270/$L3270,0)</f>
        <v>60.952380952380949</v>
      </c>
    </row>
    <row r="3271" spans="1:24" ht="43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3">
        <f>(E3271/D3271)*100</f>
        <v>101.49999999999999</v>
      </c>
      <c r="P3271" s="7">
        <f t="shared" si="358"/>
        <v>116</v>
      </c>
      <c r="Q3271" s="4" t="str">
        <f t="shared" si="359"/>
        <v>theater</v>
      </c>
      <c r="R3271" s="4" t="str">
        <f t="shared" si="357"/>
        <v>plays</v>
      </c>
      <c r="S3271" s="22">
        <f t="shared" si="360"/>
        <v>42137.395798611113</v>
      </c>
      <c r="T3271" s="22">
        <f t="shared" si="361"/>
        <v>42171.458333333328</v>
      </c>
      <c r="U3271" s="23">
        <v>42137.395798611113</v>
      </c>
      <c r="V3271" s="14">
        <f t="shared" si="362"/>
        <v>10015.016</v>
      </c>
      <c r="W3271" s="14">
        <f t="shared" si="363"/>
        <v>10165.241239999999</v>
      </c>
      <c r="X3271" s="7">
        <f>IF($L3271&gt;0,$W3271/$L3271,0)</f>
        <v>145.21773199999998</v>
      </c>
    </row>
    <row r="3272" spans="1:24" ht="43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3">
        <f>(E3272/D3272)*100</f>
        <v>101.66666666666666</v>
      </c>
      <c r="P3272" s="7">
        <f t="shared" si="358"/>
        <v>61</v>
      </c>
      <c r="Q3272" s="4" t="str">
        <f t="shared" si="359"/>
        <v>theater</v>
      </c>
      <c r="R3272" s="4" t="str">
        <f t="shared" si="357"/>
        <v>plays</v>
      </c>
      <c r="S3272" s="22">
        <f t="shared" si="360"/>
        <v>42167.533159722225</v>
      </c>
      <c r="T3272" s="22">
        <f t="shared" si="361"/>
        <v>42197.533159722225</v>
      </c>
      <c r="U3272" s="23">
        <v>42167.533159722225</v>
      </c>
      <c r="V3272" s="14">
        <f t="shared" si="362"/>
        <v>2253.3786</v>
      </c>
      <c r="W3272" s="14">
        <f t="shared" si="363"/>
        <v>2290.9349099999999</v>
      </c>
      <c r="X3272" s="7">
        <f>IF($L3272&gt;0,$W3272/$L3272,0)</f>
        <v>76.364497</v>
      </c>
    </row>
    <row r="3273" spans="1:24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3">
        <f>(E3273/D3273)*100</f>
        <v>130</v>
      </c>
      <c r="P3273" s="7">
        <f t="shared" si="358"/>
        <v>38.235294117647058</v>
      </c>
      <c r="Q3273" s="4" t="str">
        <f t="shared" si="359"/>
        <v>theater</v>
      </c>
      <c r="R3273" s="4" t="str">
        <f t="shared" si="357"/>
        <v>plays</v>
      </c>
      <c r="S3273" s="22">
        <f t="shared" si="360"/>
        <v>41915.437210648146</v>
      </c>
      <c r="T3273" s="22">
        <f t="shared" si="361"/>
        <v>41945.478877314818</v>
      </c>
      <c r="U3273" s="23">
        <v>41915.437210648146</v>
      </c>
      <c r="V3273" s="14">
        <f t="shared" si="362"/>
        <v>1877.8154999999999</v>
      </c>
      <c r="W3273" s="14">
        <f t="shared" si="363"/>
        <v>2441.1601499999997</v>
      </c>
      <c r="X3273" s="7">
        <f>IF($L3273&gt;0,$W3273/$L3273,0)</f>
        <v>47.865885294117639</v>
      </c>
    </row>
    <row r="3274" spans="1:24" ht="43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3">
        <f>(E3274/D3274)*100</f>
        <v>154.43</v>
      </c>
      <c r="P3274" s="7">
        <f t="shared" si="358"/>
        <v>106.50344827586207</v>
      </c>
      <c r="Q3274" s="4" t="str">
        <f t="shared" si="359"/>
        <v>theater</v>
      </c>
      <c r="R3274" s="4" t="str">
        <f t="shared" si="357"/>
        <v>plays</v>
      </c>
      <c r="S3274" s="22">
        <f t="shared" si="360"/>
        <v>42284.500104166669</v>
      </c>
      <c r="T3274" s="22">
        <f t="shared" si="361"/>
        <v>42314.541770833333</v>
      </c>
      <c r="U3274" s="23">
        <v>42284.500104166669</v>
      </c>
      <c r="V3274" s="14">
        <f t="shared" si="362"/>
        <v>10000</v>
      </c>
      <c r="W3274" s="14">
        <f t="shared" si="363"/>
        <v>15443</v>
      </c>
      <c r="X3274" s="7">
        <f>IF($L3274&gt;0,$W3274/$L3274,0)</f>
        <v>106.50344827586207</v>
      </c>
    </row>
    <row r="3275" spans="1:24" ht="43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3">
        <f>(E3275/D3275)*100</f>
        <v>107.4</v>
      </c>
      <c r="P3275" s="7">
        <f t="shared" si="358"/>
        <v>204.57142857142858</v>
      </c>
      <c r="Q3275" s="4" t="str">
        <f t="shared" si="359"/>
        <v>theater</v>
      </c>
      <c r="R3275" s="4" t="str">
        <f t="shared" si="357"/>
        <v>plays</v>
      </c>
      <c r="S3275" s="22">
        <f t="shared" si="360"/>
        <v>42611.801412037035</v>
      </c>
      <c r="T3275" s="22">
        <f t="shared" si="361"/>
        <v>42627.791666666672</v>
      </c>
      <c r="U3275" s="23">
        <v>42611.801412037035</v>
      </c>
      <c r="V3275" s="14">
        <f t="shared" si="362"/>
        <v>4000</v>
      </c>
      <c r="W3275" s="14">
        <f t="shared" si="363"/>
        <v>4296</v>
      </c>
      <c r="X3275" s="7">
        <f>IF($L3275&gt;0,$W3275/$L3275,0)</f>
        <v>204.57142857142858</v>
      </c>
    </row>
    <row r="3276" spans="1:24" ht="43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3">
        <f>(E3276/D3276)*100</f>
        <v>101.32258064516128</v>
      </c>
      <c r="P3276" s="7">
        <f t="shared" si="358"/>
        <v>54.912587412587413</v>
      </c>
      <c r="Q3276" s="4" t="str">
        <f t="shared" si="359"/>
        <v>theater</v>
      </c>
      <c r="R3276" s="4" t="str">
        <f t="shared" si="357"/>
        <v>plays</v>
      </c>
      <c r="S3276" s="22">
        <f t="shared" si="360"/>
        <v>42400.704537037032</v>
      </c>
      <c r="T3276" s="22">
        <f t="shared" si="361"/>
        <v>42444.875</v>
      </c>
      <c r="U3276" s="23">
        <v>42400.704537037032</v>
      </c>
      <c r="V3276" s="14">
        <f t="shared" si="362"/>
        <v>15500</v>
      </c>
      <c r="W3276" s="14">
        <f t="shared" si="363"/>
        <v>15705</v>
      </c>
      <c r="X3276" s="7">
        <f>IF($L3276&gt;0,$W3276/$L3276,0)</f>
        <v>54.912587412587413</v>
      </c>
    </row>
    <row r="3277" spans="1:24" ht="43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3">
        <f>(E3277/D3277)*100</f>
        <v>100.27777777777777</v>
      </c>
      <c r="P3277" s="7">
        <f t="shared" si="358"/>
        <v>150.41666666666666</v>
      </c>
      <c r="Q3277" s="4" t="str">
        <f t="shared" si="359"/>
        <v>theater</v>
      </c>
      <c r="R3277" s="4" t="str">
        <f t="shared" si="357"/>
        <v>plays</v>
      </c>
      <c r="S3277" s="22">
        <f t="shared" si="360"/>
        <v>42017.88045138889</v>
      </c>
      <c r="T3277" s="22">
        <f t="shared" si="361"/>
        <v>42044.1875</v>
      </c>
      <c r="U3277" s="23">
        <v>42017.88045138889</v>
      </c>
      <c r="V3277" s="14">
        <f t="shared" si="362"/>
        <v>1800</v>
      </c>
      <c r="W3277" s="14">
        <f t="shared" si="363"/>
        <v>1805</v>
      </c>
      <c r="X3277" s="7">
        <f>IF($L3277&gt;0,$W3277/$L3277,0)</f>
        <v>150.41666666666666</v>
      </c>
    </row>
    <row r="3278" spans="1:24" ht="43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3">
        <f>(E3278/D3278)*100</f>
        <v>116.84444444444443</v>
      </c>
      <c r="P3278" s="7">
        <f t="shared" si="358"/>
        <v>52.58</v>
      </c>
      <c r="Q3278" s="4" t="str">
        <f t="shared" si="359"/>
        <v>theater</v>
      </c>
      <c r="R3278" s="4" t="str">
        <f t="shared" si="357"/>
        <v>plays</v>
      </c>
      <c r="S3278" s="22">
        <f t="shared" si="360"/>
        <v>42426.949988425928</v>
      </c>
      <c r="T3278" s="22">
        <f t="shared" si="361"/>
        <v>42461.165972222225</v>
      </c>
      <c r="U3278" s="23">
        <v>42426.949988425928</v>
      </c>
      <c r="V3278" s="14">
        <f t="shared" si="362"/>
        <v>3449.0205000000001</v>
      </c>
      <c r="W3278" s="14">
        <f t="shared" si="363"/>
        <v>4029.9888420000002</v>
      </c>
      <c r="X3278" s="7">
        <f>IF($L3278&gt;0,$W3278/$L3278,0)</f>
        <v>40.299888420000002</v>
      </c>
    </row>
    <row r="3279" spans="1:24" ht="43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3">
        <f>(E3279/D3279)*100</f>
        <v>108.60000000000001</v>
      </c>
      <c r="P3279" s="7">
        <f t="shared" si="358"/>
        <v>54.3</v>
      </c>
      <c r="Q3279" s="4" t="str">
        <f t="shared" si="359"/>
        <v>theater</v>
      </c>
      <c r="R3279" s="4" t="str">
        <f t="shared" si="357"/>
        <v>plays</v>
      </c>
      <c r="S3279" s="22">
        <f t="shared" si="360"/>
        <v>41931.682939814811</v>
      </c>
      <c r="T3279" s="22">
        <f t="shared" si="361"/>
        <v>41961.724606481483</v>
      </c>
      <c r="U3279" s="23">
        <v>41931.682939814811</v>
      </c>
      <c r="V3279" s="14">
        <f t="shared" si="362"/>
        <v>6259.3849999999993</v>
      </c>
      <c r="W3279" s="14">
        <f t="shared" si="363"/>
        <v>6797.692109999999</v>
      </c>
      <c r="X3279" s="7">
        <f>IF($L3279&gt;0,$W3279/$L3279,0)</f>
        <v>67.976921099999984</v>
      </c>
    </row>
    <row r="3280" spans="1:24" ht="43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3">
        <f>(E3280/D3280)*100</f>
        <v>103.4</v>
      </c>
      <c r="P3280" s="7">
        <f t="shared" si="358"/>
        <v>76.029411764705884</v>
      </c>
      <c r="Q3280" s="4" t="str">
        <f t="shared" si="359"/>
        <v>theater</v>
      </c>
      <c r="R3280" s="4" t="str">
        <f t="shared" si="357"/>
        <v>plays</v>
      </c>
      <c r="S3280" s="22">
        <f t="shared" si="360"/>
        <v>42124.848414351851</v>
      </c>
      <c r="T3280" s="22">
        <f t="shared" si="361"/>
        <v>42154.848414351851</v>
      </c>
      <c r="U3280" s="23">
        <v>42124.848414351851</v>
      </c>
      <c r="V3280" s="14">
        <f t="shared" si="362"/>
        <v>3129.6924999999997</v>
      </c>
      <c r="W3280" s="14">
        <f t="shared" si="363"/>
        <v>3236.1020449999996</v>
      </c>
      <c r="X3280" s="7">
        <f>IF($L3280&gt;0,$W3280/$L3280,0)</f>
        <v>95.179471911764693</v>
      </c>
    </row>
    <row r="3281" spans="1:24" ht="43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3">
        <f>(E3281/D3281)*100</f>
        <v>114.27586206896552</v>
      </c>
      <c r="P3281" s="7">
        <f t="shared" si="358"/>
        <v>105.2063492063492</v>
      </c>
      <c r="Q3281" s="4" t="str">
        <f t="shared" si="359"/>
        <v>theater</v>
      </c>
      <c r="R3281" s="4" t="str">
        <f t="shared" si="357"/>
        <v>plays</v>
      </c>
      <c r="S3281" s="22">
        <f t="shared" si="360"/>
        <v>42431.102534722224</v>
      </c>
      <c r="T3281" s="22">
        <f t="shared" si="361"/>
        <v>42461.06086805556</v>
      </c>
      <c r="U3281" s="23">
        <v>42431.102534722224</v>
      </c>
      <c r="V3281" s="14">
        <f t="shared" si="362"/>
        <v>5800</v>
      </c>
      <c r="W3281" s="14">
        <f t="shared" si="363"/>
        <v>6628</v>
      </c>
      <c r="X3281" s="7">
        <f>IF($L3281&gt;0,$W3281/$L3281,0)</f>
        <v>105.2063492063492</v>
      </c>
    </row>
    <row r="3282" spans="1:24" ht="43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3">
        <f>(E3282/D3282)*100</f>
        <v>103</v>
      </c>
      <c r="P3282" s="7">
        <f t="shared" si="358"/>
        <v>68.666666666666671</v>
      </c>
      <c r="Q3282" s="4" t="str">
        <f t="shared" si="359"/>
        <v>theater</v>
      </c>
      <c r="R3282" s="4" t="str">
        <f t="shared" si="357"/>
        <v>plays</v>
      </c>
      <c r="S3282" s="22">
        <f t="shared" si="360"/>
        <v>42121.756921296299</v>
      </c>
      <c r="T3282" s="22">
        <f t="shared" si="361"/>
        <v>42156.208333333328</v>
      </c>
      <c r="U3282" s="23">
        <v>42121.756921296299</v>
      </c>
      <c r="V3282" s="14">
        <f t="shared" si="362"/>
        <v>2000</v>
      </c>
      <c r="W3282" s="14">
        <f t="shared" si="363"/>
        <v>2060</v>
      </c>
      <c r="X3282" s="7">
        <f>IF($L3282&gt;0,$W3282/$L3282,0)</f>
        <v>68.666666666666671</v>
      </c>
    </row>
    <row r="3283" spans="1:24" ht="28.8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3">
        <f>(E3283/D3283)*100</f>
        <v>121.6</v>
      </c>
      <c r="P3283" s="7">
        <f t="shared" si="358"/>
        <v>129.36170212765958</v>
      </c>
      <c r="Q3283" s="4" t="str">
        <f t="shared" si="359"/>
        <v>theater</v>
      </c>
      <c r="R3283" s="4" t="str">
        <f t="shared" si="357"/>
        <v>plays</v>
      </c>
      <c r="S3283" s="22">
        <f t="shared" si="360"/>
        <v>42219.019733796296</v>
      </c>
      <c r="T3283" s="22">
        <f t="shared" si="361"/>
        <v>42249.019733796296</v>
      </c>
      <c r="U3283" s="23">
        <v>42219.019733796296</v>
      </c>
      <c r="V3283" s="14">
        <f t="shared" si="362"/>
        <v>5000</v>
      </c>
      <c r="W3283" s="14">
        <f t="shared" si="363"/>
        <v>6080</v>
      </c>
      <c r="X3283" s="7">
        <f>IF($L3283&gt;0,$W3283/$L3283,0)</f>
        <v>129.36170212765958</v>
      </c>
    </row>
    <row r="3284" spans="1:24" ht="43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3">
        <f>(E3284/D3284)*100</f>
        <v>102.6467741935484</v>
      </c>
      <c r="P3284" s="7">
        <f t="shared" si="358"/>
        <v>134.26371308016877</v>
      </c>
      <c r="Q3284" s="4" t="str">
        <f t="shared" si="359"/>
        <v>theater</v>
      </c>
      <c r="R3284" s="4" t="str">
        <f t="shared" si="357"/>
        <v>plays</v>
      </c>
      <c r="S3284" s="22">
        <f t="shared" si="360"/>
        <v>42445.19430555556</v>
      </c>
      <c r="T3284" s="22">
        <f t="shared" si="361"/>
        <v>42489.19430555556</v>
      </c>
      <c r="U3284" s="23">
        <v>42445.19430555556</v>
      </c>
      <c r="V3284" s="14">
        <f t="shared" si="362"/>
        <v>31000</v>
      </c>
      <c r="W3284" s="14">
        <f t="shared" si="363"/>
        <v>31820.5</v>
      </c>
      <c r="X3284" s="7">
        <f>IF($L3284&gt;0,$W3284/$L3284,0)</f>
        <v>134.26371308016877</v>
      </c>
    </row>
    <row r="3285" spans="1:24" ht="43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3">
        <f>(E3285/D3285)*100</f>
        <v>104.75000000000001</v>
      </c>
      <c r="P3285" s="7">
        <f t="shared" si="358"/>
        <v>17.829787234042552</v>
      </c>
      <c r="Q3285" s="4" t="str">
        <f t="shared" si="359"/>
        <v>theater</v>
      </c>
      <c r="R3285" s="4" t="str">
        <f t="shared" si="357"/>
        <v>plays</v>
      </c>
      <c r="S3285" s="22">
        <f t="shared" si="360"/>
        <v>42379.74418981481</v>
      </c>
      <c r="T3285" s="22">
        <f t="shared" si="361"/>
        <v>42410.875</v>
      </c>
      <c r="U3285" s="23">
        <v>42379.74418981481</v>
      </c>
      <c r="V3285" s="14">
        <f t="shared" si="362"/>
        <v>1001.5015999999999</v>
      </c>
      <c r="W3285" s="14">
        <f t="shared" si="363"/>
        <v>1049.0729259999998</v>
      </c>
      <c r="X3285" s="7">
        <f>IF($L3285&gt;0,$W3285/$L3285,0)</f>
        <v>22.320700553191486</v>
      </c>
    </row>
    <row r="3286" spans="1:24" ht="43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3">
        <f>(E3286/D3286)*100</f>
        <v>101.6</v>
      </c>
      <c r="P3286" s="7">
        <f t="shared" si="358"/>
        <v>203.2</v>
      </c>
      <c r="Q3286" s="4" t="str">
        <f t="shared" si="359"/>
        <v>theater</v>
      </c>
      <c r="R3286" s="4" t="str">
        <f t="shared" si="357"/>
        <v>plays</v>
      </c>
      <c r="S3286" s="22">
        <f t="shared" si="360"/>
        <v>42380.884872685187</v>
      </c>
      <c r="T3286" s="22">
        <f t="shared" si="361"/>
        <v>42398.249305555553</v>
      </c>
      <c r="U3286" s="23">
        <v>42380.884872685187</v>
      </c>
      <c r="V3286" s="14">
        <f t="shared" si="362"/>
        <v>3000</v>
      </c>
      <c r="W3286" s="14">
        <f t="shared" si="363"/>
        <v>3048</v>
      </c>
      <c r="X3286" s="7">
        <f>IF($L3286&gt;0,$W3286/$L3286,0)</f>
        <v>203.2</v>
      </c>
    </row>
    <row r="3287" spans="1:24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3">
        <f>(E3287/D3287)*100</f>
        <v>112.10242048409683</v>
      </c>
      <c r="P3287" s="7">
        <f t="shared" si="358"/>
        <v>69.18518518518519</v>
      </c>
      <c r="Q3287" s="4" t="str">
        <f t="shared" si="359"/>
        <v>theater</v>
      </c>
      <c r="R3287" s="4" t="str">
        <f t="shared" si="357"/>
        <v>plays</v>
      </c>
      <c r="S3287" s="22">
        <f t="shared" si="360"/>
        <v>42762.942430555559</v>
      </c>
      <c r="T3287" s="22">
        <f t="shared" si="361"/>
        <v>42794.208333333328</v>
      </c>
      <c r="U3287" s="23">
        <v>42762.942430555559</v>
      </c>
      <c r="V3287" s="14">
        <f t="shared" si="362"/>
        <v>4999</v>
      </c>
      <c r="W3287" s="14">
        <f t="shared" si="363"/>
        <v>5604</v>
      </c>
      <c r="X3287" s="7">
        <f>IF($L3287&gt;0,$W3287/$L3287,0)</f>
        <v>69.18518518518519</v>
      </c>
    </row>
    <row r="3288" spans="1:24" ht="43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3">
        <f>(E3288/D3288)*100</f>
        <v>101.76666666666667</v>
      </c>
      <c r="P3288" s="7">
        <f t="shared" si="358"/>
        <v>125.12295081967213</v>
      </c>
      <c r="Q3288" s="4" t="str">
        <f t="shared" si="359"/>
        <v>theater</v>
      </c>
      <c r="R3288" s="4" t="str">
        <f t="shared" si="357"/>
        <v>plays</v>
      </c>
      <c r="S3288" s="22">
        <f t="shared" si="360"/>
        <v>42567.840069444443</v>
      </c>
      <c r="T3288" s="22">
        <f t="shared" si="361"/>
        <v>42597.840069444443</v>
      </c>
      <c r="U3288" s="23">
        <v>42567.840069444443</v>
      </c>
      <c r="V3288" s="14">
        <f t="shared" si="362"/>
        <v>15000</v>
      </c>
      <c r="W3288" s="14">
        <f t="shared" si="363"/>
        <v>15265</v>
      </c>
      <c r="X3288" s="7">
        <f>IF($L3288&gt;0,$W3288/$L3288,0)</f>
        <v>125.12295081967213</v>
      </c>
    </row>
    <row r="3289" spans="1:24" ht="28.8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3">
        <f>(E3289/D3289)*100</f>
        <v>100</v>
      </c>
      <c r="P3289" s="7">
        <f t="shared" si="358"/>
        <v>73.529411764705884</v>
      </c>
      <c r="Q3289" s="4" t="str">
        <f t="shared" si="359"/>
        <v>theater</v>
      </c>
      <c r="R3289" s="4" t="str">
        <f t="shared" si="357"/>
        <v>plays</v>
      </c>
      <c r="S3289" s="22">
        <f t="shared" si="360"/>
        <v>42311.750324074077</v>
      </c>
      <c r="T3289" s="22">
        <f t="shared" si="361"/>
        <v>42336.750324074077</v>
      </c>
      <c r="U3289" s="23">
        <v>42311.750324074077</v>
      </c>
      <c r="V3289" s="14">
        <f t="shared" si="362"/>
        <v>1916.1225000000002</v>
      </c>
      <c r="W3289" s="14">
        <f t="shared" si="363"/>
        <v>1916.1225000000002</v>
      </c>
      <c r="X3289" s="7">
        <f>IF($L3289&gt;0,$W3289/$L3289,0)</f>
        <v>56.356544117647061</v>
      </c>
    </row>
    <row r="3290" spans="1:24" ht="43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3">
        <f>(E3290/D3290)*100</f>
        <v>100.26489999999998</v>
      </c>
      <c r="P3290" s="7">
        <f t="shared" si="358"/>
        <v>48.437149758454105</v>
      </c>
      <c r="Q3290" s="4" t="str">
        <f t="shared" si="359"/>
        <v>theater</v>
      </c>
      <c r="R3290" s="4" t="str">
        <f t="shared" si="357"/>
        <v>plays</v>
      </c>
      <c r="S3290" s="22">
        <f t="shared" si="360"/>
        <v>42505.774479166663</v>
      </c>
      <c r="T3290" s="22">
        <f t="shared" si="361"/>
        <v>42541.958333333328</v>
      </c>
      <c r="U3290" s="23">
        <v>42505.774479166663</v>
      </c>
      <c r="V3290" s="14">
        <f t="shared" si="362"/>
        <v>12518.769999999999</v>
      </c>
      <c r="W3290" s="14">
        <f t="shared" si="363"/>
        <v>12551.93222173</v>
      </c>
      <c r="X3290" s="7">
        <f>IF($L3290&gt;0,$W3290/$L3290,0)</f>
        <v>60.63735372816425</v>
      </c>
    </row>
    <row r="3291" spans="1:24" ht="43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3">
        <f>(E3291/D3291)*100</f>
        <v>133.04200000000003</v>
      </c>
      <c r="P3291" s="7">
        <f t="shared" si="358"/>
        <v>26.608400000000003</v>
      </c>
      <c r="Q3291" s="4" t="str">
        <f t="shared" si="359"/>
        <v>theater</v>
      </c>
      <c r="R3291" s="4" t="str">
        <f t="shared" si="357"/>
        <v>plays</v>
      </c>
      <c r="S3291" s="22">
        <f t="shared" si="360"/>
        <v>42758.368078703701</v>
      </c>
      <c r="T3291" s="22">
        <f t="shared" si="361"/>
        <v>42786.368078703701</v>
      </c>
      <c r="U3291" s="23">
        <v>42758.368078703701</v>
      </c>
      <c r="V3291" s="14">
        <f t="shared" si="362"/>
        <v>625.93849999999998</v>
      </c>
      <c r="W3291" s="14">
        <f t="shared" si="363"/>
        <v>832.76109916999997</v>
      </c>
      <c r="X3291" s="7">
        <f>IF($L3291&gt;0,$W3291/$L3291,0)</f>
        <v>33.310443966800001</v>
      </c>
    </row>
    <row r="3292" spans="1:24" ht="7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3">
        <f>(E3292/D3292)*100</f>
        <v>121.2</v>
      </c>
      <c r="P3292" s="7">
        <f t="shared" si="358"/>
        <v>33.666666666666664</v>
      </c>
      <c r="Q3292" s="4" t="str">
        <f t="shared" si="359"/>
        <v>theater</v>
      </c>
      <c r="R3292" s="4" t="str">
        <f t="shared" si="357"/>
        <v>plays</v>
      </c>
      <c r="S3292" s="22">
        <f t="shared" si="360"/>
        <v>42775.51494212963</v>
      </c>
      <c r="T3292" s="22">
        <f t="shared" si="361"/>
        <v>42805.51494212963</v>
      </c>
      <c r="U3292" s="23">
        <v>42775.51494212963</v>
      </c>
      <c r="V3292" s="14">
        <f t="shared" si="362"/>
        <v>2503.7539999999999</v>
      </c>
      <c r="W3292" s="14">
        <f t="shared" si="363"/>
        <v>3034.5498479999997</v>
      </c>
      <c r="X3292" s="7">
        <f>IF($L3292&gt;0,$W3292/$L3292,0)</f>
        <v>42.146525666666662</v>
      </c>
    </row>
    <row r="3293" spans="1:24" ht="43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3">
        <f>(E3293/D3293)*100</f>
        <v>113.99999999999999</v>
      </c>
      <c r="P3293" s="7">
        <f t="shared" si="358"/>
        <v>40.714285714285715</v>
      </c>
      <c r="Q3293" s="4" t="str">
        <f t="shared" si="359"/>
        <v>theater</v>
      </c>
      <c r="R3293" s="4" t="str">
        <f t="shared" si="357"/>
        <v>plays</v>
      </c>
      <c r="S3293" s="22">
        <f t="shared" si="360"/>
        <v>42232.702546296292</v>
      </c>
      <c r="T3293" s="22">
        <f t="shared" si="361"/>
        <v>42264.165972222225</v>
      </c>
      <c r="U3293" s="23">
        <v>42232.702546296292</v>
      </c>
      <c r="V3293" s="14">
        <f t="shared" si="362"/>
        <v>500</v>
      </c>
      <c r="W3293" s="14">
        <f t="shared" si="363"/>
        <v>570</v>
      </c>
      <c r="X3293" s="7">
        <f>IF($L3293&gt;0,$W3293/$L3293,0)</f>
        <v>40.714285714285715</v>
      </c>
    </row>
    <row r="3294" spans="1:24" ht="43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3">
        <f>(E3294/D3294)*100</f>
        <v>286.13861386138615</v>
      </c>
      <c r="P3294" s="7">
        <f t="shared" si="358"/>
        <v>19.266666666666666</v>
      </c>
      <c r="Q3294" s="4" t="str">
        <f t="shared" si="359"/>
        <v>theater</v>
      </c>
      <c r="R3294" s="4" t="str">
        <f t="shared" si="357"/>
        <v>plays</v>
      </c>
      <c r="S3294" s="22">
        <f t="shared" si="360"/>
        <v>42282.770231481481</v>
      </c>
      <c r="T3294" s="22">
        <f t="shared" si="361"/>
        <v>42342.811898148153</v>
      </c>
      <c r="U3294" s="23">
        <v>42282.770231481481</v>
      </c>
      <c r="V3294" s="14">
        <f t="shared" si="362"/>
        <v>126.43957699999999</v>
      </c>
      <c r="W3294" s="14">
        <f t="shared" si="363"/>
        <v>361.79245299999997</v>
      </c>
      <c r="X3294" s="7">
        <f>IF($L3294&gt;0,$W3294/$L3294,0)</f>
        <v>24.119496866666665</v>
      </c>
    </row>
    <row r="3295" spans="1:24" ht="43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3">
        <f>(E3295/D3295)*100</f>
        <v>170.44444444444446</v>
      </c>
      <c r="P3295" s="7">
        <f t="shared" si="358"/>
        <v>84.285714285714292</v>
      </c>
      <c r="Q3295" s="4" t="str">
        <f t="shared" si="359"/>
        <v>theater</v>
      </c>
      <c r="R3295" s="4" t="str">
        <f t="shared" si="357"/>
        <v>plays</v>
      </c>
      <c r="S3295" s="22">
        <f t="shared" si="360"/>
        <v>42768.425370370373</v>
      </c>
      <c r="T3295" s="22">
        <f t="shared" si="361"/>
        <v>42798.425370370373</v>
      </c>
      <c r="U3295" s="23">
        <v>42768.425370370373</v>
      </c>
      <c r="V3295" s="14">
        <f t="shared" si="362"/>
        <v>3024.3509999999997</v>
      </c>
      <c r="W3295" s="14">
        <f t="shared" si="363"/>
        <v>5154.8382599999995</v>
      </c>
      <c r="X3295" s="7">
        <f>IF($L3295&gt;0,$W3295/$L3295,0)</f>
        <v>56.64657428571428</v>
      </c>
    </row>
    <row r="3296" spans="1:24" ht="43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3">
        <f>(E3296/D3296)*100</f>
        <v>118.33333333333333</v>
      </c>
      <c r="P3296" s="7">
        <f t="shared" si="358"/>
        <v>29.583333333333332</v>
      </c>
      <c r="Q3296" s="4" t="str">
        <f t="shared" si="359"/>
        <v>theater</v>
      </c>
      <c r="R3296" s="4" t="str">
        <f t="shared" si="357"/>
        <v>plays</v>
      </c>
      <c r="S3296" s="22">
        <f t="shared" si="360"/>
        <v>42141.541134259256</v>
      </c>
      <c r="T3296" s="22">
        <f t="shared" si="361"/>
        <v>42171.541134259256</v>
      </c>
      <c r="U3296" s="23">
        <v>42141.541134259256</v>
      </c>
      <c r="V3296" s="14">
        <f t="shared" si="362"/>
        <v>751.12619999999993</v>
      </c>
      <c r="W3296" s="14">
        <f t="shared" si="363"/>
        <v>888.83266999999989</v>
      </c>
      <c r="X3296" s="7">
        <f>IF($L3296&gt;0,$W3296/$L3296,0)</f>
        <v>37.034694583333327</v>
      </c>
    </row>
    <row r="3297" spans="1:24" ht="43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3">
        <f>(E3297/D3297)*100</f>
        <v>102.85857142857142</v>
      </c>
      <c r="P3297" s="7">
        <f t="shared" si="358"/>
        <v>26.667037037037037</v>
      </c>
      <c r="Q3297" s="4" t="str">
        <f t="shared" si="359"/>
        <v>theater</v>
      </c>
      <c r="R3297" s="4" t="str">
        <f t="shared" si="357"/>
        <v>plays</v>
      </c>
      <c r="S3297" s="22">
        <f t="shared" si="360"/>
        <v>42609.442465277782</v>
      </c>
      <c r="T3297" s="22">
        <f t="shared" si="361"/>
        <v>42639.442465277782</v>
      </c>
      <c r="U3297" s="23">
        <v>42609.442465277782</v>
      </c>
      <c r="V3297" s="14">
        <f t="shared" si="362"/>
        <v>876.31389999999999</v>
      </c>
      <c r="W3297" s="14">
        <f t="shared" si="363"/>
        <v>901.36395876999995</v>
      </c>
      <c r="X3297" s="7">
        <f>IF($L3297&gt;0,$W3297/$L3297,0)</f>
        <v>33.383850324814816</v>
      </c>
    </row>
    <row r="3298" spans="1:24" ht="43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3">
        <f>(E3298/D3298)*100</f>
        <v>144.06666666666666</v>
      </c>
      <c r="P3298" s="7">
        <f t="shared" si="358"/>
        <v>45.978723404255319</v>
      </c>
      <c r="Q3298" s="4" t="str">
        <f t="shared" si="359"/>
        <v>theater</v>
      </c>
      <c r="R3298" s="4" t="str">
        <f t="shared" si="357"/>
        <v>plays</v>
      </c>
      <c r="S3298" s="22">
        <f t="shared" si="360"/>
        <v>42309.756620370375</v>
      </c>
      <c r="T3298" s="22">
        <f t="shared" si="361"/>
        <v>42330.916666666672</v>
      </c>
      <c r="U3298" s="23">
        <v>42309.756620370375</v>
      </c>
      <c r="V3298" s="14">
        <f t="shared" si="362"/>
        <v>1877.8154999999999</v>
      </c>
      <c r="W3298" s="14">
        <f t="shared" si="363"/>
        <v>2705.3061969999999</v>
      </c>
      <c r="X3298" s="7">
        <f>IF($L3298&gt;0,$W3298/$L3298,0)</f>
        <v>57.559706319148937</v>
      </c>
    </row>
    <row r="3299" spans="1:24" ht="43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3">
        <f>(E3299/D3299)*100</f>
        <v>100.07272727272726</v>
      </c>
      <c r="P3299" s="7">
        <f t="shared" si="358"/>
        <v>125.09090909090909</v>
      </c>
      <c r="Q3299" s="4" t="str">
        <f t="shared" si="359"/>
        <v>theater</v>
      </c>
      <c r="R3299" s="4" t="str">
        <f t="shared" si="357"/>
        <v>plays</v>
      </c>
      <c r="S3299" s="22">
        <f t="shared" si="360"/>
        <v>42193.771481481483</v>
      </c>
      <c r="T3299" s="22">
        <f t="shared" si="361"/>
        <v>42212.957638888889</v>
      </c>
      <c r="U3299" s="23">
        <v>42193.771481481483</v>
      </c>
      <c r="V3299" s="14">
        <f t="shared" si="362"/>
        <v>6885.3234999999995</v>
      </c>
      <c r="W3299" s="14">
        <f t="shared" si="363"/>
        <v>6890.3310079999992</v>
      </c>
      <c r="X3299" s="7">
        <f>IF($L3299&gt;0,$W3299/$L3299,0)</f>
        <v>156.59843199999997</v>
      </c>
    </row>
    <row r="3300" spans="1:24" ht="43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3">
        <f>(E3300/D3300)*100</f>
        <v>101.73</v>
      </c>
      <c r="P3300" s="7">
        <f t="shared" si="358"/>
        <v>141.29166666666666</v>
      </c>
      <c r="Q3300" s="4" t="str">
        <f t="shared" si="359"/>
        <v>theater</v>
      </c>
      <c r="R3300" s="4" t="str">
        <f t="shared" si="357"/>
        <v>plays</v>
      </c>
      <c r="S3300" s="22">
        <f t="shared" si="360"/>
        <v>42239.957962962959</v>
      </c>
      <c r="T3300" s="22">
        <f t="shared" si="361"/>
        <v>42260</v>
      </c>
      <c r="U3300" s="23">
        <v>42239.957962962959</v>
      </c>
      <c r="V3300" s="14">
        <f t="shared" si="362"/>
        <v>10000</v>
      </c>
      <c r="W3300" s="14">
        <f t="shared" si="363"/>
        <v>10173</v>
      </c>
      <c r="X3300" s="7">
        <f>IF($L3300&gt;0,$W3300/$L3300,0)</f>
        <v>141.29166666666666</v>
      </c>
    </row>
    <row r="3301" spans="1:24" ht="43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3">
        <f>(E3301/D3301)*100</f>
        <v>116.19999999999999</v>
      </c>
      <c r="P3301" s="7">
        <f t="shared" si="358"/>
        <v>55.333333333333336</v>
      </c>
      <c r="Q3301" s="4" t="str">
        <f t="shared" si="359"/>
        <v>theater</v>
      </c>
      <c r="R3301" s="4" t="str">
        <f t="shared" si="357"/>
        <v>plays</v>
      </c>
      <c r="S3301" s="22">
        <f t="shared" si="360"/>
        <v>42261.917395833334</v>
      </c>
      <c r="T3301" s="22">
        <f t="shared" si="361"/>
        <v>42291.917395833334</v>
      </c>
      <c r="U3301" s="23">
        <v>42261.917395833334</v>
      </c>
      <c r="V3301" s="14">
        <f t="shared" si="362"/>
        <v>3000</v>
      </c>
      <c r="W3301" s="14">
        <f t="shared" si="363"/>
        <v>3486</v>
      </c>
      <c r="X3301" s="7">
        <f>IF($L3301&gt;0,$W3301/$L3301,0)</f>
        <v>55.333333333333336</v>
      </c>
    </row>
    <row r="3302" spans="1:24" ht="43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3">
        <f>(E3302/D3302)*100</f>
        <v>136.16666666666666</v>
      </c>
      <c r="P3302" s="7">
        <f t="shared" si="358"/>
        <v>46.420454545454547</v>
      </c>
      <c r="Q3302" s="4" t="str">
        <f t="shared" si="359"/>
        <v>theater</v>
      </c>
      <c r="R3302" s="4" t="str">
        <f t="shared" si="357"/>
        <v>plays</v>
      </c>
      <c r="S3302" s="22">
        <f t="shared" si="360"/>
        <v>42102.743773148148</v>
      </c>
      <c r="T3302" s="22">
        <f t="shared" si="361"/>
        <v>42123.743773148148</v>
      </c>
      <c r="U3302" s="23">
        <v>42102.743773148148</v>
      </c>
      <c r="V3302" s="14">
        <f t="shared" si="362"/>
        <v>3000</v>
      </c>
      <c r="W3302" s="14">
        <f t="shared" si="363"/>
        <v>4085</v>
      </c>
      <c r="X3302" s="7">
        <f>IF($L3302&gt;0,$W3302/$L3302,0)</f>
        <v>46.420454545454547</v>
      </c>
    </row>
    <row r="3303" spans="1:24" ht="43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3">
        <f>(E3303/D3303)*100</f>
        <v>133.46666666666667</v>
      </c>
      <c r="P3303" s="7">
        <f t="shared" si="358"/>
        <v>57.2</v>
      </c>
      <c r="Q3303" s="4" t="str">
        <f t="shared" si="359"/>
        <v>theater</v>
      </c>
      <c r="R3303" s="4" t="str">
        <f t="shared" si="357"/>
        <v>plays</v>
      </c>
      <c r="S3303" s="22">
        <f t="shared" si="360"/>
        <v>42538.735833333332</v>
      </c>
      <c r="T3303" s="22">
        <f t="shared" si="361"/>
        <v>42583.290972222225</v>
      </c>
      <c r="U3303" s="23">
        <v>42538.735833333332</v>
      </c>
      <c r="V3303" s="14">
        <f t="shared" si="362"/>
        <v>3000</v>
      </c>
      <c r="W3303" s="14">
        <f t="shared" si="363"/>
        <v>4004</v>
      </c>
      <c r="X3303" s="7">
        <f>IF($L3303&gt;0,$W3303/$L3303,0)</f>
        <v>57.2</v>
      </c>
    </row>
    <row r="3304" spans="1:24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3">
        <f>(E3304/D3304)*100</f>
        <v>103.39285714285715</v>
      </c>
      <c r="P3304" s="7">
        <f t="shared" si="358"/>
        <v>173.7</v>
      </c>
      <c r="Q3304" s="4" t="str">
        <f t="shared" si="359"/>
        <v>theater</v>
      </c>
      <c r="R3304" s="4" t="str">
        <f t="shared" si="357"/>
        <v>plays</v>
      </c>
      <c r="S3304" s="22">
        <f t="shared" si="360"/>
        <v>42681.35157407407</v>
      </c>
      <c r="T3304" s="22">
        <f t="shared" si="361"/>
        <v>42711.35157407407</v>
      </c>
      <c r="U3304" s="23">
        <v>42681.35157407407</v>
      </c>
      <c r="V3304" s="14">
        <f t="shared" si="362"/>
        <v>9459.7019999999993</v>
      </c>
      <c r="W3304" s="14">
        <f t="shared" si="363"/>
        <v>9780.6561750000001</v>
      </c>
      <c r="X3304" s="7">
        <f>IF($L3304&gt;0,$W3304/$L3304,0)</f>
        <v>195.6131235</v>
      </c>
    </row>
    <row r="3305" spans="1:24" ht="43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3">
        <f>(E3305/D3305)*100</f>
        <v>115.88888888888889</v>
      </c>
      <c r="P3305" s="7">
        <f t="shared" si="358"/>
        <v>59.6</v>
      </c>
      <c r="Q3305" s="4" t="str">
        <f t="shared" si="359"/>
        <v>theater</v>
      </c>
      <c r="R3305" s="4" t="str">
        <f t="shared" si="357"/>
        <v>plays</v>
      </c>
      <c r="S3305" s="22">
        <f t="shared" si="360"/>
        <v>42056.65143518518</v>
      </c>
      <c r="T3305" s="22">
        <f t="shared" si="361"/>
        <v>42091.609768518523</v>
      </c>
      <c r="U3305" s="23">
        <v>42056.65143518518</v>
      </c>
      <c r="V3305" s="14">
        <f t="shared" si="362"/>
        <v>1800</v>
      </c>
      <c r="W3305" s="14">
        <f t="shared" si="363"/>
        <v>2086</v>
      </c>
      <c r="X3305" s="7">
        <f>IF($L3305&gt;0,$W3305/$L3305,0)</f>
        <v>59.6</v>
      </c>
    </row>
    <row r="3306" spans="1:24" ht="43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3">
        <f>(E3306/D3306)*100</f>
        <v>104.51666666666665</v>
      </c>
      <c r="P3306" s="7">
        <f t="shared" si="358"/>
        <v>89.585714285714289</v>
      </c>
      <c r="Q3306" s="4" t="str">
        <f t="shared" si="359"/>
        <v>theater</v>
      </c>
      <c r="R3306" s="4" t="str">
        <f t="shared" si="357"/>
        <v>plays</v>
      </c>
      <c r="S3306" s="22">
        <f t="shared" si="360"/>
        <v>42696.624444444446</v>
      </c>
      <c r="T3306" s="22">
        <f t="shared" si="361"/>
        <v>42726.624444444446</v>
      </c>
      <c r="U3306" s="23">
        <v>42696.624444444446</v>
      </c>
      <c r="V3306" s="14">
        <f t="shared" si="362"/>
        <v>15000</v>
      </c>
      <c r="W3306" s="14">
        <f t="shared" si="363"/>
        <v>15677.5</v>
      </c>
      <c r="X3306" s="7">
        <f>IF($L3306&gt;0,$W3306/$L3306,0)</f>
        <v>89.585714285714289</v>
      </c>
    </row>
    <row r="3307" spans="1:24" ht="43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3">
        <f>(E3307/D3307)*100</f>
        <v>102.02500000000001</v>
      </c>
      <c r="P3307" s="7">
        <f t="shared" si="358"/>
        <v>204.05</v>
      </c>
      <c r="Q3307" s="4" t="str">
        <f t="shared" si="359"/>
        <v>theater</v>
      </c>
      <c r="R3307" s="4" t="str">
        <f t="shared" si="357"/>
        <v>plays</v>
      </c>
      <c r="S3307" s="22">
        <f t="shared" si="360"/>
        <v>42186.855879629627</v>
      </c>
      <c r="T3307" s="22">
        <f t="shared" si="361"/>
        <v>42216.855879629627</v>
      </c>
      <c r="U3307" s="23">
        <v>42186.855879629627</v>
      </c>
      <c r="V3307" s="14">
        <f t="shared" si="362"/>
        <v>4000</v>
      </c>
      <c r="W3307" s="14">
        <f t="shared" si="363"/>
        <v>4081</v>
      </c>
      <c r="X3307" s="7">
        <f>IF($L3307&gt;0,$W3307/$L3307,0)</f>
        <v>204.05</v>
      </c>
    </row>
    <row r="3308" spans="1:24" ht="43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3">
        <f>(E3308/D3308)*100</f>
        <v>175.33333333333334</v>
      </c>
      <c r="P3308" s="7">
        <f t="shared" si="358"/>
        <v>48.703703703703702</v>
      </c>
      <c r="Q3308" s="4" t="str">
        <f t="shared" si="359"/>
        <v>theater</v>
      </c>
      <c r="R3308" s="4" t="str">
        <f t="shared" si="357"/>
        <v>plays</v>
      </c>
      <c r="S3308" s="22">
        <f t="shared" si="360"/>
        <v>42493.219236111108</v>
      </c>
      <c r="T3308" s="22">
        <f t="shared" si="361"/>
        <v>42531.125</v>
      </c>
      <c r="U3308" s="23">
        <v>42493.219236111108</v>
      </c>
      <c r="V3308" s="14">
        <f t="shared" si="362"/>
        <v>1500</v>
      </c>
      <c r="W3308" s="14">
        <f t="shared" si="363"/>
        <v>2630</v>
      </c>
      <c r="X3308" s="7">
        <f>IF($L3308&gt;0,$W3308/$L3308,0)</f>
        <v>48.703703703703702</v>
      </c>
    </row>
    <row r="3309" spans="1:24" ht="43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3">
        <f>(E3309/D3309)*100</f>
        <v>106.67999999999999</v>
      </c>
      <c r="P3309" s="7">
        <f t="shared" si="358"/>
        <v>53.339999999999996</v>
      </c>
      <c r="Q3309" s="4" t="str">
        <f t="shared" si="359"/>
        <v>theater</v>
      </c>
      <c r="R3309" s="4" t="str">
        <f t="shared" si="357"/>
        <v>plays</v>
      </c>
      <c r="S3309" s="22">
        <f t="shared" si="360"/>
        <v>42475.057164351849</v>
      </c>
      <c r="T3309" s="22">
        <f t="shared" si="361"/>
        <v>42505.057164351849</v>
      </c>
      <c r="U3309" s="23">
        <v>42475.057164351849</v>
      </c>
      <c r="V3309" s="14">
        <f t="shared" si="362"/>
        <v>1000</v>
      </c>
      <c r="W3309" s="14">
        <f t="shared" si="363"/>
        <v>1066.8</v>
      </c>
      <c r="X3309" s="7">
        <f>IF($L3309&gt;0,$W3309/$L3309,0)</f>
        <v>53.339999999999996</v>
      </c>
    </row>
    <row r="3310" spans="1:24" ht="43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3">
        <f>(E3310/D3310)*100</f>
        <v>122.28571428571429</v>
      </c>
      <c r="P3310" s="7">
        <f t="shared" si="358"/>
        <v>75.087719298245617</v>
      </c>
      <c r="Q3310" s="4" t="str">
        <f t="shared" si="359"/>
        <v>theater</v>
      </c>
      <c r="R3310" s="4" t="str">
        <f t="shared" si="357"/>
        <v>plays</v>
      </c>
      <c r="S3310" s="22">
        <f t="shared" si="360"/>
        <v>42452.876909722225</v>
      </c>
      <c r="T3310" s="22">
        <f t="shared" si="361"/>
        <v>42473.876909722225</v>
      </c>
      <c r="U3310" s="23">
        <v>42452.876909722225</v>
      </c>
      <c r="V3310" s="14">
        <f t="shared" si="362"/>
        <v>3500</v>
      </c>
      <c r="W3310" s="14">
        <f t="shared" si="363"/>
        <v>4280</v>
      </c>
      <c r="X3310" s="7">
        <f>IF($L3310&gt;0,$W3310/$L3310,0)</f>
        <v>75.087719298245617</v>
      </c>
    </row>
    <row r="3311" spans="1:24" ht="28.8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3">
        <f>(E3311/D3311)*100</f>
        <v>159.42857142857144</v>
      </c>
      <c r="P3311" s="7">
        <f t="shared" si="358"/>
        <v>18</v>
      </c>
      <c r="Q3311" s="4" t="str">
        <f t="shared" si="359"/>
        <v>theater</v>
      </c>
      <c r="R3311" s="4" t="str">
        <f t="shared" si="357"/>
        <v>plays</v>
      </c>
      <c r="S3311" s="22">
        <f t="shared" si="360"/>
        <v>42628.650208333333</v>
      </c>
      <c r="T3311" s="22">
        <f t="shared" si="361"/>
        <v>42659.650208333333</v>
      </c>
      <c r="U3311" s="23">
        <v>42628.650208333333</v>
      </c>
      <c r="V3311" s="14">
        <f t="shared" si="362"/>
        <v>438.15694999999999</v>
      </c>
      <c r="W3311" s="14">
        <f t="shared" si="363"/>
        <v>698.5473659999999</v>
      </c>
      <c r="X3311" s="7">
        <f>IF($L3311&gt;0,$W3311/$L3311,0)</f>
        <v>22.533785999999996</v>
      </c>
    </row>
    <row r="3312" spans="1:24" ht="28.8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3">
        <f>(E3312/D3312)*100</f>
        <v>100.07692307692308</v>
      </c>
      <c r="P3312" s="7">
        <f t="shared" si="358"/>
        <v>209.83870967741936</v>
      </c>
      <c r="Q3312" s="4" t="str">
        <f t="shared" si="359"/>
        <v>theater</v>
      </c>
      <c r="R3312" s="4" t="str">
        <f t="shared" si="357"/>
        <v>plays</v>
      </c>
      <c r="S3312" s="22">
        <f t="shared" si="360"/>
        <v>42253.928530092591</v>
      </c>
      <c r="T3312" s="22">
        <f t="shared" si="361"/>
        <v>42283.928530092591</v>
      </c>
      <c r="U3312" s="23">
        <v>42253.928530092591</v>
      </c>
      <c r="V3312" s="14">
        <f t="shared" si="362"/>
        <v>6500</v>
      </c>
      <c r="W3312" s="14">
        <f t="shared" si="363"/>
        <v>6505</v>
      </c>
      <c r="X3312" s="7">
        <f>IF($L3312&gt;0,$W3312/$L3312,0)</f>
        <v>209.83870967741936</v>
      </c>
    </row>
    <row r="3313" spans="1:24" ht="43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3">
        <f>(E3313/D3313)*100</f>
        <v>109.84</v>
      </c>
      <c r="P3313" s="7">
        <f t="shared" si="358"/>
        <v>61.022222222222226</v>
      </c>
      <c r="Q3313" s="4" t="str">
        <f t="shared" si="359"/>
        <v>theater</v>
      </c>
      <c r="R3313" s="4" t="str">
        <f t="shared" si="357"/>
        <v>plays</v>
      </c>
      <c r="S3313" s="22">
        <f t="shared" si="360"/>
        <v>42264.29178240741</v>
      </c>
      <c r="T3313" s="22">
        <f t="shared" si="361"/>
        <v>42294.29178240741</v>
      </c>
      <c r="U3313" s="23">
        <v>42264.29178240741</v>
      </c>
      <c r="V3313" s="14">
        <f t="shared" si="362"/>
        <v>2500</v>
      </c>
      <c r="W3313" s="14">
        <f t="shared" si="363"/>
        <v>2746</v>
      </c>
      <c r="X3313" s="7">
        <f>IF($L3313&gt;0,$W3313/$L3313,0)</f>
        <v>61.022222222222226</v>
      </c>
    </row>
    <row r="3314" spans="1:24" ht="43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3">
        <f>(E3314/D3314)*100</f>
        <v>100.03999999999999</v>
      </c>
      <c r="P3314" s="7">
        <f t="shared" si="358"/>
        <v>61</v>
      </c>
      <c r="Q3314" s="4" t="str">
        <f t="shared" si="359"/>
        <v>theater</v>
      </c>
      <c r="R3314" s="4" t="str">
        <f t="shared" si="357"/>
        <v>plays</v>
      </c>
      <c r="S3314" s="22">
        <f t="shared" si="360"/>
        <v>42664.809560185182</v>
      </c>
      <c r="T3314" s="22">
        <f t="shared" si="361"/>
        <v>42685.916666666672</v>
      </c>
      <c r="U3314" s="23">
        <v>42664.809560185182</v>
      </c>
      <c r="V3314" s="14">
        <f t="shared" si="362"/>
        <v>2500</v>
      </c>
      <c r="W3314" s="14">
        <f t="shared" si="363"/>
        <v>2501</v>
      </c>
      <c r="X3314" s="7">
        <f>IF($L3314&gt;0,$W3314/$L3314,0)</f>
        <v>61</v>
      </c>
    </row>
    <row r="3315" spans="1:24" ht="43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3">
        <f>(E3315/D3315)*100</f>
        <v>116.05000000000001</v>
      </c>
      <c r="P3315" s="7">
        <f t="shared" si="358"/>
        <v>80.034482758620683</v>
      </c>
      <c r="Q3315" s="4" t="str">
        <f t="shared" si="359"/>
        <v>theater</v>
      </c>
      <c r="R3315" s="4" t="str">
        <f t="shared" si="357"/>
        <v>plays</v>
      </c>
      <c r="S3315" s="22">
        <f t="shared" si="360"/>
        <v>42382.244409722218</v>
      </c>
      <c r="T3315" s="22">
        <f t="shared" si="361"/>
        <v>42396.041666666672</v>
      </c>
      <c r="U3315" s="23">
        <v>42382.244409722218</v>
      </c>
      <c r="V3315" s="14">
        <f t="shared" si="362"/>
        <v>2000</v>
      </c>
      <c r="W3315" s="14">
        <f t="shared" si="363"/>
        <v>2321</v>
      </c>
      <c r="X3315" s="7">
        <f>IF($L3315&gt;0,$W3315/$L3315,0)</f>
        <v>80.034482758620683</v>
      </c>
    </row>
    <row r="3316" spans="1:24" ht="43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3">
        <f>(E3316/D3316)*100</f>
        <v>210.75</v>
      </c>
      <c r="P3316" s="7">
        <f t="shared" si="358"/>
        <v>29.068965517241381</v>
      </c>
      <c r="Q3316" s="4" t="str">
        <f t="shared" si="359"/>
        <v>theater</v>
      </c>
      <c r="R3316" s="4" t="str">
        <f t="shared" si="357"/>
        <v>plays</v>
      </c>
      <c r="S3316" s="22">
        <f t="shared" si="360"/>
        <v>42105.267488425925</v>
      </c>
      <c r="T3316" s="22">
        <f t="shared" si="361"/>
        <v>42132.836805555555</v>
      </c>
      <c r="U3316" s="23">
        <v>42105.267488425925</v>
      </c>
      <c r="V3316" s="14">
        <f t="shared" si="362"/>
        <v>1001.5015999999999</v>
      </c>
      <c r="W3316" s="14">
        <f t="shared" si="363"/>
        <v>2110.6646219999998</v>
      </c>
      <c r="X3316" s="7">
        <f>IF($L3316&gt;0,$W3316/$L3316,0)</f>
        <v>36.390769344827582</v>
      </c>
    </row>
    <row r="3317" spans="1:24" ht="43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3">
        <f>(E3317/D3317)*100</f>
        <v>110.00000000000001</v>
      </c>
      <c r="P3317" s="7">
        <f t="shared" si="358"/>
        <v>49.438202247191015</v>
      </c>
      <c r="Q3317" s="4" t="str">
        <f t="shared" si="359"/>
        <v>theater</v>
      </c>
      <c r="R3317" s="4" t="str">
        <f t="shared" si="357"/>
        <v>plays</v>
      </c>
      <c r="S3317" s="22">
        <f t="shared" si="360"/>
        <v>42466.303715277776</v>
      </c>
      <c r="T3317" s="22">
        <f t="shared" si="361"/>
        <v>42496.303715277776</v>
      </c>
      <c r="U3317" s="23">
        <v>42466.303715277776</v>
      </c>
      <c r="V3317" s="14">
        <f t="shared" si="362"/>
        <v>5007.5079999999998</v>
      </c>
      <c r="W3317" s="14">
        <f t="shared" si="363"/>
        <v>5508.2587999999996</v>
      </c>
      <c r="X3317" s="7">
        <f>IF($L3317&gt;0,$W3317/$L3317,0)</f>
        <v>61.89054831460674</v>
      </c>
    </row>
    <row r="3318" spans="1:24" ht="7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3">
        <f>(E3318/D3318)*100</f>
        <v>100.08673425918037</v>
      </c>
      <c r="P3318" s="7">
        <f t="shared" si="358"/>
        <v>93.977440000000001</v>
      </c>
      <c r="Q3318" s="4" t="str">
        <f t="shared" si="359"/>
        <v>theater</v>
      </c>
      <c r="R3318" s="4" t="str">
        <f t="shared" si="357"/>
        <v>plays</v>
      </c>
      <c r="S3318" s="22">
        <f t="shared" si="360"/>
        <v>41826.871238425927</v>
      </c>
      <c r="T3318" s="22">
        <f t="shared" si="361"/>
        <v>41859.579166666663</v>
      </c>
      <c r="U3318" s="23">
        <v>41826.871238425927</v>
      </c>
      <c r="V3318" s="14">
        <f t="shared" si="362"/>
        <v>11737</v>
      </c>
      <c r="W3318" s="14">
        <f t="shared" si="363"/>
        <v>11747.18</v>
      </c>
      <c r="X3318" s="7">
        <f>IF($L3318&gt;0,$W3318/$L3318,0)</f>
        <v>93.977440000000001</v>
      </c>
    </row>
    <row r="3319" spans="1:24" ht="43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3">
        <f>(E3319/D3319)*100</f>
        <v>106.19047619047619</v>
      </c>
      <c r="P3319" s="7">
        <f t="shared" si="358"/>
        <v>61.944444444444443</v>
      </c>
      <c r="Q3319" s="4" t="str">
        <f t="shared" si="359"/>
        <v>theater</v>
      </c>
      <c r="R3319" s="4" t="str">
        <f t="shared" si="357"/>
        <v>plays</v>
      </c>
      <c r="S3319" s="22">
        <f t="shared" si="360"/>
        <v>42499.039629629631</v>
      </c>
      <c r="T3319" s="22">
        <f t="shared" si="361"/>
        <v>42529.039629629631</v>
      </c>
      <c r="U3319" s="23">
        <v>42499.039629629631</v>
      </c>
      <c r="V3319" s="14">
        <f t="shared" si="362"/>
        <v>1050</v>
      </c>
      <c r="W3319" s="14">
        <f t="shared" si="363"/>
        <v>1115</v>
      </c>
      <c r="X3319" s="7">
        <f>IF($L3319&gt;0,$W3319/$L3319,0)</f>
        <v>61.944444444444443</v>
      </c>
    </row>
    <row r="3320" spans="1:24" ht="28.8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3">
        <f>(E3320/D3320)*100</f>
        <v>125.6</v>
      </c>
      <c r="P3320" s="7">
        <f t="shared" si="358"/>
        <v>78.5</v>
      </c>
      <c r="Q3320" s="4" t="str">
        <f t="shared" si="359"/>
        <v>theater</v>
      </c>
      <c r="R3320" s="4" t="str">
        <f t="shared" si="357"/>
        <v>plays</v>
      </c>
      <c r="S3320" s="22">
        <f t="shared" si="360"/>
        <v>42431.302002314813</v>
      </c>
      <c r="T3320" s="22">
        <f t="shared" si="361"/>
        <v>42471.104166666672</v>
      </c>
      <c r="U3320" s="23">
        <v>42431.302002314813</v>
      </c>
      <c r="V3320" s="14">
        <f t="shared" si="362"/>
        <v>1532.8980000000001</v>
      </c>
      <c r="W3320" s="14">
        <f t="shared" si="363"/>
        <v>1925.3198880000002</v>
      </c>
      <c r="X3320" s="7">
        <f>IF($L3320&gt;0,$W3320/$L3320,0)</f>
        <v>60.166246500000007</v>
      </c>
    </row>
    <row r="3321" spans="1:24" ht="43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3">
        <f>(E3321/D3321)*100</f>
        <v>108</v>
      </c>
      <c r="P3321" s="7">
        <f t="shared" si="358"/>
        <v>33.75</v>
      </c>
      <c r="Q3321" s="4" t="str">
        <f t="shared" si="359"/>
        <v>theater</v>
      </c>
      <c r="R3321" s="4" t="str">
        <f t="shared" si="357"/>
        <v>plays</v>
      </c>
      <c r="S3321" s="22">
        <f t="shared" si="360"/>
        <v>41990.585486111115</v>
      </c>
      <c r="T3321" s="22">
        <f t="shared" si="361"/>
        <v>42035.585486111115</v>
      </c>
      <c r="U3321" s="23">
        <v>41990.585486111115</v>
      </c>
      <c r="V3321" s="14">
        <f t="shared" si="362"/>
        <v>625.93849999999998</v>
      </c>
      <c r="W3321" s="14">
        <f t="shared" si="363"/>
        <v>676.01357999999993</v>
      </c>
      <c r="X3321" s="7">
        <f>IF($L3321&gt;0,$W3321/$L3321,0)</f>
        <v>42.250848749999996</v>
      </c>
    </row>
    <row r="3322" spans="1:24" ht="43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3">
        <f>(E3322/D3322)*100</f>
        <v>101</v>
      </c>
      <c r="P3322" s="7">
        <f t="shared" si="358"/>
        <v>66.44736842105263</v>
      </c>
      <c r="Q3322" s="4" t="str">
        <f t="shared" si="359"/>
        <v>theater</v>
      </c>
      <c r="R3322" s="4" t="str">
        <f t="shared" si="357"/>
        <v>plays</v>
      </c>
      <c r="S3322" s="22">
        <f t="shared" si="360"/>
        <v>42513.045798611114</v>
      </c>
      <c r="T3322" s="22">
        <f t="shared" si="361"/>
        <v>42543.045798611114</v>
      </c>
      <c r="U3322" s="23">
        <v>42513.045798611114</v>
      </c>
      <c r="V3322" s="14">
        <f t="shared" si="362"/>
        <v>2500</v>
      </c>
      <c r="W3322" s="14">
        <f t="shared" si="363"/>
        <v>2525</v>
      </c>
      <c r="X3322" s="7">
        <f>IF($L3322&gt;0,$W3322/$L3322,0)</f>
        <v>66.44736842105263</v>
      </c>
    </row>
    <row r="3323" spans="1:24" ht="43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3">
        <f>(E3323/D3323)*100</f>
        <v>107.4</v>
      </c>
      <c r="P3323" s="7">
        <f t="shared" si="358"/>
        <v>35.799999999999997</v>
      </c>
      <c r="Q3323" s="4" t="str">
        <f t="shared" si="359"/>
        <v>theater</v>
      </c>
      <c r="R3323" s="4" t="str">
        <f t="shared" si="357"/>
        <v>plays</v>
      </c>
      <c r="S3323" s="22">
        <f t="shared" si="360"/>
        <v>41914.100289351853</v>
      </c>
      <c r="T3323" s="22">
        <f t="shared" si="361"/>
        <v>41928.165972222225</v>
      </c>
      <c r="U3323" s="23">
        <v>41914.100289351853</v>
      </c>
      <c r="V3323" s="14">
        <f t="shared" si="362"/>
        <v>500</v>
      </c>
      <c r="W3323" s="14">
        <f t="shared" si="363"/>
        <v>537</v>
      </c>
      <c r="X3323" s="7">
        <f>IF($L3323&gt;0,$W3323/$L3323,0)</f>
        <v>35.799999999999997</v>
      </c>
    </row>
    <row r="3324" spans="1:24" ht="43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3">
        <f>(E3324/D3324)*100</f>
        <v>101.51515151515152</v>
      </c>
      <c r="P3324" s="7">
        <f t="shared" si="358"/>
        <v>145.65217391304347</v>
      </c>
      <c r="Q3324" s="4" t="str">
        <f t="shared" si="359"/>
        <v>theater</v>
      </c>
      <c r="R3324" s="4" t="str">
        <f t="shared" si="357"/>
        <v>plays</v>
      </c>
      <c r="S3324" s="22">
        <f t="shared" si="360"/>
        <v>42521.010370370372</v>
      </c>
      <c r="T3324" s="22">
        <f t="shared" si="361"/>
        <v>42543.163194444445</v>
      </c>
      <c r="U3324" s="23">
        <v>42521.010370370372</v>
      </c>
      <c r="V3324" s="14">
        <f t="shared" si="362"/>
        <v>3300</v>
      </c>
      <c r="W3324" s="14">
        <f t="shared" si="363"/>
        <v>3350</v>
      </c>
      <c r="X3324" s="7">
        <f>IF($L3324&gt;0,$W3324/$L3324,0)</f>
        <v>145.65217391304347</v>
      </c>
    </row>
    <row r="3325" spans="1:24" ht="43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3">
        <f>(E3325/D3325)*100</f>
        <v>125.89999999999999</v>
      </c>
      <c r="P3325" s="7">
        <f t="shared" si="358"/>
        <v>25.693877551020407</v>
      </c>
      <c r="Q3325" s="4" t="str">
        <f t="shared" si="359"/>
        <v>theater</v>
      </c>
      <c r="R3325" s="4" t="str">
        <f t="shared" si="357"/>
        <v>plays</v>
      </c>
      <c r="S3325" s="22">
        <f t="shared" si="360"/>
        <v>42608.36583333333</v>
      </c>
      <c r="T3325" s="22">
        <f t="shared" si="361"/>
        <v>42638.36583333333</v>
      </c>
      <c r="U3325" s="23">
        <v>42608.36583333333</v>
      </c>
      <c r="V3325" s="14">
        <f t="shared" si="362"/>
        <v>1251.877</v>
      </c>
      <c r="W3325" s="14">
        <f t="shared" si="363"/>
        <v>1576.1131429999998</v>
      </c>
      <c r="X3325" s="7">
        <f>IF($L3325&gt;0,$W3325/$L3325,0)</f>
        <v>32.165574346938769</v>
      </c>
    </row>
    <row r="3326" spans="1:24" ht="28.8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3">
        <f>(E3326/D3326)*100</f>
        <v>101.66666666666666</v>
      </c>
      <c r="P3326" s="7">
        <f t="shared" si="358"/>
        <v>152.5</v>
      </c>
      <c r="Q3326" s="4" t="str">
        <f t="shared" si="359"/>
        <v>theater</v>
      </c>
      <c r="R3326" s="4" t="str">
        <f t="shared" si="357"/>
        <v>plays</v>
      </c>
      <c r="S3326" s="22">
        <f t="shared" si="360"/>
        <v>42512.58321759259</v>
      </c>
      <c r="T3326" s="22">
        <f t="shared" si="361"/>
        <v>42526.58321759259</v>
      </c>
      <c r="U3326" s="23">
        <v>42512.58321759259</v>
      </c>
      <c r="V3326" s="14">
        <f t="shared" si="362"/>
        <v>1689.2325000000001</v>
      </c>
      <c r="W3326" s="14">
        <f t="shared" si="363"/>
        <v>1717.386375</v>
      </c>
      <c r="X3326" s="7">
        <f>IF($L3326&gt;0,$W3326/$L3326,0)</f>
        <v>171.73863750000001</v>
      </c>
    </row>
    <row r="3327" spans="1:24" ht="43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3">
        <f>(E3327/D3327)*100</f>
        <v>112.5</v>
      </c>
      <c r="P3327" s="7">
        <f t="shared" si="358"/>
        <v>30</v>
      </c>
      <c r="Q3327" s="4" t="str">
        <f t="shared" si="359"/>
        <v>theater</v>
      </c>
      <c r="R3327" s="4" t="str">
        <f t="shared" si="357"/>
        <v>plays</v>
      </c>
      <c r="S3327" s="22">
        <f t="shared" si="360"/>
        <v>42064.785613425927</v>
      </c>
      <c r="T3327" s="22">
        <f t="shared" si="361"/>
        <v>42099.743946759263</v>
      </c>
      <c r="U3327" s="23">
        <v>42064.785613425927</v>
      </c>
      <c r="V3327" s="14">
        <f t="shared" si="362"/>
        <v>500.75079999999997</v>
      </c>
      <c r="W3327" s="14">
        <f t="shared" si="363"/>
        <v>563.34465</v>
      </c>
      <c r="X3327" s="7">
        <f>IF($L3327&gt;0,$W3327/$L3327,0)</f>
        <v>37.556310000000003</v>
      </c>
    </row>
    <row r="3328" spans="1:24" ht="43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3">
        <f>(E3328/D3328)*100</f>
        <v>101.375</v>
      </c>
      <c r="P3328" s="7">
        <f t="shared" si="358"/>
        <v>142.28070175438597</v>
      </c>
      <c r="Q3328" s="4" t="str">
        <f t="shared" si="359"/>
        <v>theater</v>
      </c>
      <c r="R3328" s="4" t="str">
        <f t="shared" si="357"/>
        <v>plays</v>
      </c>
      <c r="S3328" s="22">
        <f t="shared" si="360"/>
        <v>42041.714178240742</v>
      </c>
      <c r="T3328" s="22">
        <f t="shared" si="361"/>
        <v>42071.67251157407</v>
      </c>
      <c r="U3328" s="23">
        <v>42041.714178240742</v>
      </c>
      <c r="V3328" s="14">
        <f t="shared" si="362"/>
        <v>8000</v>
      </c>
      <c r="W3328" s="14">
        <f t="shared" si="363"/>
        <v>8110</v>
      </c>
      <c r="X3328" s="7">
        <f>IF($L3328&gt;0,$W3328/$L3328,0)</f>
        <v>142.28070175438597</v>
      </c>
    </row>
    <row r="3329" spans="1:24" ht="43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3">
        <f>(E3329/D3329)*100</f>
        <v>101.25</v>
      </c>
      <c r="P3329" s="7">
        <f t="shared" si="358"/>
        <v>24.545454545454547</v>
      </c>
      <c r="Q3329" s="4" t="str">
        <f t="shared" si="359"/>
        <v>theater</v>
      </c>
      <c r="R3329" s="4" t="str">
        <f t="shared" si="357"/>
        <v>plays</v>
      </c>
      <c r="S3329" s="22">
        <f t="shared" si="360"/>
        <v>42468.374606481477</v>
      </c>
      <c r="T3329" s="22">
        <f t="shared" si="361"/>
        <v>42498.374606481477</v>
      </c>
      <c r="U3329" s="23">
        <v>42468.374606481477</v>
      </c>
      <c r="V3329" s="14">
        <f t="shared" si="362"/>
        <v>1001.5015999999999</v>
      </c>
      <c r="W3329" s="14">
        <f t="shared" si="363"/>
        <v>1014.02037</v>
      </c>
      <c r="X3329" s="7">
        <f>IF($L3329&gt;0,$W3329/$L3329,0)</f>
        <v>30.727889999999999</v>
      </c>
    </row>
    <row r="3330" spans="1:24" ht="43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3">
        <f>(E3330/D3330)*100</f>
        <v>146.38888888888889</v>
      </c>
      <c r="P3330" s="7">
        <f t="shared" si="358"/>
        <v>292.77777777777777</v>
      </c>
      <c r="Q3330" s="4" t="str">
        <f t="shared" si="359"/>
        <v>theater</v>
      </c>
      <c r="R3330" s="4" t="str">
        <f t="shared" ref="R3330:R3393" si="364">MID($N3330,FIND("/",$N3330)+1,LEN($N3330))</f>
        <v>plays</v>
      </c>
      <c r="S3330" s="22">
        <f t="shared" si="360"/>
        <v>41822.57503472222</v>
      </c>
      <c r="T3330" s="22">
        <f t="shared" si="361"/>
        <v>41825.041666666664</v>
      </c>
      <c r="U3330" s="23">
        <v>41822.57503472222</v>
      </c>
      <c r="V3330" s="14">
        <f t="shared" si="362"/>
        <v>1800</v>
      </c>
      <c r="W3330" s="14">
        <f t="shared" si="363"/>
        <v>2635</v>
      </c>
      <c r="X3330" s="7">
        <f>IF($L3330&gt;0,$W3330/$L3330,0)</f>
        <v>292.77777777777777</v>
      </c>
    </row>
    <row r="3331" spans="1:24" ht="43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3">
        <f>(E3331/D3331)*100</f>
        <v>116.8</v>
      </c>
      <c r="P3331" s="7">
        <f t="shared" ref="P3331:P3394" si="365">IF($L3331&gt;0,$E3331/$L3331,0)</f>
        <v>44.92307692307692</v>
      </c>
      <c r="Q3331" s="4" t="str">
        <f t="shared" ref="Q3331:Q3394" si="366">LEFT($N3331,FIND("/",$N3331)-1)</f>
        <v>theater</v>
      </c>
      <c r="R3331" s="4" t="str">
        <f t="shared" si="364"/>
        <v>plays</v>
      </c>
      <c r="S3331" s="22">
        <f t="shared" ref="S3331:U3394" si="367">($J3331/86400)+DATE(1970,1,1)</f>
        <v>41837.323009259257</v>
      </c>
      <c r="T3331" s="22">
        <f t="shared" ref="T3331:T3394" si="368">($I3331/86400)+DATE(1970,1,1)</f>
        <v>41847.958333333336</v>
      </c>
      <c r="U3331" s="23">
        <v>41837.323009259257</v>
      </c>
      <c r="V3331" s="14">
        <f t="shared" ref="V3331:V3394" si="369">IF($H3331="AUD",$D3331*0.704094,IF($H3331="CAD",$D3331*0.766449,IF($H3331="CHF",$D3331*1.016069,IF($H3331="DKK",$D3331*0.150818,IF($H3331="EUR",$D3331*1.126155,IF($H3331="GBP",$D3331*1.251877,IF($H3331="HKD",$D3331*0.127766,IF($H3331="MXN",$D3331*0.052688,IF($H3331="NOK",$D3331*0.117106,IF($H3331="NZD",$D3331*0.672078,IF($H3331="SEK",$D3331*0.106947,IF($H3331="SGD",$D3331*0.737466,IF($H3331="USD",$D3331*1)))))))))))))</f>
        <v>1251.877</v>
      </c>
      <c r="W3331" s="14">
        <f t="shared" ref="W3331:W3394" si="370">IF($H3331="AUD",$E3331*0.704094,IF($H3331="CAD",$E3331*0.766449,IF($H3331="CHF",$E3331*1.016069,IF($H3331="DKK",$E3331*0.150818,IF($H3331="EUR",$E3331*1.126155,IF($H3331="GBP",$E3331*1.251877,IF($H3331="HKD",$E3331*0.127766,IF($H3331="MXN",$E3331*0.052688,IF($H3331="NOK",$E3331*0.117106,IF($H3331="NZD",$E3331*0.672078,IF($H3331="SEK",$E3331*0.106947,IF($H3331="SGD",$E3331*0.737466,IF($H3331="USD",$E3331*1)))))))))))))</f>
        <v>1462.1923359999998</v>
      </c>
      <c r="X3331" s="7">
        <f>IF($L3331&gt;0,$W3331/$L3331,0)</f>
        <v>56.238166769230766</v>
      </c>
    </row>
    <row r="3332" spans="1:24" ht="43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3">
        <f>(E3332/D3332)*100</f>
        <v>106.26666666666667</v>
      </c>
      <c r="P3332" s="7">
        <f t="shared" si="365"/>
        <v>23.10144927536232</v>
      </c>
      <c r="Q3332" s="4" t="str">
        <f t="shared" si="366"/>
        <v>theater</v>
      </c>
      <c r="R3332" s="4" t="str">
        <f t="shared" si="364"/>
        <v>plays</v>
      </c>
      <c r="S3332" s="22">
        <f t="shared" si="367"/>
        <v>42065.887361111112</v>
      </c>
      <c r="T3332" s="22">
        <f t="shared" si="368"/>
        <v>42095.845694444448</v>
      </c>
      <c r="U3332" s="23">
        <v>42065.887361111112</v>
      </c>
      <c r="V3332" s="14">
        <f t="shared" si="369"/>
        <v>1877.8154999999999</v>
      </c>
      <c r="W3332" s="14">
        <f t="shared" si="370"/>
        <v>1995.4919379999999</v>
      </c>
      <c r="X3332" s="7">
        <f>IF($L3332&gt;0,$W3332/$L3332,0)</f>
        <v>28.920173014492754</v>
      </c>
    </row>
    <row r="3333" spans="1:24" ht="43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3">
        <f>(E3333/D3333)*100</f>
        <v>104.52</v>
      </c>
      <c r="P3333" s="7">
        <f t="shared" si="365"/>
        <v>80.400000000000006</v>
      </c>
      <c r="Q3333" s="4" t="str">
        <f t="shared" si="366"/>
        <v>theater</v>
      </c>
      <c r="R3333" s="4" t="str">
        <f t="shared" si="364"/>
        <v>plays</v>
      </c>
      <c r="S3333" s="22">
        <f t="shared" si="367"/>
        <v>42248.697754629626</v>
      </c>
      <c r="T3333" s="22">
        <f t="shared" si="368"/>
        <v>42283.697754629626</v>
      </c>
      <c r="U3333" s="23">
        <v>42248.697754629626</v>
      </c>
      <c r="V3333" s="14">
        <f t="shared" si="369"/>
        <v>5000</v>
      </c>
      <c r="W3333" s="14">
        <f t="shared" si="370"/>
        <v>5226</v>
      </c>
      <c r="X3333" s="7">
        <f>IF($L3333&gt;0,$W3333/$L3333,0)</f>
        <v>80.400000000000006</v>
      </c>
    </row>
    <row r="3334" spans="1:24" ht="43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3">
        <f>(E3334/D3334)*100</f>
        <v>100</v>
      </c>
      <c r="P3334" s="7">
        <f t="shared" si="365"/>
        <v>72.289156626506028</v>
      </c>
      <c r="Q3334" s="4" t="str">
        <f t="shared" si="366"/>
        <v>theater</v>
      </c>
      <c r="R3334" s="4" t="str">
        <f t="shared" si="364"/>
        <v>plays</v>
      </c>
      <c r="S3334" s="22">
        <f t="shared" si="367"/>
        <v>41809.860300925924</v>
      </c>
      <c r="T3334" s="22">
        <f t="shared" si="368"/>
        <v>41839.860300925924</v>
      </c>
      <c r="U3334" s="23">
        <v>41809.860300925924</v>
      </c>
      <c r="V3334" s="14">
        <f t="shared" si="369"/>
        <v>6000</v>
      </c>
      <c r="W3334" s="14">
        <f t="shared" si="370"/>
        <v>6000</v>
      </c>
      <c r="X3334" s="7">
        <f>IF($L3334&gt;0,$W3334/$L3334,0)</f>
        <v>72.289156626506028</v>
      </c>
    </row>
    <row r="3335" spans="1:24" ht="43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3">
        <f>(E3335/D3335)*100</f>
        <v>104.57142857142858</v>
      </c>
      <c r="P3335" s="7">
        <f t="shared" si="365"/>
        <v>32.972972972972975</v>
      </c>
      <c r="Q3335" s="4" t="str">
        <f t="shared" si="366"/>
        <v>theater</v>
      </c>
      <c r="R3335" s="4" t="str">
        <f t="shared" si="364"/>
        <v>plays</v>
      </c>
      <c r="S3335" s="22">
        <f t="shared" si="367"/>
        <v>42148.676851851851</v>
      </c>
      <c r="T3335" s="22">
        <f t="shared" si="368"/>
        <v>42170.676851851851</v>
      </c>
      <c r="U3335" s="23">
        <v>42148.676851851851</v>
      </c>
      <c r="V3335" s="14">
        <f t="shared" si="369"/>
        <v>3500</v>
      </c>
      <c r="W3335" s="14">
        <f t="shared" si="370"/>
        <v>3660</v>
      </c>
      <c r="X3335" s="7">
        <f>IF($L3335&gt;0,$W3335/$L3335,0)</f>
        <v>32.972972972972975</v>
      </c>
    </row>
    <row r="3336" spans="1:24" ht="28.8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3">
        <f>(E3336/D3336)*100</f>
        <v>138.62051149573753</v>
      </c>
      <c r="P3336" s="7">
        <f t="shared" si="365"/>
        <v>116.65217391304348</v>
      </c>
      <c r="Q3336" s="4" t="str">
        <f t="shared" si="366"/>
        <v>theater</v>
      </c>
      <c r="R3336" s="4" t="str">
        <f t="shared" si="364"/>
        <v>plays</v>
      </c>
      <c r="S3336" s="22">
        <f t="shared" si="367"/>
        <v>42185.521087962959</v>
      </c>
      <c r="T3336" s="22">
        <f t="shared" si="368"/>
        <v>42215.521087962959</v>
      </c>
      <c r="U3336" s="23">
        <v>42185.521087962959</v>
      </c>
      <c r="V3336" s="14">
        <f t="shared" si="369"/>
        <v>3871</v>
      </c>
      <c r="W3336" s="14">
        <f t="shared" si="370"/>
        <v>5366</v>
      </c>
      <c r="X3336" s="7">
        <f>IF($L3336&gt;0,$W3336/$L3336,0)</f>
        <v>116.65217391304348</v>
      </c>
    </row>
    <row r="3337" spans="1:24" ht="43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3">
        <f>(E3337/D3337)*100</f>
        <v>100.32000000000001</v>
      </c>
      <c r="P3337" s="7">
        <f t="shared" si="365"/>
        <v>79.61904761904762</v>
      </c>
      <c r="Q3337" s="4" t="str">
        <f t="shared" si="366"/>
        <v>theater</v>
      </c>
      <c r="R3337" s="4" t="str">
        <f t="shared" si="364"/>
        <v>plays</v>
      </c>
      <c r="S3337" s="22">
        <f t="shared" si="367"/>
        <v>41827.674143518518</v>
      </c>
      <c r="T3337" s="22">
        <f t="shared" si="368"/>
        <v>41854.958333333336</v>
      </c>
      <c r="U3337" s="23">
        <v>41827.674143518518</v>
      </c>
      <c r="V3337" s="14">
        <f t="shared" si="369"/>
        <v>6259.3849999999993</v>
      </c>
      <c r="W3337" s="14">
        <f t="shared" si="370"/>
        <v>6279.4150319999999</v>
      </c>
      <c r="X3337" s="7">
        <f>IF($L3337&gt;0,$W3337/$L3337,0)</f>
        <v>99.673254476190479</v>
      </c>
    </row>
    <row r="3338" spans="1:24" ht="43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3">
        <f>(E3338/D3338)*100</f>
        <v>100</v>
      </c>
      <c r="P3338" s="7">
        <f t="shared" si="365"/>
        <v>27.777777777777779</v>
      </c>
      <c r="Q3338" s="4" t="str">
        <f t="shared" si="366"/>
        <v>theater</v>
      </c>
      <c r="R3338" s="4" t="str">
        <f t="shared" si="364"/>
        <v>plays</v>
      </c>
      <c r="S3338" s="22">
        <f t="shared" si="367"/>
        <v>42437.398680555554</v>
      </c>
      <c r="T3338" s="22">
        <f t="shared" si="368"/>
        <v>42465.35701388889</v>
      </c>
      <c r="U3338" s="23">
        <v>42437.398680555554</v>
      </c>
      <c r="V3338" s="14">
        <f t="shared" si="369"/>
        <v>312.96924999999999</v>
      </c>
      <c r="W3338" s="14">
        <f t="shared" si="370"/>
        <v>312.96924999999999</v>
      </c>
      <c r="X3338" s="7">
        <f>IF($L3338&gt;0,$W3338/$L3338,0)</f>
        <v>34.774361111111112</v>
      </c>
    </row>
    <row r="3339" spans="1:24" ht="43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3">
        <f>(E3339/D3339)*100</f>
        <v>110.2</v>
      </c>
      <c r="P3339" s="7">
        <f t="shared" si="365"/>
        <v>81.029411764705884</v>
      </c>
      <c r="Q3339" s="4" t="str">
        <f t="shared" si="366"/>
        <v>theater</v>
      </c>
      <c r="R3339" s="4" t="str">
        <f t="shared" si="364"/>
        <v>plays</v>
      </c>
      <c r="S3339" s="22">
        <f t="shared" si="367"/>
        <v>41901.282025462962</v>
      </c>
      <c r="T3339" s="22">
        <f t="shared" si="368"/>
        <v>41922.875</v>
      </c>
      <c r="U3339" s="23">
        <v>41901.282025462962</v>
      </c>
      <c r="V3339" s="14">
        <f t="shared" si="369"/>
        <v>3129.6924999999997</v>
      </c>
      <c r="W3339" s="14">
        <f t="shared" si="370"/>
        <v>3448.9211349999996</v>
      </c>
      <c r="X3339" s="7">
        <f>IF($L3339&gt;0,$W3339/$L3339,0)</f>
        <v>101.43885691176469</v>
      </c>
    </row>
    <row r="3340" spans="1:24" ht="28.8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3">
        <f>(E3340/D3340)*100</f>
        <v>102.18</v>
      </c>
      <c r="P3340" s="7">
        <f t="shared" si="365"/>
        <v>136.84821428571428</v>
      </c>
      <c r="Q3340" s="4" t="str">
        <f t="shared" si="366"/>
        <v>theater</v>
      </c>
      <c r="R3340" s="4" t="str">
        <f t="shared" si="364"/>
        <v>plays</v>
      </c>
      <c r="S3340" s="22">
        <f t="shared" si="367"/>
        <v>42769.574999999997</v>
      </c>
      <c r="T3340" s="22">
        <f t="shared" si="368"/>
        <v>42790.574999999997</v>
      </c>
      <c r="U3340" s="23">
        <v>42769.574999999997</v>
      </c>
      <c r="V3340" s="14">
        <f t="shared" si="369"/>
        <v>15000</v>
      </c>
      <c r="W3340" s="14">
        <f t="shared" si="370"/>
        <v>15327</v>
      </c>
      <c r="X3340" s="7">
        <f>IF($L3340&gt;0,$W3340/$L3340,0)</f>
        <v>136.84821428571428</v>
      </c>
    </row>
    <row r="3341" spans="1:24" ht="28.8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3">
        <f>(E3341/D3341)*100</f>
        <v>104.35000000000001</v>
      </c>
      <c r="P3341" s="7">
        <f t="shared" si="365"/>
        <v>177.61702127659575</v>
      </c>
      <c r="Q3341" s="4" t="str">
        <f t="shared" si="366"/>
        <v>theater</v>
      </c>
      <c r="R3341" s="4" t="str">
        <f t="shared" si="364"/>
        <v>plays</v>
      </c>
      <c r="S3341" s="22">
        <f t="shared" si="367"/>
        <v>42549.665717592594</v>
      </c>
      <c r="T3341" s="22">
        <f t="shared" si="368"/>
        <v>42579.665717592594</v>
      </c>
      <c r="U3341" s="23">
        <v>42549.665717592594</v>
      </c>
      <c r="V3341" s="14">
        <f t="shared" si="369"/>
        <v>8000</v>
      </c>
      <c r="W3341" s="14">
        <f t="shared" si="370"/>
        <v>8348</v>
      </c>
      <c r="X3341" s="7">
        <f>IF($L3341&gt;0,$W3341/$L3341,0)</f>
        <v>177.61702127659575</v>
      </c>
    </row>
    <row r="3342" spans="1:24" ht="43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3">
        <f>(E3342/D3342)*100</f>
        <v>138.16666666666666</v>
      </c>
      <c r="P3342" s="7">
        <f t="shared" si="365"/>
        <v>109.07894736842105</v>
      </c>
      <c r="Q3342" s="4" t="str">
        <f t="shared" si="366"/>
        <v>theater</v>
      </c>
      <c r="R3342" s="4" t="str">
        <f t="shared" si="364"/>
        <v>plays</v>
      </c>
      <c r="S3342" s="22">
        <f t="shared" si="367"/>
        <v>42685.974004629628</v>
      </c>
      <c r="T3342" s="22">
        <f t="shared" si="368"/>
        <v>42710.974004629628</v>
      </c>
      <c r="U3342" s="23">
        <v>42685.974004629628</v>
      </c>
      <c r="V3342" s="14">
        <f t="shared" si="369"/>
        <v>3000</v>
      </c>
      <c r="W3342" s="14">
        <f t="shared" si="370"/>
        <v>4145</v>
      </c>
      <c r="X3342" s="7">
        <f>IF($L3342&gt;0,$W3342/$L3342,0)</f>
        <v>109.07894736842105</v>
      </c>
    </row>
    <row r="3343" spans="1:24" ht="43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3">
        <f>(E3343/D3343)*100</f>
        <v>100</v>
      </c>
      <c r="P3343" s="7">
        <f t="shared" si="365"/>
        <v>119.64285714285714</v>
      </c>
      <c r="Q3343" s="4" t="str">
        <f t="shared" si="366"/>
        <v>theater</v>
      </c>
      <c r="R3343" s="4" t="str">
        <f t="shared" si="364"/>
        <v>plays</v>
      </c>
      <c r="S3343" s="22">
        <f t="shared" si="367"/>
        <v>42510.798854166671</v>
      </c>
      <c r="T3343" s="22">
        <f t="shared" si="368"/>
        <v>42533.708333333328</v>
      </c>
      <c r="U3343" s="23">
        <v>42510.798854166671</v>
      </c>
      <c r="V3343" s="14">
        <f t="shared" si="369"/>
        <v>4193.7879499999999</v>
      </c>
      <c r="W3343" s="14">
        <f t="shared" si="370"/>
        <v>4193.7879499999999</v>
      </c>
      <c r="X3343" s="7">
        <f>IF($L3343&gt;0,$W3343/$L3343,0)</f>
        <v>149.77814107142856</v>
      </c>
    </row>
    <row r="3344" spans="1:24" ht="28.8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3">
        <f>(E3344/D3344)*100</f>
        <v>101.66666666666666</v>
      </c>
      <c r="P3344" s="7">
        <f t="shared" si="365"/>
        <v>78.205128205128204</v>
      </c>
      <c r="Q3344" s="4" t="str">
        <f t="shared" si="366"/>
        <v>theater</v>
      </c>
      <c r="R3344" s="4" t="str">
        <f t="shared" si="364"/>
        <v>plays</v>
      </c>
      <c r="S3344" s="22">
        <f t="shared" si="367"/>
        <v>42062.296412037038</v>
      </c>
      <c r="T3344" s="22">
        <f t="shared" si="368"/>
        <v>42095.207638888889</v>
      </c>
      <c r="U3344" s="23">
        <v>42062.296412037038</v>
      </c>
      <c r="V3344" s="14">
        <f t="shared" si="369"/>
        <v>6000</v>
      </c>
      <c r="W3344" s="14">
        <f t="shared" si="370"/>
        <v>6100</v>
      </c>
      <c r="X3344" s="7">
        <f>IF($L3344&gt;0,$W3344/$L3344,0)</f>
        <v>78.205128205128204</v>
      </c>
    </row>
    <row r="3345" spans="1:24" ht="43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3">
        <f>(E3345/D3345)*100</f>
        <v>171.42857142857142</v>
      </c>
      <c r="P3345" s="7">
        <f t="shared" si="365"/>
        <v>52.173913043478258</v>
      </c>
      <c r="Q3345" s="4" t="str">
        <f t="shared" si="366"/>
        <v>theater</v>
      </c>
      <c r="R3345" s="4" t="str">
        <f t="shared" si="364"/>
        <v>plays</v>
      </c>
      <c r="S3345" s="22">
        <f t="shared" si="367"/>
        <v>42452.916481481487</v>
      </c>
      <c r="T3345" s="22">
        <f t="shared" si="368"/>
        <v>42473.554166666669</v>
      </c>
      <c r="U3345" s="23">
        <v>42452.916481481487</v>
      </c>
      <c r="V3345" s="14">
        <f t="shared" si="369"/>
        <v>876.31389999999999</v>
      </c>
      <c r="W3345" s="14">
        <f t="shared" si="370"/>
        <v>1502.2523999999999</v>
      </c>
      <c r="X3345" s="7">
        <f>IF($L3345&gt;0,$W3345/$L3345,0)</f>
        <v>65.315321739130425</v>
      </c>
    </row>
    <row r="3346" spans="1:24" ht="43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3">
        <f>(E3346/D3346)*100</f>
        <v>101.44444444444444</v>
      </c>
      <c r="P3346" s="7">
        <f t="shared" si="365"/>
        <v>114.125</v>
      </c>
      <c r="Q3346" s="4" t="str">
        <f t="shared" si="366"/>
        <v>theater</v>
      </c>
      <c r="R3346" s="4" t="str">
        <f t="shared" si="364"/>
        <v>plays</v>
      </c>
      <c r="S3346" s="22">
        <f t="shared" si="367"/>
        <v>41851.200150462959</v>
      </c>
      <c r="T3346" s="22">
        <f t="shared" si="368"/>
        <v>41881.200150462959</v>
      </c>
      <c r="U3346" s="23">
        <v>41851.200150462959</v>
      </c>
      <c r="V3346" s="14">
        <f t="shared" si="369"/>
        <v>4500</v>
      </c>
      <c r="W3346" s="14">
        <f t="shared" si="370"/>
        <v>4565</v>
      </c>
      <c r="X3346" s="7">
        <f>IF($L3346&gt;0,$W3346/$L3346,0)</f>
        <v>114.125</v>
      </c>
    </row>
    <row r="3347" spans="1:24" ht="43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3">
        <f>(E3347/D3347)*100</f>
        <v>130</v>
      </c>
      <c r="P3347" s="7">
        <f t="shared" si="365"/>
        <v>50</v>
      </c>
      <c r="Q3347" s="4" t="str">
        <f t="shared" si="366"/>
        <v>theater</v>
      </c>
      <c r="R3347" s="4" t="str">
        <f t="shared" si="364"/>
        <v>plays</v>
      </c>
      <c r="S3347" s="22">
        <f t="shared" si="367"/>
        <v>42053.106111111112</v>
      </c>
      <c r="T3347" s="22">
        <f t="shared" si="368"/>
        <v>42112.025694444441</v>
      </c>
      <c r="U3347" s="23">
        <v>42053.106111111112</v>
      </c>
      <c r="V3347" s="14">
        <f t="shared" si="369"/>
        <v>500</v>
      </c>
      <c r="W3347" s="14">
        <f t="shared" si="370"/>
        <v>650</v>
      </c>
      <c r="X3347" s="7">
        <f>IF($L3347&gt;0,$W3347/$L3347,0)</f>
        <v>50</v>
      </c>
    </row>
    <row r="3348" spans="1:24" ht="43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3">
        <f>(E3348/D3348)*100</f>
        <v>110.00000000000001</v>
      </c>
      <c r="P3348" s="7">
        <f t="shared" si="365"/>
        <v>91.666666666666671</v>
      </c>
      <c r="Q3348" s="4" t="str">
        <f t="shared" si="366"/>
        <v>theater</v>
      </c>
      <c r="R3348" s="4" t="str">
        <f t="shared" si="364"/>
        <v>plays</v>
      </c>
      <c r="S3348" s="22">
        <f t="shared" si="367"/>
        <v>42054.024421296301</v>
      </c>
      <c r="T3348" s="22">
        <f t="shared" si="368"/>
        <v>42061.024421296301</v>
      </c>
      <c r="U3348" s="23">
        <v>42054.024421296301</v>
      </c>
      <c r="V3348" s="14">
        <f t="shared" si="369"/>
        <v>1500</v>
      </c>
      <c r="W3348" s="14">
        <f t="shared" si="370"/>
        <v>1650</v>
      </c>
      <c r="X3348" s="7">
        <f>IF($L3348&gt;0,$W3348/$L3348,0)</f>
        <v>91.666666666666671</v>
      </c>
    </row>
    <row r="3349" spans="1:24" ht="43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3">
        <f>(E3349/D3349)*100</f>
        <v>119.44999999999999</v>
      </c>
      <c r="P3349" s="7">
        <f t="shared" si="365"/>
        <v>108.59090909090909</v>
      </c>
      <c r="Q3349" s="4" t="str">
        <f t="shared" si="366"/>
        <v>theater</v>
      </c>
      <c r="R3349" s="4" t="str">
        <f t="shared" si="364"/>
        <v>plays</v>
      </c>
      <c r="S3349" s="22">
        <f t="shared" si="367"/>
        <v>42484.551550925928</v>
      </c>
      <c r="T3349" s="22">
        <f t="shared" si="368"/>
        <v>42498.875</v>
      </c>
      <c r="U3349" s="23">
        <v>42484.551550925928</v>
      </c>
      <c r="V3349" s="14">
        <f t="shared" si="369"/>
        <v>2503.7539999999999</v>
      </c>
      <c r="W3349" s="14">
        <f t="shared" si="370"/>
        <v>2990.7341529999999</v>
      </c>
      <c r="X3349" s="7">
        <f>IF($L3349&gt;0,$W3349/$L3349,0)</f>
        <v>135.94246150000001</v>
      </c>
    </row>
    <row r="3350" spans="1:24" ht="43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3">
        <f>(E3350/D3350)*100</f>
        <v>100.2909090909091</v>
      </c>
      <c r="P3350" s="7">
        <f t="shared" si="365"/>
        <v>69.822784810126578</v>
      </c>
      <c r="Q3350" s="4" t="str">
        <f t="shared" si="366"/>
        <v>theater</v>
      </c>
      <c r="R3350" s="4" t="str">
        <f t="shared" si="364"/>
        <v>plays</v>
      </c>
      <c r="S3350" s="22">
        <f t="shared" si="367"/>
        <v>42466.558796296296</v>
      </c>
      <c r="T3350" s="22">
        <f t="shared" si="368"/>
        <v>42490.165972222225</v>
      </c>
      <c r="U3350" s="23">
        <v>42466.558796296296</v>
      </c>
      <c r="V3350" s="14">
        <f t="shared" si="369"/>
        <v>5500</v>
      </c>
      <c r="W3350" s="14">
        <f t="shared" si="370"/>
        <v>5516</v>
      </c>
      <c r="X3350" s="7">
        <f>IF($L3350&gt;0,$W3350/$L3350,0)</f>
        <v>69.822784810126578</v>
      </c>
    </row>
    <row r="3351" spans="1:24" ht="43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3">
        <f>(E3351/D3351)*100</f>
        <v>153.4</v>
      </c>
      <c r="P3351" s="7">
        <f t="shared" si="365"/>
        <v>109.57142857142857</v>
      </c>
      <c r="Q3351" s="4" t="str">
        <f t="shared" si="366"/>
        <v>theater</v>
      </c>
      <c r="R3351" s="4" t="str">
        <f t="shared" si="364"/>
        <v>plays</v>
      </c>
      <c r="S3351" s="22">
        <f t="shared" si="367"/>
        <v>42513.110787037032</v>
      </c>
      <c r="T3351" s="22">
        <f t="shared" si="368"/>
        <v>42534.708333333328</v>
      </c>
      <c r="U3351" s="23">
        <v>42513.110787037032</v>
      </c>
      <c r="V3351" s="14">
        <f t="shared" si="369"/>
        <v>1000</v>
      </c>
      <c r="W3351" s="14">
        <f t="shared" si="370"/>
        <v>1534</v>
      </c>
      <c r="X3351" s="7">
        <f>IF($L3351&gt;0,$W3351/$L3351,0)</f>
        <v>109.57142857142857</v>
      </c>
    </row>
    <row r="3352" spans="1:24" ht="43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3">
        <f>(E3352/D3352)*100</f>
        <v>104.42857142857143</v>
      </c>
      <c r="P3352" s="7">
        <f t="shared" si="365"/>
        <v>71.666666666666671</v>
      </c>
      <c r="Q3352" s="4" t="str">
        <f t="shared" si="366"/>
        <v>theater</v>
      </c>
      <c r="R3352" s="4" t="str">
        <f t="shared" si="364"/>
        <v>plays</v>
      </c>
      <c r="S3352" s="22">
        <f t="shared" si="367"/>
        <v>42302.701516203699</v>
      </c>
      <c r="T3352" s="22">
        <f t="shared" si="368"/>
        <v>42337.958333333328</v>
      </c>
      <c r="U3352" s="23">
        <v>42302.701516203699</v>
      </c>
      <c r="V3352" s="14">
        <f t="shared" si="369"/>
        <v>3941.5425</v>
      </c>
      <c r="W3352" s="14">
        <f t="shared" si="370"/>
        <v>4116.0965249999999</v>
      </c>
      <c r="X3352" s="7">
        <f>IF($L3352&gt;0,$W3352/$L3352,0)</f>
        <v>80.707774999999998</v>
      </c>
    </row>
    <row r="3353" spans="1:24" ht="43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3">
        <f>(E3353/D3353)*100</f>
        <v>101.1</v>
      </c>
      <c r="P3353" s="7">
        <f t="shared" si="365"/>
        <v>93.611111111111114</v>
      </c>
      <c r="Q3353" s="4" t="str">
        <f t="shared" si="366"/>
        <v>theater</v>
      </c>
      <c r="R3353" s="4" t="str">
        <f t="shared" si="364"/>
        <v>plays</v>
      </c>
      <c r="S3353" s="22">
        <f t="shared" si="367"/>
        <v>41806.395428240743</v>
      </c>
      <c r="T3353" s="22">
        <f t="shared" si="368"/>
        <v>41843.458333333336</v>
      </c>
      <c r="U3353" s="23">
        <v>41806.395428240743</v>
      </c>
      <c r="V3353" s="14">
        <f t="shared" si="369"/>
        <v>6259.3849999999993</v>
      </c>
      <c r="W3353" s="14">
        <f t="shared" si="370"/>
        <v>6328.2382349999998</v>
      </c>
      <c r="X3353" s="7">
        <f>IF($L3353&gt;0,$W3353/$L3353,0)</f>
        <v>117.18959694444445</v>
      </c>
    </row>
    <row r="3354" spans="1:24" ht="43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3">
        <f>(E3354/D3354)*100</f>
        <v>107.52</v>
      </c>
      <c r="P3354" s="7">
        <f t="shared" si="365"/>
        <v>76.8</v>
      </c>
      <c r="Q3354" s="4" t="str">
        <f t="shared" si="366"/>
        <v>theater</v>
      </c>
      <c r="R3354" s="4" t="str">
        <f t="shared" si="364"/>
        <v>plays</v>
      </c>
      <c r="S3354" s="22">
        <f t="shared" si="367"/>
        <v>42495.992800925931</v>
      </c>
      <c r="T3354" s="22">
        <f t="shared" si="368"/>
        <v>42552.958333333328</v>
      </c>
      <c r="U3354" s="23">
        <v>42495.992800925931</v>
      </c>
      <c r="V3354" s="14">
        <f t="shared" si="369"/>
        <v>6259.3849999999993</v>
      </c>
      <c r="W3354" s="14">
        <f t="shared" si="370"/>
        <v>6730.0907519999992</v>
      </c>
      <c r="X3354" s="7">
        <f>IF($L3354&gt;0,$W3354/$L3354,0)</f>
        <v>96.144153599999981</v>
      </c>
    </row>
    <row r="3355" spans="1:24" ht="43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3">
        <f>(E3355/D3355)*100</f>
        <v>315</v>
      </c>
      <c r="P3355" s="7">
        <f t="shared" si="365"/>
        <v>35.795454545454547</v>
      </c>
      <c r="Q3355" s="4" t="str">
        <f t="shared" si="366"/>
        <v>theater</v>
      </c>
      <c r="R3355" s="4" t="str">
        <f t="shared" si="364"/>
        <v>plays</v>
      </c>
      <c r="S3355" s="22">
        <f t="shared" si="367"/>
        <v>42479.432291666672</v>
      </c>
      <c r="T3355" s="22">
        <f t="shared" si="368"/>
        <v>42492.958333333328</v>
      </c>
      <c r="U3355" s="23">
        <v>42479.432291666672</v>
      </c>
      <c r="V3355" s="14">
        <f t="shared" si="369"/>
        <v>625.93849999999998</v>
      </c>
      <c r="W3355" s="14">
        <f t="shared" si="370"/>
        <v>1971.7062749999998</v>
      </c>
      <c r="X3355" s="7">
        <f>IF($L3355&gt;0,$W3355/$L3355,0)</f>
        <v>44.811506249999994</v>
      </c>
    </row>
    <row r="3356" spans="1:24" ht="28.8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3">
        <f>(E3356/D3356)*100</f>
        <v>101.93333333333334</v>
      </c>
      <c r="P3356" s="7">
        <f t="shared" si="365"/>
        <v>55.6</v>
      </c>
      <c r="Q3356" s="4" t="str">
        <f t="shared" si="366"/>
        <v>theater</v>
      </c>
      <c r="R3356" s="4" t="str">
        <f t="shared" si="364"/>
        <v>plays</v>
      </c>
      <c r="S3356" s="22">
        <f t="shared" si="367"/>
        <v>42270.7269212963</v>
      </c>
      <c r="T3356" s="22">
        <f t="shared" si="368"/>
        <v>42306.167361111111</v>
      </c>
      <c r="U3356" s="23">
        <v>42270.7269212963</v>
      </c>
      <c r="V3356" s="14">
        <f t="shared" si="369"/>
        <v>3000</v>
      </c>
      <c r="W3356" s="14">
        <f t="shared" si="370"/>
        <v>3058</v>
      </c>
      <c r="X3356" s="7">
        <f>IF($L3356&gt;0,$W3356/$L3356,0)</f>
        <v>55.6</v>
      </c>
    </row>
    <row r="3357" spans="1:24" ht="43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3">
        <f>(E3357/D3357)*100</f>
        <v>126.28571428571429</v>
      </c>
      <c r="P3357" s="7">
        <f t="shared" si="365"/>
        <v>147.33333333333334</v>
      </c>
      <c r="Q3357" s="4" t="str">
        <f t="shared" si="366"/>
        <v>theater</v>
      </c>
      <c r="R3357" s="4" t="str">
        <f t="shared" si="364"/>
        <v>plays</v>
      </c>
      <c r="S3357" s="22">
        <f t="shared" si="367"/>
        <v>42489.619525462964</v>
      </c>
      <c r="T3357" s="22">
        <f t="shared" si="368"/>
        <v>42500.470138888893</v>
      </c>
      <c r="U3357" s="23">
        <v>42489.619525462964</v>
      </c>
      <c r="V3357" s="14">
        <f t="shared" si="369"/>
        <v>2190.7847499999998</v>
      </c>
      <c r="W3357" s="14">
        <f t="shared" si="370"/>
        <v>2766.6481699999999</v>
      </c>
      <c r="X3357" s="7">
        <f>IF($L3357&gt;0,$W3357/$L3357,0)</f>
        <v>184.44321133333332</v>
      </c>
    </row>
    <row r="3358" spans="1:24" ht="43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3">
        <f>(E3358/D3358)*100</f>
        <v>101.4</v>
      </c>
      <c r="P3358" s="7">
        <f t="shared" si="365"/>
        <v>56.333333333333336</v>
      </c>
      <c r="Q3358" s="4" t="str">
        <f t="shared" si="366"/>
        <v>theater</v>
      </c>
      <c r="R3358" s="4" t="str">
        <f t="shared" si="364"/>
        <v>plays</v>
      </c>
      <c r="S3358" s="22">
        <f t="shared" si="367"/>
        <v>42536.815648148149</v>
      </c>
      <c r="T3358" s="22">
        <f t="shared" si="368"/>
        <v>42566.815648148149</v>
      </c>
      <c r="U3358" s="23">
        <v>42536.815648148149</v>
      </c>
      <c r="V3358" s="14">
        <f t="shared" si="369"/>
        <v>1877.8154999999999</v>
      </c>
      <c r="W3358" s="14">
        <f t="shared" si="370"/>
        <v>1904.1049169999999</v>
      </c>
      <c r="X3358" s="7">
        <f>IF($L3358&gt;0,$W3358/$L3358,0)</f>
        <v>70.522404333333327</v>
      </c>
    </row>
    <row r="3359" spans="1:24" ht="43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3">
        <f>(E3359/D3359)*100</f>
        <v>101</v>
      </c>
      <c r="P3359" s="7">
        <f t="shared" si="365"/>
        <v>96.19047619047619</v>
      </c>
      <c r="Q3359" s="4" t="str">
        <f t="shared" si="366"/>
        <v>theater</v>
      </c>
      <c r="R3359" s="4" t="str">
        <f t="shared" si="364"/>
        <v>plays</v>
      </c>
      <c r="S3359" s="22">
        <f t="shared" si="367"/>
        <v>41822.417939814812</v>
      </c>
      <c r="T3359" s="22">
        <f t="shared" si="368"/>
        <v>41852.417939814812</v>
      </c>
      <c r="U3359" s="23">
        <v>41822.417939814812</v>
      </c>
      <c r="V3359" s="14">
        <f t="shared" si="369"/>
        <v>2503.7539999999999</v>
      </c>
      <c r="W3359" s="14">
        <f t="shared" si="370"/>
        <v>2528.7915399999997</v>
      </c>
      <c r="X3359" s="7">
        <f>IF($L3359&gt;0,$W3359/$L3359,0)</f>
        <v>120.41864476190474</v>
      </c>
    </row>
    <row r="3360" spans="1:24" ht="43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3">
        <f>(E3360/D3360)*100</f>
        <v>102.99000000000001</v>
      </c>
      <c r="P3360" s="7">
        <f t="shared" si="365"/>
        <v>63.574074074074076</v>
      </c>
      <c r="Q3360" s="4" t="str">
        <f t="shared" si="366"/>
        <v>theater</v>
      </c>
      <c r="R3360" s="4" t="str">
        <f t="shared" si="364"/>
        <v>plays</v>
      </c>
      <c r="S3360" s="22">
        <f t="shared" si="367"/>
        <v>41932.311099537037</v>
      </c>
      <c r="T3360" s="22">
        <f t="shared" si="368"/>
        <v>41962.352766203709</v>
      </c>
      <c r="U3360" s="23">
        <v>41932.311099537037</v>
      </c>
      <c r="V3360" s="14">
        <f t="shared" si="369"/>
        <v>10000</v>
      </c>
      <c r="W3360" s="14">
        <f t="shared" si="370"/>
        <v>10299</v>
      </c>
      <c r="X3360" s="7">
        <f>IF($L3360&gt;0,$W3360/$L3360,0)</f>
        <v>63.574074074074076</v>
      </c>
    </row>
    <row r="3361" spans="1:24" ht="28.8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3">
        <f>(E3361/D3361)*100</f>
        <v>106.25</v>
      </c>
      <c r="P3361" s="7">
        <f t="shared" si="365"/>
        <v>184.78260869565219</v>
      </c>
      <c r="Q3361" s="4" t="str">
        <f t="shared" si="366"/>
        <v>theater</v>
      </c>
      <c r="R3361" s="4" t="str">
        <f t="shared" si="364"/>
        <v>plays</v>
      </c>
      <c r="S3361" s="22">
        <f t="shared" si="367"/>
        <v>42746.057106481487</v>
      </c>
      <c r="T3361" s="22">
        <f t="shared" si="368"/>
        <v>42791.057106481487</v>
      </c>
      <c r="U3361" s="23">
        <v>42746.057106481487</v>
      </c>
      <c r="V3361" s="14">
        <f t="shared" si="369"/>
        <v>4000</v>
      </c>
      <c r="W3361" s="14">
        <f t="shared" si="370"/>
        <v>4250</v>
      </c>
      <c r="X3361" s="7">
        <f>IF($L3361&gt;0,$W3361/$L3361,0)</f>
        <v>184.78260869565219</v>
      </c>
    </row>
    <row r="3362" spans="1:24" ht="28.8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3">
        <f>(E3362/D3362)*100</f>
        <v>101.37777777777779</v>
      </c>
      <c r="P3362" s="7">
        <f t="shared" si="365"/>
        <v>126.72222222222223</v>
      </c>
      <c r="Q3362" s="4" t="str">
        <f t="shared" si="366"/>
        <v>theater</v>
      </c>
      <c r="R3362" s="4" t="str">
        <f t="shared" si="364"/>
        <v>plays</v>
      </c>
      <c r="S3362" s="22">
        <f t="shared" si="367"/>
        <v>42697.082673611112</v>
      </c>
      <c r="T3362" s="22">
        <f t="shared" si="368"/>
        <v>42718.665972222225</v>
      </c>
      <c r="U3362" s="23">
        <v>42697.082673611112</v>
      </c>
      <c r="V3362" s="14">
        <f t="shared" si="369"/>
        <v>6637.1939999999995</v>
      </c>
      <c r="W3362" s="14">
        <f t="shared" si="370"/>
        <v>6728.639784</v>
      </c>
      <c r="X3362" s="7">
        <f>IF($L3362&gt;0,$W3362/$L3362,0)</f>
        <v>93.453330333333327</v>
      </c>
    </row>
    <row r="3363" spans="1:24" ht="43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3">
        <f>(E3363/D3363)*100</f>
        <v>113.46000000000001</v>
      </c>
      <c r="P3363" s="7">
        <f t="shared" si="365"/>
        <v>83.42647058823529</v>
      </c>
      <c r="Q3363" s="4" t="str">
        <f t="shared" si="366"/>
        <v>theater</v>
      </c>
      <c r="R3363" s="4" t="str">
        <f t="shared" si="364"/>
        <v>plays</v>
      </c>
      <c r="S3363" s="22">
        <f t="shared" si="367"/>
        <v>41866.025347222225</v>
      </c>
      <c r="T3363" s="22">
        <f t="shared" si="368"/>
        <v>41883.665972222225</v>
      </c>
      <c r="U3363" s="23">
        <v>41866.025347222225</v>
      </c>
      <c r="V3363" s="14">
        <f t="shared" si="369"/>
        <v>5000</v>
      </c>
      <c r="W3363" s="14">
        <f t="shared" si="370"/>
        <v>5673</v>
      </c>
      <c r="X3363" s="7">
        <f>IF($L3363&gt;0,$W3363/$L3363,0)</f>
        <v>83.42647058823529</v>
      </c>
    </row>
    <row r="3364" spans="1:24" ht="43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3">
        <f>(E3364/D3364)*100</f>
        <v>218.00000000000003</v>
      </c>
      <c r="P3364" s="7">
        <f t="shared" si="365"/>
        <v>54.5</v>
      </c>
      <c r="Q3364" s="4" t="str">
        <f t="shared" si="366"/>
        <v>theater</v>
      </c>
      <c r="R3364" s="4" t="str">
        <f t="shared" si="364"/>
        <v>plays</v>
      </c>
      <c r="S3364" s="22">
        <f t="shared" si="367"/>
        <v>42056.091631944444</v>
      </c>
      <c r="T3364" s="22">
        <f t="shared" si="368"/>
        <v>42070.204861111109</v>
      </c>
      <c r="U3364" s="23">
        <v>42056.091631944444</v>
      </c>
      <c r="V3364" s="14">
        <f t="shared" si="369"/>
        <v>500</v>
      </c>
      <c r="W3364" s="14">
        <f t="shared" si="370"/>
        <v>1090</v>
      </c>
      <c r="X3364" s="7">
        <f>IF($L3364&gt;0,$W3364/$L3364,0)</f>
        <v>54.5</v>
      </c>
    </row>
    <row r="3365" spans="1:24" ht="43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3">
        <f>(E3365/D3365)*100</f>
        <v>101.41935483870968</v>
      </c>
      <c r="P3365" s="7">
        <f t="shared" si="365"/>
        <v>302.30769230769232</v>
      </c>
      <c r="Q3365" s="4" t="str">
        <f t="shared" si="366"/>
        <v>theater</v>
      </c>
      <c r="R3365" s="4" t="str">
        <f t="shared" si="364"/>
        <v>plays</v>
      </c>
      <c r="S3365" s="22">
        <f t="shared" si="367"/>
        <v>41851.771354166667</v>
      </c>
      <c r="T3365" s="22">
        <f t="shared" si="368"/>
        <v>41870.666666666664</v>
      </c>
      <c r="U3365" s="23">
        <v>41851.771354166667</v>
      </c>
      <c r="V3365" s="14">
        <f t="shared" si="369"/>
        <v>7750</v>
      </c>
      <c r="W3365" s="14">
        <f t="shared" si="370"/>
        <v>7860</v>
      </c>
      <c r="X3365" s="7">
        <f>IF($L3365&gt;0,$W3365/$L3365,0)</f>
        <v>302.30769230769232</v>
      </c>
    </row>
    <row r="3366" spans="1:24" ht="43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3">
        <f>(E3366/D3366)*100</f>
        <v>105.93333333333332</v>
      </c>
      <c r="P3366" s="7">
        <f t="shared" si="365"/>
        <v>44.138888888888886</v>
      </c>
      <c r="Q3366" s="4" t="str">
        <f t="shared" si="366"/>
        <v>theater</v>
      </c>
      <c r="R3366" s="4" t="str">
        <f t="shared" si="364"/>
        <v>plays</v>
      </c>
      <c r="S3366" s="22">
        <f t="shared" si="367"/>
        <v>42422.977418981478</v>
      </c>
      <c r="T3366" s="22">
        <f t="shared" si="368"/>
        <v>42444.875</v>
      </c>
      <c r="U3366" s="23">
        <v>42422.977418981478</v>
      </c>
      <c r="V3366" s="14">
        <f t="shared" si="369"/>
        <v>3755.6309999999999</v>
      </c>
      <c r="W3366" s="14">
        <f t="shared" si="370"/>
        <v>3978.4651059999997</v>
      </c>
      <c r="X3366" s="7">
        <f>IF($L3366&gt;0,$W3366/$L3366,0)</f>
        <v>55.256459805555551</v>
      </c>
    </row>
    <row r="3367" spans="1:24" ht="43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3">
        <f>(E3367/D3367)*100</f>
        <v>104</v>
      </c>
      <c r="P3367" s="7">
        <f t="shared" si="365"/>
        <v>866.66666666666663</v>
      </c>
      <c r="Q3367" s="4" t="str">
        <f t="shared" si="366"/>
        <v>theater</v>
      </c>
      <c r="R3367" s="4" t="str">
        <f t="shared" si="364"/>
        <v>plays</v>
      </c>
      <c r="S3367" s="22">
        <f t="shared" si="367"/>
        <v>42321.101759259254</v>
      </c>
      <c r="T3367" s="22">
        <f t="shared" si="368"/>
        <v>42351.101759259254</v>
      </c>
      <c r="U3367" s="23">
        <v>42321.101759259254</v>
      </c>
      <c r="V3367" s="14">
        <f t="shared" si="369"/>
        <v>2500</v>
      </c>
      <c r="W3367" s="14">
        <f t="shared" si="370"/>
        <v>2600</v>
      </c>
      <c r="X3367" s="7">
        <f>IF($L3367&gt;0,$W3367/$L3367,0)</f>
        <v>866.66666666666663</v>
      </c>
    </row>
    <row r="3368" spans="1:24" ht="43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3">
        <f>(E3368/D3368)*100</f>
        <v>221</v>
      </c>
      <c r="P3368" s="7">
        <f t="shared" si="365"/>
        <v>61.388888888888886</v>
      </c>
      <c r="Q3368" s="4" t="str">
        <f t="shared" si="366"/>
        <v>theater</v>
      </c>
      <c r="R3368" s="4" t="str">
        <f t="shared" si="364"/>
        <v>plays</v>
      </c>
      <c r="S3368" s="22">
        <f t="shared" si="367"/>
        <v>42107.067557870367</v>
      </c>
      <c r="T3368" s="22">
        <f t="shared" si="368"/>
        <v>42137.067557870367</v>
      </c>
      <c r="U3368" s="23">
        <v>42107.067557870367</v>
      </c>
      <c r="V3368" s="14">
        <f t="shared" si="369"/>
        <v>500</v>
      </c>
      <c r="W3368" s="14">
        <f t="shared" si="370"/>
        <v>1105</v>
      </c>
      <c r="X3368" s="7">
        <f>IF($L3368&gt;0,$W3368/$L3368,0)</f>
        <v>61.388888888888886</v>
      </c>
    </row>
    <row r="3369" spans="1:24" ht="43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3">
        <f>(E3369/D3369)*100</f>
        <v>118.66666666666667</v>
      </c>
      <c r="P3369" s="7">
        <f t="shared" si="365"/>
        <v>29.666666666666668</v>
      </c>
      <c r="Q3369" s="4" t="str">
        <f t="shared" si="366"/>
        <v>theater</v>
      </c>
      <c r="R3369" s="4" t="str">
        <f t="shared" si="364"/>
        <v>plays</v>
      </c>
      <c r="S3369" s="22">
        <f t="shared" si="367"/>
        <v>42192.933958333335</v>
      </c>
      <c r="T3369" s="22">
        <f t="shared" si="368"/>
        <v>42217.933958333335</v>
      </c>
      <c r="U3369" s="23">
        <v>42192.933958333335</v>
      </c>
      <c r="V3369" s="14">
        <f t="shared" si="369"/>
        <v>938.90774999999996</v>
      </c>
      <c r="W3369" s="14">
        <f t="shared" si="370"/>
        <v>1114.1705299999999</v>
      </c>
      <c r="X3369" s="7">
        <f>IF($L3369&gt;0,$W3369/$L3369,0)</f>
        <v>37.13901766666666</v>
      </c>
    </row>
    <row r="3370" spans="1:24" ht="43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3">
        <f>(E3370/D3370)*100</f>
        <v>104.60000000000001</v>
      </c>
      <c r="P3370" s="7">
        <f t="shared" si="365"/>
        <v>45.478260869565219</v>
      </c>
      <c r="Q3370" s="4" t="str">
        <f t="shared" si="366"/>
        <v>theater</v>
      </c>
      <c r="R3370" s="4" t="str">
        <f t="shared" si="364"/>
        <v>plays</v>
      </c>
      <c r="S3370" s="22">
        <f t="shared" si="367"/>
        <v>41969.199756944443</v>
      </c>
      <c r="T3370" s="22">
        <f t="shared" si="368"/>
        <v>42005.208333333328</v>
      </c>
      <c r="U3370" s="23">
        <v>41969.199756944443</v>
      </c>
      <c r="V3370" s="14">
        <f t="shared" si="369"/>
        <v>1000</v>
      </c>
      <c r="W3370" s="14">
        <f t="shared" si="370"/>
        <v>1046</v>
      </c>
      <c r="X3370" s="7">
        <f>IF($L3370&gt;0,$W3370/$L3370,0)</f>
        <v>45.478260869565219</v>
      </c>
    </row>
    <row r="3371" spans="1:24" ht="43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3">
        <f>(E3371/D3371)*100</f>
        <v>103.89999999999999</v>
      </c>
      <c r="P3371" s="7">
        <f t="shared" si="365"/>
        <v>96.203703703703709</v>
      </c>
      <c r="Q3371" s="4" t="str">
        <f t="shared" si="366"/>
        <v>theater</v>
      </c>
      <c r="R3371" s="4" t="str">
        <f t="shared" si="364"/>
        <v>plays</v>
      </c>
      <c r="S3371" s="22">
        <f t="shared" si="367"/>
        <v>42690.041435185187</v>
      </c>
      <c r="T3371" s="22">
        <f t="shared" si="368"/>
        <v>42750.041435185187</v>
      </c>
      <c r="U3371" s="23">
        <v>42690.041435185187</v>
      </c>
      <c r="V3371" s="14">
        <f t="shared" si="369"/>
        <v>5630.7749999999996</v>
      </c>
      <c r="W3371" s="14">
        <f t="shared" si="370"/>
        <v>5850.3752249999998</v>
      </c>
      <c r="X3371" s="7">
        <f>IF($L3371&gt;0,$W3371/$L3371,0)</f>
        <v>108.34028194444444</v>
      </c>
    </row>
    <row r="3372" spans="1:24" ht="28.8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3">
        <f>(E3372/D3372)*100</f>
        <v>117.73333333333333</v>
      </c>
      <c r="P3372" s="7">
        <f t="shared" si="365"/>
        <v>67.92307692307692</v>
      </c>
      <c r="Q3372" s="4" t="str">
        <f t="shared" si="366"/>
        <v>theater</v>
      </c>
      <c r="R3372" s="4" t="str">
        <f t="shared" si="364"/>
        <v>plays</v>
      </c>
      <c r="S3372" s="22">
        <f t="shared" si="367"/>
        <v>42690.334317129629</v>
      </c>
      <c r="T3372" s="22">
        <f t="shared" si="368"/>
        <v>42721.333333333328</v>
      </c>
      <c r="U3372" s="23">
        <v>42690.334317129629</v>
      </c>
      <c r="V3372" s="14">
        <f t="shared" si="369"/>
        <v>1500</v>
      </c>
      <c r="W3372" s="14">
        <f t="shared" si="370"/>
        <v>1766</v>
      </c>
      <c r="X3372" s="7">
        <f>IF($L3372&gt;0,$W3372/$L3372,0)</f>
        <v>67.92307692307692</v>
      </c>
    </row>
    <row r="3373" spans="1:24" ht="28.8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3">
        <f>(E3373/D3373)*100</f>
        <v>138.5</v>
      </c>
      <c r="P3373" s="7">
        <f t="shared" si="365"/>
        <v>30.777777777777779</v>
      </c>
      <c r="Q3373" s="4" t="str">
        <f t="shared" si="366"/>
        <v>theater</v>
      </c>
      <c r="R3373" s="4" t="str">
        <f t="shared" si="364"/>
        <v>plays</v>
      </c>
      <c r="S3373" s="22">
        <f t="shared" si="367"/>
        <v>42312.874594907407</v>
      </c>
      <c r="T3373" s="22">
        <f t="shared" si="368"/>
        <v>42340.874594907407</v>
      </c>
      <c r="U3373" s="23">
        <v>42312.874594907407</v>
      </c>
      <c r="V3373" s="14">
        <f t="shared" si="369"/>
        <v>200</v>
      </c>
      <c r="W3373" s="14">
        <f t="shared" si="370"/>
        <v>277</v>
      </c>
      <c r="X3373" s="7">
        <f>IF($L3373&gt;0,$W3373/$L3373,0)</f>
        <v>30.777777777777779</v>
      </c>
    </row>
    <row r="3374" spans="1:24" ht="43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3">
        <f>(E3374/D3374)*100</f>
        <v>103.49999999999999</v>
      </c>
      <c r="P3374" s="7">
        <f t="shared" si="365"/>
        <v>38.333333333333336</v>
      </c>
      <c r="Q3374" s="4" t="str">
        <f t="shared" si="366"/>
        <v>theater</v>
      </c>
      <c r="R3374" s="4" t="str">
        <f t="shared" si="364"/>
        <v>plays</v>
      </c>
      <c r="S3374" s="22">
        <f t="shared" si="367"/>
        <v>41855.548101851848</v>
      </c>
      <c r="T3374" s="22">
        <f t="shared" si="368"/>
        <v>41876.207638888889</v>
      </c>
      <c r="U3374" s="23">
        <v>41855.548101851848</v>
      </c>
      <c r="V3374" s="14">
        <f t="shared" si="369"/>
        <v>1000</v>
      </c>
      <c r="W3374" s="14">
        <f t="shared" si="370"/>
        <v>1035</v>
      </c>
      <c r="X3374" s="7">
        <f>IF($L3374&gt;0,$W3374/$L3374,0)</f>
        <v>38.333333333333336</v>
      </c>
    </row>
    <row r="3375" spans="1:24" ht="43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3">
        <f>(E3375/D3375)*100</f>
        <v>100.25</v>
      </c>
      <c r="P3375" s="7">
        <f t="shared" si="365"/>
        <v>66.833333333333329</v>
      </c>
      <c r="Q3375" s="4" t="str">
        <f t="shared" si="366"/>
        <v>theater</v>
      </c>
      <c r="R3375" s="4" t="str">
        <f t="shared" si="364"/>
        <v>plays</v>
      </c>
      <c r="S3375" s="22">
        <f t="shared" si="367"/>
        <v>42179.854629629626</v>
      </c>
      <c r="T3375" s="22">
        <f t="shared" si="368"/>
        <v>42203.666666666672</v>
      </c>
      <c r="U3375" s="23">
        <v>42179.854629629626</v>
      </c>
      <c r="V3375" s="14">
        <f t="shared" si="369"/>
        <v>2503.7539999999999</v>
      </c>
      <c r="W3375" s="14">
        <f t="shared" si="370"/>
        <v>2510.0133849999997</v>
      </c>
      <c r="X3375" s="7">
        <f>IF($L3375&gt;0,$W3375/$L3375,0)</f>
        <v>83.66711283333332</v>
      </c>
    </row>
    <row r="3376" spans="1:24" ht="43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3">
        <f>(E3376/D3376)*100</f>
        <v>106.57142857142856</v>
      </c>
      <c r="P3376" s="7">
        <f t="shared" si="365"/>
        <v>71.730769230769226</v>
      </c>
      <c r="Q3376" s="4" t="str">
        <f t="shared" si="366"/>
        <v>theater</v>
      </c>
      <c r="R3376" s="4" t="str">
        <f t="shared" si="364"/>
        <v>plays</v>
      </c>
      <c r="S3376" s="22">
        <f t="shared" si="367"/>
        <v>42275.731666666667</v>
      </c>
      <c r="T3376" s="22">
        <f t="shared" si="368"/>
        <v>42305.731666666667</v>
      </c>
      <c r="U3376" s="23">
        <v>42275.731666666667</v>
      </c>
      <c r="V3376" s="14">
        <f t="shared" si="369"/>
        <v>2682.5715</v>
      </c>
      <c r="W3376" s="14">
        <f t="shared" si="370"/>
        <v>2858.8547700000004</v>
      </c>
      <c r="X3376" s="7">
        <f>IF($L3376&gt;0,$W3376/$L3376,0)</f>
        <v>54.977976346153852</v>
      </c>
    </row>
    <row r="3377" spans="1:24" ht="43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3">
        <f>(E3377/D3377)*100</f>
        <v>100</v>
      </c>
      <c r="P3377" s="7">
        <f t="shared" si="365"/>
        <v>176.47058823529412</v>
      </c>
      <c r="Q3377" s="4" t="str">
        <f t="shared" si="366"/>
        <v>theater</v>
      </c>
      <c r="R3377" s="4" t="str">
        <f t="shared" si="364"/>
        <v>plays</v>
      </c>
      <c r="S3377" s="22">
        <f t="shared" si="367"/>
        <v>41765.610798611109</v>
      </c>
      <c r="T3377" s="22">
        <f t="shared" si="368"/>
        <v>41777.610798611109</v>
      </c>
      <c r="U3377" s="23">
        <v>41765.610798611109</v>
      </c>
      <c r="V3377" s="14">
        <f t="shared" si="369"/>
        <v>3755.6309999999999</v>
      </c>
      <c r="W3377" s="14">
        <f t="shared" si="370"/>
        <v>3755.6309999999999</v>
      </c>
      <c r="X3377" s="7">
        <f>IF($L3377&gt;0,$W3377/$L3377,0)</f>
        <v>220.9194705882353</v>
      </c>
    </row>
    <row r="3378" spans="1:24" ht="43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3">
        <f>(E3378/D3378)*100</f>
        <v>100.01249999999999</v>
      </c>
      <c r="P3378" s="7">
        <f t="shared" si="365"/>
        <v>421.10526315789474</v>
      </c>
      <c r="Q3378" s="4" t="str">
        <f t="shared" si="366"/>
        <v>theater</v>
      </c>
      <c r="R3378" s="4" t="str">
        <f t="shared" si="364"/>
        <v>plays</v>
      </c>
      <c r="S3378" s="22">
        <f t="shared" si="367"/>
        <v>42059.701319444444</v>
      </c>
      <c r="T3378" s="22">
        <f t="shared" si="368"/>
        <v>42119.659652777773</v>
      </c>
      <c r="U3378" s="23">
        <v>42059.701319444444</v>
      </c>
      <c r="V3378" s="14">
        <f t="shared" si="369"/>
        <v>8000</v>
      </c>
      <c r="W3378" s="14">
        <f t="shared" si="370"/>
        <v>8001</v>
      </c>
      <c r="X3378" s="7">
        <f>IF($L3378&gt;0,$W3378/$L3378,0)</f>
        <v>421.10526315789474</v>
      </c>
    </row>
    <row r="3379" spans="1:24" ht="43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3">
        <f>(E3379/D3379)*100</f>
        <v>101.05</v>
      </c>
      <c r="P3379" s="7">
        <f t="shared" si="365"/>
        <v>104.98701298701299</v>
      </c>
      <c r="Q3379" s="4" t="str">
        <f t="shared" si="366"/>
        <v>theater</v>
      </c>
      <c r="R3379" s="4" t="str">
        <f t="shared" si="364"/>
        <v>plays</v>
      </c>
      <c r="S3379" s="22">
        <f t="shared" si="367"/>
        <v>42053.732627314814</v>
      </c>
      <c r="T3379" s="22">
        <f t="shared" si="368"/>
        <v>42083.705555555556</v>
      </c>
      <c r="U3379" s="23">
        <v>42053.732627314814</v>
      </c>
      <c r="V3379" s="14">
        <f t="shared" si="369"/>
        <v>10015.016</v>
      </c>
      <c r="W3379" s="14">
        <f t="shared" si="370"/>
        <v>10120.173667999999</v>
      </c>
      <c r="X3379" s="7">
        <f>IF($L3379&gt;0,$W3379/$L3379,0)</f>
        <v>131.43082685714285</v>
      </c>
    </row>
    <row r="3380" spans="1:24" ht="43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3">
        <f>(E3380/D3380)*100</f>
        <v>107.63636363636364</v>
      </c>
      <c r="P3380" s="7">
        <f t="shared" si="365"/>
        <v>28.19047619047619</v>
      </c>
      <c r="Q3380" s="4" t="str">
        <f t="shared" si="366"/>
        <v>theater</v>
      </c>
      <c r="R3380" s="4" t="str">
        <f t="shared" si="364"/>
        <v>plays</v>
      </c>
      <c r="S3380" s="22">
        <f t="shared" si="367"/>
        <v>41858.355393518519</v>
      </c>
      <c r="T3380" s="22">
        <f t="shared" si="368"/>
        <v>41882.547222222223</v>
      </c>
      <c r="U3380" s="23">
        <v>41858.355393518519</v>
      </c>
      <c r="V3380" s="14">
        <f t="shared" si="369"/>
        <v>688.53234999999995</v>
      </c>
      <c r="W3380" s="14">
        <f t="shared" si="370"/>
        <v>741.11118399999998</v>
      </c>
      <c r="X3380" s="7">
        <f>IF($L3380&gt;0,$W3380/$L3380,0)</f>
        <v>35.291008761904763</v>
      </c>
    </row>
    <row r="3381" spans="1:24" ht="43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3">
        <f>(E3381/D3381)*100</f>
        <v>103.64999999999999</v>
      </c>
      <c r="P3381" s="7">
        <f t="shared" si="365"/>
        <v>54.55263157894737</v>
      </c>
      <c r="Q3381" s="4" t="str">
        <f t="shared" si="366"/>
        <v>theater</v>
      </c>
      <c r="R3381" s="4" t="str">
        <f t="shared" si="364"/>
        <v>plays</v>
      </c>
      <c r="S3381" s="22">
        <f t="shared" si="367"/>
        <v>42225.513888888891</v>
      </c>
      <c r="T3381" s="22">
        <f t="shared" si="368"/>
        <v>42242.958333333328</v>
      </c>
      <c r="U3381" s="23">
        <v>42225.513888888891</v>
      </c>
      <c r="V3381" s="14">
        <f t="shared" si="369"/>
        <v>2503.7539999999999</v>
      </c>
      <c r="W3381" s="14">
        <f t="shared" si="370"/>
        <v>2595.1410209999999</v>
      </c>
      <c r="X3381" s="7">
        <f>IF($L3381&gt;0,$W3381/$L3381,0)</f>
        <v>68.293184763157896</v>
      </c>
    </row>
    <row r="3382" spans="1:24" ht="43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3">
        <f>(E3382/D3382)*100</f>
        <v>104.43333333333334</v>
      </c>
      <c r="P3382" s="7">
        <f t="shared" si="365"/>
        <v>111.89285714285714</v>
      </c>
      <c r="Q3382" s="4" t="str">
        <f t="shared" si="366"/>
        <v>theater</v>
      </c>
      <c r="R3382" s="4" t="str">
        <f t="shared" si="364"/>
        <v>plays</v>
      </c>
      <c r="S3382" s="22">
        <f t="shared" si="367"/>
        <v>41937.953449074077</v>
      </c>
      <c r="T3382" s="22">
        <f t="shared" si="368"/>
        <v>41972.995115740741</v>
      </c>
      <c r="U3382" s="23">
        <v>41937.953449074077</v>
      </c>
      <c r="V3382" s="14">
        <f t="shared" si="369"/>
        <v>3000</v>
      </c>
      <c r="W3382" s="14">
        <f t="shared" si="370"/>
        <v>3133</v>
      </c>
      <c r="X3382" s="7">
        <f>IF($L3382&gt;0,$W3382/$L3382,0)</f>
        <v>111.89285714285714</v>
      </c>
    </row>
    <row r="3383" spans="1:24" ht="43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3">
        <f>(E3383/D3383)*100</f>
        <v>102.25</v>
      </c>
      <c r="P3383" s="7">
        <f t="shared" si="365"/>
        <v>85.208333333333329</v>
      </c>
      <c r="Q3383" s="4" t="str">
        <f t="shared" si="366"/>
        <v>theater</v>
      </c>
      <c r="R3383" s="4" t="str">
        <f t="shared" si="364"/>
        <v>plays</v>
      </c>
      <c r="S3383" s="22">
        <f t="shared" si="367"/>
        <v>42044.184988425928</v>
      </c>
      <c r="T3383" s="22">
        <f t="shared" si="368"/>
        <v>42074.143321759257</v>
      </c>
      <c r="U3383" s="23">
        <v>42044.184988425928</v>
      </c>
      <c r="V3383" s="14">
        <f t="shared" si="369"/>
        <v>4000</v>
      </c>
      <c r="W3383" s="14">
        <f t="shared" si="370"/>
        <v>4090</v>
      </c>
      <c r="X3383" s="7">
        <f>IF($L3383&gt;0,$W3383/$L3383,0)</f>
        <v>85.208333333333329</v>
      </c>
    </row>
    <row r="3384" spans="1:24" ht="43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3">
        <f>(E3384/D3384)*100</f>
        <v>100.74285714285713</v>
      </c>
      <c r="P3384" s="7">
        <f t="shared" si="365"/>
        <v>76.652173913043484</v>
      </c>
      <c r="Q3384" s="4" t="str">
        <f t="shared" si="366"/>
        <v>theater</v>
      </c>
      <c r="R3384" s="4" t="str">
        <f t="shared" si="364"/>
        <v>plays</v>
      </c>
      <c r="S3384" s="22">
        <f t="shared" si="367"/>
        <v>42559.431203703702</v>
      </c>
      <c r="T3384" s="22">
        <f t="shared" si="368"/>
        <v>42583.957638888889</v>
      </c>
      <c r="U3384" s="23">
        <v>42559.431203703702</v>
      </c>
      <c r="V3384" s="14">
        <f t="shared" si="369"/>
        <v>4381.5694999999996</v>
      </c>
      <c r="W3384" s="14">
        <f t="shared" si="370"/>
        <v>4414.1183019999999</v>
      </c>
      <c r="X3384" s="7">
        <f>IF($L3384&gt;0,$W3384/$L3384,0)</f>
        <v>95.959093521739121</v>
      </c>
    </row>
    <row r="3385" spans="1:24" ht="43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3">
        <f>(E3385/D3385)*100</f>
        <v>111.71428571428572</v>
      </c>
      <c r="P3385" s="7">
        <f t="shared" si="365"/>
        <v>65.166666666666671</v>
      </c>
      <c r="Q3385" s="4" t="str">
        <f t="shared" si="366"/>
        <v>theater</v>
      </c>
      <c r="R3385" s="4" t="str">
        <f t="shared" si="364"/>
        <v>plays</v>
      </c>
      <c r="S3385" s="22">
        <f t="shared" si="367"/>
        <v>42524.782638888893</v>
      </c>
      <c r="T3385" s="22">
        <f t="shared" si="368"/>
        <v>42544.782638888893</v>
      </c>
      <c r="U3385" s="23">
        <v>42524.782638888893</v>
      </c>
      <c r="V3385" s="14">
        <f t="shared" si="369"/>
        <v>1750</v>
      </c>
      <c r="W3385" s="14">
        <f t="shared" si="370"/>
        <v>1955</v>
      </c>
      <c r="X3385" s="7">
        <f>IF($L3385&gt;0,$W3385/$L3385,0)</f>
        <v>65.166666666666671</v>
      </c>
    </row>
    <row r="3386" spans="1:24" ht="43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3">
        <f>(E3386/D3386)*100</f>
        <v>100.01100000000001</v>
      </c>
      <c r="P3386" s="7">
        <f t="shared" si="365"/>
        <v>93.760312499999998</v>
      </c>
      <c r="Q3386" s="4" t="str">
        <f t="shared" si="366"/>
        <v>theater</v>
      </c>
      <c r="R3386" s="4" t="str">
        <f t="shared" si="364"/>
        <v>plays</v>
      </c>
      <c r="S3386" s="22">
        <f t="shared" si="367"/>
        <v>42292.087592592594</v>
      </c>
      <c r="T3386" s="22">
        <f t="shared" si="368"/>
        <v>42329.125</v>
      </c>
      <c r="U3386" s="23">
        <v>42292.087592592594</v>
      </c>
      <c r="V3386" s="14">
        <f t="shared" si="369"/>
        <v>6000</v>
      </c>
      <c r="W3386" s="14">
        <f t="shared" si="370"/>
        <v>6000.66</v>
      </c>
      <c r="X3386" s="7">
        <f>IF($L3386&gt;0,$W3386/$L3386,0)</f>
        <v>93.760312499999998</v>
      </c>
    </row>
    <row r="3387" spans="1:24" ht="43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3">
        <f>(E3387/D3387)*100</f>
        <v>100</v>
      </c>
      <c r="P3387" s="7">
        <f t="shared" si="365"/>
        <v>133.33333333333334</v>
      </c>
      <c r="Q3387" s="4" t="str">
        <f t="shared" si="366"/>
        <v>theater</v>
      </c>
      <c r="R3387" s="4" t="str">
        <f t="shared" si="364"/>
        <v>plays</v>
      </c>
      <c r="S3387" s="22">
        <f t="shared" si="367"/>
        <v>41953.8675</v>
      </c>
      <c r="T3387" s="22">
        <f t="shared" si="368"/>
        <v>41983.8675</v>
      </c>
      <c r="U3387" s="23">
        <v>41953.8675</v>
      </c>
      <c r="V3387" s="14">
        <f t="shared" si="369"/>
        <v>2000</v>
      </c>
      <c r="W3387" s="14">
        <f t="shared" si="370"/>
        <v>2000</v>
      </c>
      <c r="X3387" s="7">
        <f>IF($L3387&gt;0,$W3387/$L3387,0)</f>
        <v>133.33333333333334</v>
      </c>
    </row>
    <row r="3388" spans="1:24" ht="43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3">
        <f>(E3388/D3388)*100</f>
        <v>105</v>
      </c>
      <c r="P3388" s="7">
        <f t="shared" si="365"/>
        <v>51.219512195121951</v>
      </c>
      <c r="Q3388" s="4" t="str">
        <f t="shared" si="366"/>
        <v>theater</v>
      </c>
      <c r="R3388" s="4" t="str">
        <f t="shared" si="364"/>
        <v>plays</v>
      </c>
      <c r="S3388" s="22">
        <f t="shared" si="367"/>
        <v>41946.644745370373</v>
      </c>
      <c r="T3388" s="22">
        <f t="shared" si="368"/>
        <v>41976.644745370373</v>
      </c>
      <c r="U3388" s="23">
        <v>41946.644745370373</v>
      </c>
      <c r="V3388" s="14">
        <f t="shared" si="369"/>
        <v>2000</v>
      </c>
      <c r="W3388" s="14">
        <f t="shared" si="370"/>
        <v>2100</v>
      </c>
      <c r="X3388" s="7">
        <f>IF($L3388&gt;0,$W3388/$L3388,0)</f>
        <v>51.219512195121951</v>
      </c>
    </row>
    <row r="3389" spans="1:24" ht="43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3">
        <f>(E3389/D3389)*100</f>
        <v>116.86666666666667</v>
      </c>
      <c r="P3389" s="7">
        <f t="shared" si="365"/>
        <v>100.17142857142858</v>
      </c>
      <c r="Q3389" s="4" t="str">
        <f t="shared" si="366"/>
        <v>theater</v>
      </c>
      <c r="R3389" s="4" t="str">
        <f t="shared" si="364"/>
        <v>plays</v>
      </c>
      <c r="S3389" s="22">
        <f t="shared" si="367"/>
        <v>41947.762592592597</v>
      </c>
      <c r="T3389" s="22">
        <f t="shared" si="368"/>
        <v>41987.762592592597</v>
      </c>
      <c r="U3389" s="23">
        <v>41947.762592592597</v>
      </c>
      <c r="V3389" s="14">
        <f t="shared" si="369"/>
        <v>3000</v>
      </c>
      <c r="W3389" s="14">
        <f t="shared" si="370"/>
        <v>3506</v>
      </c>
      <c r="X3389" s="7">
        <f>IF($L3389&gt;0,$W3389/$L3389,0)</f>
        <v>100.17142857142858</v>
      </c>
    </row>
    <row r="3390" spans="1:24" ht="43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3">
        <f>(E3390/D3390)*100</f>
        <v>103.8</v>
      </c>
      <c r="P3390" s="7">
        <f t="shared" si="365"/>
        <v>34.6</v>
      </c>
      <c r="Q3390" s="4" t="str">
        <f t="shared" si="366"/>
        <v>theater</v>
      </c>
      <c r="R3390" s="4" t="str">
        <f t="shared" si="364"/>
        <v>plays</v>
      </c>
      <c r="S3390" s="22">
        <f t="shared" si="367"/>
        <v>42143.461122685185</v>
      </c>
      <c r="T3390" s="22">
        <f t="shared" si="368"/>
        <v>42173.461122685185</v>
      </c>
      <c r="U3390" s="23">
        <v>42143.461122685185</v>
      </c>
      <c r="V3390" s="14">
        <f t="shared" si="369"/>
        <v>1877.8154999999999</v>
      </c>
      <c r="W3390" s="14">
        <f t="shared" si="370"/>
        <v>1949.1724889999998</v>
      </c>
      <c r="X3390" s="7">
        <f>IF($L3390&gt;0,$W3390/$L3390,0)</f>
        <v>43.314944199999999</v>
      </c>
    </row>
    <row r="3391" spans="1:24" ht="43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3">
        <f>(E3391/D3391)*100</f>
        <v>114.5</v>
      </c>
      <c r="P3391" s="7">
        <f t="shared" si="365"/>
        <v>184.67741935483872</v>
      </c>
      <c r="Q3391" s="4" t="str">
        <f t="shared" si="366"/>
        <v>theater</v>
      </c>
      <c r="R3391" s="4" t="str">
        <f t="shared" si="364"/>
        <v>plays</v>
      </c>
      <c r="S3391" s="22">
        <f t="shared" si="367"/>
        <v>42494.563449074078</v>
      </c>
      <c r="T3391" s="22">
        <f t="shared" si="368"/>
        <v>42524.563449074078</v>
      </c>
      <c r="U3391" s="23">
        <v>42494.563449074078</v>
      </c>
      <c r="V3391" s="14">
        <f t="shared" si="369"/>
        <v>10000</v>
      </c>
      <c r="W3391" s="14">
        <f t="shared" si="370"/>
        <v>11450</v>
      </c>
      <c r="X3391" s="7">
        <f>IF($L3391&gt;0,$W3391/$L3391,0)</f>
        <v>184.67741935483872</v>
      </c>
    </row>
    <row r="3392" spans="1:24" ht="43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3">
        <f>(E3392/D3392)*100</f>
        <v>102.4</v>
      </c>
      <c r="P3392" s="7">
        <f t="shared" si="365"/>
        <v>69.818181818181813</v>
      </c>
      <c r="Q3392" s="4" t="str">
        <f t="shared" si="366"/>
        <v>theater</v>
      </c>
      <c r="R3392" s="4" t="str">
        <f t="shared" si="364"/>
        <v>plays</v>
      </c>
      <c r="S3392" s="22">
        <f t="shared" si="367"/>
        <v>41815.774826388893</v>
      </c>
      <c r="T3392" s="22">
        <f t="shared" si="368"/>
        <v>41830.774826388893</v>
      </c>
      <c r="U3392" s="23">
        <v>41815.774826388893</v>
      </c>
      <c r="V3392" s="14">
        <f t="shared" si="369"/>
        <v>1500</v>
      </c>
      <c r="W3392" s="14">
        <f t="shared" si="370"/>
        <v>1536</v>
      </c>
      <c r="X3392" s="7">
        <f>IF($L3392&gt;0,$W3392/$L3392,0)</f>
        <v>69.818181818181813</v>
      </c>
    </row>
    <row r="3393" spans="1:24" ht="43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3">
        <f>(E3393/D3393)*100</f>
        <v>223</v>
      </c>
      <c r="P3393" s="7">
        <f t="shared" si="365"/>
        <v>61.944444444444443</v>
      </c>
      <c r="Q3393" s="4" t="str">
        <f t="shared" si="366"/>
        <v>theater</v>
      </c>
      <c r="R3393" s="4" t="str">
        <f t="shared" si="364"/>
        <v>plays</v>
      </c>
      <c r="S3393" s="22">
        <f t="shared" si="367"/>
        <v>41830.545694444445</v>
      </c>
      <c r="T3393" s="22">
        <f t="shared" si="368"/>
        <v>41859.936111111107</v>
      </c>
      <c r="U3393" s="23">
        <v>41830.545694444445</v>
      </c>
      <c r="V3393" s="14">
        <f t="shared" si="369"/>
        <v>500</v>
      </c>
      <c r="W3393" s="14">
        <f t="shared" si="370"/>
        <v>1115</v>
      </c>
      <c r="X3393" s="7">
        <f>IF($L3393&gt;0,$W3393/$L3393,0)</f>
        <v>61.944444444444443</v>
      </c>
    </row>
    <row r="3394" spans="1:24" ht="43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3">
        <f>(E3394/D3394)*100</f>
        <v>100</v>
      </c>
      <c r="P3394" s="7">
        <f t="shared" si="365"/>
        <v>41.666666666666664</v>
      </c>
      <c r="Q3394" s="4" t="str">
        <f t="shared" si="366"/>
        <v>theater</v>
      </c>
      <c r="R3394" s="4" t="str">
        <f t="shared" ref="R3394:R3457" si="371">MID($N3394,FIND("/",$N3394)+1,LEN($N3394))</f>
        <v>plays</v>
      </c>
      <c r="S3394" s="22">
        <f t="shared" si="367"/>
        <v>42446.845543981486</v>
      </c>
      <c r="T3394" s="22">
        <f t="shared" si="368"/>
        <v>42496.845543981486</v>
      </c>
      <c r="U3394" s="23">
        <v>42446.845543981486</v>
      </c>
      <c r="V3394" s="14">
        <f t="shared" si="369"/>
        <v>625.93849999999998</v>
      </c>
      <c r="W3394" s="14">
        <f t="shared" si="370"/>
        <v>625.93849999999998</v>
      </c>
      <c r="X3394" s="7">
        <f>IF($L3394&gt;0,$W3394/$L3394,0)</f>
        <v>52.161541666666665</v>
      </c>
    </row>
    <row r="3395" spans="1:24" ht="43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3">
        <f>(E3395/D3395)*100</f>
        <v>105.80000000000001</v>
      </c>
      <c r="P3395" s="7">
        <f t="shared" ref="P3395:P3458" si="372">IF($L3395&gt;0,$E3395/$L3395,0)</f>
        <v>36.06818181818182</v>
      </c>
      <c r="Q3395" s="4" t="str">
        <f t="shared" ref="Q3395:Q3458" si="373">LEFT($N3395,FIND("/",$N3395)-1)</f>
        <v>theater</v>
      </c>
      <c r="R3395" s="4" t="str">
        <f t="shared" si="371"/>
        <v>plays</v>
      </c>
      <c r="S3395" s="22">
        <f t="shared" ref="S3395:U3458" si="374">($J3395/86400)+DATE(1970,1,1)</f>
        <v>41923.921643518523</v>
      </c>
      <c r="T3395" s="22">
        <f t="shared" ref="T3395:T3458" si="375">($I3395/86400)+DATE(1970,1,1)</f>
        <v>41949.031944444447</v>
      </c>
      <c r="U3395" s="23">
        <v>41923.921643518523</v>
      </c>
      <c r="V3395" s="14">
        <f t="shared" ref="V3395:V3458" si="376">IF($H3395="AUD",$D3395*0.704094,IF($H3395="CAD",$D3395*0.766449,IF($H3395="CHF",$D3395*1.016069,IF($H3395="DKK",$D3395*0.150818,IF($H3395="EUR",$D3395*1.126155,IF($H3395="GBP",$D3395*1.251877,IF($H3395="HKD",$D3395*0.127766,IF($H3395="MXN",$D3395*0.052688,IF($H3395="NOK",$D3395*0.117106,IF($H3395="NZD",$D3395*0.672078,IF($H3395="SEK",$D3395*0.106947,IF($H3395="SGD",$D3395*0.737466,IF($H3395="USD",$D3395*1)))))))))))))</f>
        <v>1500</v>
      </c>
      <c r="W3395" s="14">
        <f t="shared" ref="W3395:W3458" si="377">IF($H3395="AUD",$E3395*0.704094,IF($H3395="CAD",$E3395*0.766449,IF($H3395="CHF",$E3395*1.016069,IF($H3395="DKK",$E3395*0.150818,IF($H3395="EUR",$E3395*1.126155,IF($H3395="GBP",$E3395*1.251877,IF($H3395="HKD",$E3395*0.127766,IF($H3395="MXN",$E3395*0.052688,IF($H3395="NOK",$E3395*0.117106,IF($H3395="NZD",$E3395*0.672078,IF($H3395="SEK",$E3395*0.106947,IF($H3395="SGD",$E3395*0.737466,IF($H3395="USD",$E3395*1)))))))))))))</f>
        <v>1587</v>
      </c>
      <c r="X3395" s="7">
        <f>IF($L3395&gt;0,$W3395/$L3395,0)</f>
        <v>36.06818181818182</v>
      </c>
    </row>
    <row r="3396" spans="1:24" ht="43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3">
        <f>(E3396/D3396)*100</f>
        <v>142.36363636363635</v>
      </c>
      <c r="P3396" s="7">
        <f t="shared" si="372"/>
        <v>29</v>
      </c>
      <c r="Q3396" s="4" t="str">
        <f t="shared" si="373"/>
        <v>theater</v>
      </c>
      <c r="R3396" s="4" t="str">
        <f t="shared" si="371"/>
        <v>plays</v>
      </c>
      <c r="S3396" s="22">
        <f t="shared" si="374"/>
        <v>41817.59542824074</v>
      </c>
      <c r="T3396" s="22">
        <f t="shared" si="375"/>
        <v>41847.59542824074</v>
      </c>
      <c r="U3396" s="23">
        <v>41817.59542824074</v>
      </c>
      <c r="V3396" s="14">
        <f t="shared" si="376"/>
        <v>688.53234999999995</v>
      </c>
      <c r="W3396" s="14">
        <f t="shared" si="377"/>
        <v>980.2196909999999</v>
      </c>
      <c r="X3396" s="7">
        <f>IF($L3396&gt;0,$W3396/$L3396,0)</f>
        <v>36.304432999999996</v>
      </c>
    </row>
    <row r="3397" spans="1:24" ht="28.8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3">
        <f>(E3397/D3397)*100</f>
        <v>184</v>
      </c>
      <c r="P3397" s="7">
        <f t="shared" si="372"/>
        <v>24.210526315789473</v>
      </c>
      <c r="Q3397" s="4" t="str">
        <f t="shared" si="373"/>
        <v>theater</v>
      </c>
      <c r="R3397" s="4" t="str">
        <f t="shared" si="371"/>
        <v>plays</v>
      </c>
      <c r="S3397" s="22">
        <f t="shared" si="374"/>
        <v>42140.712314814809</v>
      </c>
      <c r="T3397" s="22">
        <f t="shared" si="375"/>
        <v>42154.756944444445</v>
      </c>
      <c r="U3397" s="23">
        <v>42140.712314814809</v>
      </c>
      <c r="V3397" s="14">
        <f t="shared" si="376"/>
        <v>625.93849999999998</v>
      </c>
      <c r="W3397" s="14">
        <f t="shared" si="377"/>
        <v>1151.7268399999998</v>
      </c>
      <c r="X3397" s="7">
        <f>IF($L3397&gt;0,$W3397/$L3397,0)</f>
        <v>30.308601052631573</v>
      </c>
    </row>
    <row r="3398" spans="1:24" ht="43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3">
        <f>(E3398/D3398)*100</f>
        <v>104.33333333333333</v>
      </c>
      <c r="P3398" s="7">
        <f t="shared" si="372"/>
        <v>55.892857142857146</v>
      </c>
      <c r="Q3398" s="4" t="str">
        <f t="shared" si="373"/>
        <v>theater</v>
      </c>
      <c r="R3398" s="4" t="str">
        <f t="shared" si="371"/>
        <v>plays</v>
      </c>
      <c r="S3398" s="22">
        <f t="shared" si="374"/>
        <v>41764.446631944447</v>
      </c>
      <c r="T3398" s="22">
        <f t="shared" si="375"/>
        <v>41791.165972222225</v>
      </c>
      <c r="U3398" s="23">
        <v>41764.446631944447</v>
      </c>
      <c r="V3398" s="14">
        <f t="shared" si="376"/>
        <v>1500</v>
      </c>
      <c r="W3398" s="14">
        <f t="shared" si="377"/>
        <v>1565</v>
      </c>
      <c r="X3398" s="7">
        <f>IF($L3398&gt;0,$W3398/$L3398,0)</f>
        <v>55.892857142857146</v>
      </c>
    </row>
    <row r="3399" spans="1:24" ht="28.8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3">
        <f>(E3399/D3399)*100</f>
        <v>112.00000000000001</v>
      </c>
      <c r="P3399" s="7">
        <f t="shared" si="372"/>
        <v>11.666666666666666</v>
      </c>
      <c r="Q3399" s="4" t="str">
        <f t="shared" si="373"/>
        <v>theater</v>
      </c>
      <c r="R3399" s="4" t="str">
        <f t="shared" si="371"/>
        <v>plays</v>
      </c>
      <c r="S3399" s="22">
        <f t="shared" si="374"/>
        <v>42378.478344907402</v>
      </c>
      <c r="T3399" s="22">
        <f t="shared" si="375"/>
        <v>42418.916666666672</v>
      </c>
      <c r="U3399" s="23">
        <v>42378.478344907402</v>
      </c>
      <c r="V3399" s="14">
        <f t="shared" si="376"/>
        <v>312.96924999999999</v>
      </c>
      <c r="W3399" s="14">
        <f t="shared" si="377"/>
        <v>350.52555999999998</v>
      </c>
      <c r="X3399" s="7">
        <f>IF($L3399&gt;0,$W3399/$L3399,0)</f>
        <v>14.605231666666667</v>
      </c>
    </row>
    <row r="3400" spans="1:24" ht="43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3">
        <f>(E3400/D3400)*100</f>
        <v>111.07499999999999</v>
      </c>
      <c r="P3400" s="7">
        <f t="shared" si="372"/>
        <v>68.353846153846149</v>
      </c>
      <c r="Q3400" s="4" t="str">
        <f t="shared" si="373"/>
        <v>theater</v>
      </c>
      <c r="R3400" s="4" t="str">
        <f t="shared" si="371"/>
        <v>plays</v>
      </c>
      <c r="S3400" s="22">
        <f t="shared" si="374"/>
        <v>41941.752037037033</v>
      </c>
      <c r="T3400" s="22">
        <f t="shared" si="375"/>
        <v>41964.708333333328</v>
      </c>
      <c r="U3400" s="23">
        <v>41941.752037037033</v>
      </c>
      <c r="V3400" s="14">
        <f t="shared" si="376"/>
        <v>4000</v>
      </c>
      <c r="W3400" s="14">
        <f t="shared" si="377"/>
        <v>4443</v>
      </c>
      <c r="X3400" s="7">
        <f>IF($L3400&gt;0,$W3400/$L3400,0)</f>
        <v>68.353846153846149</v>
      </c>
    </row>
    <row r="3401" spans="1:24" ht="43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3">
        <f>(E3401/D3401)*100</f>
        <v>103.75000000000001</v>
      </c>
      <c r="P3401" s="7">
        <f t="shared" si="372"/>
        <v>27.065217391304348</v>
      </c>
      <c r="Q3401" s="4" t="str">
        <f t="shared" si="373"/>
        <v>theater</v>
      </c>
      <c r="R3401" s="4" t="str">
        <f t="shared" si="371"/>
        <v>plays</v>
      </c>
      <c r="S3401" s="22">
        <f t="shared" si="374"/>
        <v>42026.920428240745</v>
      </c>
      <c r="T3401" s="22">
        <f t="shared" si="375"/>
        <v>42056.920428240745</v>
      </c>
      <c r="U3401" s="23">
        <v>42026.920428240745</v>
      </c>
      <c r="V3401" s="14">
        <f t="shared" si="376"/>
        <v>1502.2523999999999</v>
      </c>
      <c r="W3401" s="14">
        <f t="shared" si="377"/>
        <v>1558.586865</v>
      </c>
      <c r="X3401" s="7">
        <f>IF($L3401&gt;0,$W3401/$L3401,0)</f>
        <v>33.88232315217391</v>
      </c>
    </row>
    <row r="3402" spans="1:24" ht="43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3">
        <f>(E3402/D3402)*100</f>
        <v>100.41</v>
      </c>
      <c r="P3402" s="7">
        <f t="shared" si="372"/>
        <v>118.12941176470588</v>
      </c>
      <c r="Q3402" s="4" t="str">
        <f t="shared" si="373"/>
        <v>theater</v>
      </c>
      <c r="R3402" s="4" t="str">
        <f t="shared" si="371"/>
        <v>plays</v>
      </c>
      <c r="S3402" s="22">
        <f t="shared" si="374"/>
        <v>41834.953865740739</v>
      </c>
      <c r="T3402" s="22">
        <f t="shared" si="375"/>
        <v>41879.953865740739</v>
      </c>
      <c r="U3402" s="23">
        <v>41834.953865740739</v>
      </c>
      <c r="V3402" s="14">
        <f t="shared" si="376"/>
        <v>10000</v>
      </c>
      <c r="W3402" s="14">
        <f t="shared" si="377"/>
        <v>10041</v>
      </c>
      <c r="X3402" s="7">
        <f>IF($L3402&gt;0,$W3402/$L3402,0)</f>
        <v>118.12941176470588</v>
      </c>
    </row>
    <row r="3403" spans="1:24" ht="43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3">
        <f>(E3403/D3403)*100</f>
        <v>101.86206896551724</v>
      </c>
      <c r="P3403" s="7">
        <f t="shared" si="372"/>
        <v>44.757575757575758</v>
      </c>
      <c r="Q3403" s="4" t="str">
        <f t="shared" si="373"/>
        <v>theater</v>
      </c>
      <c r="R3403" s="4" t="str">
        <f t="shared" si="371"/>
        <v>plays</v>
      </c>
      <c r="S3403" s="22">
        <f t="shared" si="374"/>
        <v>42193.723912037036</v>
      </c>
      <c r="T3403" s="22">
        <f t="shared" si="375"/>
        <v>42223.723912037036</v>
      </c>
      <c r="U3403" s="23">
        <v>42193.723912037036</v>
      </c>
      <c r="V3403" s="14">
        <f t="shared" si="376"/>
        <v>3630.4432999999999</v>
      </c>
      <c r="W3403" s="14">
        <f t="shared" si="377"/>
        <v>3698.0446579999998</v>
      </c>
      <c r="X3403" s="7">
        <f>IF($L3403&gt;0,$W3403/$L3403,0)</f>
        <v>56.030979666666667</v>
      </c>
    </row>
    <row r="3404" spans="1:24" ht="43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3">
        <f>(E3404/D3404)*100</f>
        <v>109.76666666666665</v>
      </c>
      <c r="P3404" s="7">
        <f t="shared" si="372"/>
        <v>99.787878787878782</v>
      </c>
      <c r="Q3404" s="4" t="str">
        <f t="shared" si="373"/>
        <v>theater</v>
      </c>
      <c r="R3404" s="4" t="str">
        <f t="shared" si="371"/>
        <v>plays</v>
      </c>
      <c r="S3404" s="22">
        <f t="shared" si="374"/>
        <v>42290.61855324074</v>
      </c>
      <c r="T3404" s="22">
        <f t="shared" si="375"/>
        <v>42320.104861111111</v>
      </c>
      <c r="U3404" s="23">
        <v>42290.61855324074</v>
      </c>
      <c r="V3404" s="14">
        <f t="shared" si="376"/>
        <v>15000</v>
      </c>
      <c r="W3404" s="14">
        <f t="shared" si="377"/>
        <v>16465</v>
      </c>
      <c r="X3404" s="7">
        <f>IF($L3404&gt;0,$W3404/$L3404,0)</f>
        <v>99.787878787878782</v>
      </c>
    </row>
    <row r="3405" spans="1:24" ht="43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3">
        <f>(E3405/D3405)*100</f>
        <v>100</v>
      </c>
      <c r="P3405" s="7">
        <f t="shared" si="372"/>
        <v>117.64705882352941</v>
      </c>
      <c r="Q3405" s="4" t="str">
        <f t="shared" si="373"/>
        <v>theater</v>
      </c>
      <c r="R3405" s="4" t="str">
        <f t="shared" si="371"/>
        <v>plays</v>
      </c>
      <c r="S3405" s="22">
        <f t="shared" si="374"/>
        <v>42150.462083333332</v>
      </c>
      <c r="T3405" s="22">
        <f t="shared" si="375"/>
        <v>42180.462083333332</v>
      </c>
      <c r="U3405" s="23">
        <v>42150.462083333332</v>
      </c>
      <c r="V3405" s="14">
        <f t="shared" si="376"/>
        <v>2503.7539999999999</v>
      </c>
      <c r="W3405" s="14">
        <f t="shared" si="377"/>
        <v>2503.7539999999999</v>
      </c>
      <c r="X3405" s="7">
        <f>IF($L3405&gt;0,$W3405/$L3405,0)</f>
        <v>147.27964705882351</v>
      </c>
    </row>
    <row r="3406" spans="1:24" ht="43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3">
        <f>(E3406/D3406)*100</f>
        <v>122</v>
      </c>
      <c r="P3406" s="7">
        <f t="shared" si="372"/>
        <v>203.33333333333334</v>
      </c>
      <c r="Q3406" s="4" t="str">
        <f t="shared" si="373"/>
        <v>theater</v>
      </c>
      <c r="R3406" s="4" t="str">
        <f t="shared" si="371"/>
        <v>plays</v>
      </c>
      <c r="S3406" s="22">
        <f t="shared" si="374"/>
        <v>42152.503495370373</v>
      </c>
      <c r="T3406" s="22">
        <f t="shared" si="375"/>
        <v>42172.503495370373</v>
      </c>
      <c r="U3406" s="23">
        <v>42152.503495370373</v>
      </c>
      <c r="V3406" s="14">
        <f t="shared" si="376"/>
        <v>500</v>
      </c>
      <c r="W3406" s="14">
        <f t="shared" si="377"/>
        <v>610</v>
      </c>
      <c r="X3406" s="7">
        <f>IF($L3406&gt;0,$W3406/$L3406,0)</f>
        <v>203.33333333333334</v>
      </c>
    </row>
    <row r="3407" spans="1:24" ht="43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3">
        <f>(E3407/D3407)*100</f>
        <v>137.57142857142856</v>
      </c>
      <c r="P3407" s="7">
        <f t="shared" si="372"/>
        <v>28.323529411764707</v>
      </c>
      <c r="Q3407" s="4" t="str">
        <f t="shared" si="373"/>
        <v>theater</v>
      </c>
      <c r="R3407" s="4" t="str">
        <f t="shared" si="371"/>
        <v>plays</v>
      </c>
      <c r="S3407" s="22">
        <f t="shared" si="374"/>
        <v>42410.017199074078</v>
      </c>
      <c r="T3407" s="22">
        <f t="shared" si="375"/>
        <v>42430.999305555553</v>
      </c>
      <c r="U3407" s="23">
        <v>42410.017199074078</v>
      </c>
      <c r="V3407" s="14">
        <f t="shared" si="376"/>
        <v>438.15694999999999</v>
      </c>
      <c r="W3407" s="14">
        <f t="shared" si="377"/>
        <v>602.77877549999994</v>
      </c>
      <c r="X3407" s="7">
        <f>IF($L3407&gt;0,$W3407/$L3407,0)</f>
        <v>35.457575029411764</v>
      </c>
    </row>
    <row r="3408" spans="1:24" ht="28.8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3">
        <f>(E3408/D3408)*100</f>
        <v>100.31000000000002</v>
      </c>
      <c r="P3408" s="7">
        <f t="shared" si="372"/>
        <v>110.23076923076923</v>
      </c>
      <c r="Q3408" s="4" t="str">
        <f t="shared" si="373"/>
        <v>theater</v>
      </c>
      <c r="R3408" s="4" t="str">
        <f t="shared" si="371"/>
        <v>plays</v>
      </c>
      <c r="S3408" s="22">
        <f t="shared" si="374"/>
        <v>41791.492777777778</v>
      </c>
      <c r="T3408" s="22">
        <f t="shared" si="375"/>
        <v>41836.492777777778</v>
      </c>
      <c r="U3408" s="23">
        <v>41791.492777777778</v>
      </c>
      <c r="V3408" s="14">
        <f t="shared" si="376"/>
        <v>10000</v>
      </c>
      <c r="W3408" s="14">
        <f t="shared" si="377"/>
        <v>10031</v>
      </c>
      <c r="X3408" s="7">
        <f>IF($L3408&gt;0,$W3408/$L3408,0)</f>
        <v>110.23076923076923</v>
      </c>
    </row>
    <row r="3409" spans="1:24" ht="57.6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3">
        <f>(E3409/D3409)*100</f>
        <v>107.1</v>
      </c>
      <c r="P3409" s="7">
        <f t="shared" si="372"/>
        <v>31.970149253731343</v>
      </c>
      <c r="Q3409" s="4" t="str">
        <f t="shared" si="373"/>
        <v>theater</v>
      </c>
      <c r="R3409" s="4" t="str">
        <f t="shared" si="371"/>
        <v>plays</v>
      </c>
      <c r="S3409" s="22">
        <f t="shared" si="374"/>
        <v>41796.422326388885</v>
      </c>
      <c r="T3409" s="22">
        <f t="shared" si="375"/>
        <v>41826.422326388885</v>
      </c>
      <c r="U3409" s="23">
        <v>41796.422326388885</v>
      </c>
      <c r="V3409" s="14">
        <f t="shared" si="376"/>
        <v>2503.7539999999999</v>
      </c>
      <c r="W3409" s="14">
        <f t="shared" si="377"/>
        <v>2681.5205339999998</v>
      </c>
      <c r="X3409" s="7">
        <f>IF($L3409&gt;0,$W3409/$L3409,0)</f>
        <v>40.022694537313427</v>
      </c>
    </row>
    <row r="3410" spans="1:24" ht="43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3">
        <f>(E3410/D3410)*100</f>
        <v>211</v>
      </c>
      <c r="P3410" s="7">
        <f t="shared" si="372"/>
        <v>58.611111111111114</v>
      </c>
      <c r="Q3410" s="4" t="str">
        <f t="shared" si="373"/>
        <v>theater</v>
      </c>
      <c r="R3410" s="4" t="str">
        <f t="shared" si="371"/>
        <v>plays</v>
      </c>
      <c r="S3410" s="22">
        <f t="shared" si="374"/>
        <v>41808.991944444446</v>
      </c>
      <c r="T3410" s="22">
        <f t="shared" si="375"/>
        <v>41838.991944444446</v>
      </c>
      <c r="U3410" s="23">
        <v>41808.991944444446</v>
      </c>
      <c r="V3410" s="14">
        <f t="shared" si="376"/>
        <v>500</v>
      </c>
      <c r="W3410" s="14">
        <f t="shared" si="377"/>
        <v>1055</v>
      </c>
      <c r="X3410" s="7">
        <f>IF($L3410&gt;0,$W3410/$L3410,0)</f>
        <v>58.611111111111114</v>
      </c>
    </row>
    <row r="3411" spans="1:24" ht="43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3">
        <f>(E3411/D3411)*100</f>
        <v>123.6</v>
      </c>
      <c r="P3411" s="7">
        <f t="shared" si="372"/>
        <v>29.428571428571427</v>
      </c>
      <c r="Q3411" s="4" t="str">
        <f t="shared" si="373"/>
        <v>theater</v>
      </c>
      <c r="R3411" s="4" t="str">
        <f t="shared" si="371"/>
        <v>plays</v>
      </c>
      <c r="S3411" s="22">
        <f t="shared" si="374"/>
        <v>42544.814328703702</v>
      </c>
      <c r="T3411" s="22">
        <f t="shared" si="375"/>
        <v>42582.873611111107</v>
      </c>
      <c r="U3411" s="23">
        <v>42544.814328703702</v>
      </c>
      <c r="V3411" s="14">
        <f t="shared" si="376"/>
        <v>625.93849999999998</v>
      </c>
      <c r="W3411" s="14">
        <f t="shared" si="377"/>
        <v>773.65998599999989</v>
      </c>
      <c r="X3411" s="7">
        <f>IF($L3411&gt;0,$W3411/$L3411,0)</f>
        <v>36.840951714285708</v>
      </c>
    </row>
    <row r="3412" spans="1:24" ht="43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3">
        <f>(E3412/D3412)*100</f>
        <v>108.5</v>
      </c>
      <c r="P3412" s="7">
        <f t="shared" si="372"/>
        <v>81.375</v>
      </c>
      <c r="Q3412" s="4" t="str">
        <f t="shared" si="373"/>
        <v>theater</v>
      </c>
      <c r="R3412" s="4" t="str">
        <f t="shared" si="371"/>
        <v>plays</v>
      </c>
      <c r="S3412" s="22">
        <f t="shared" si="374"/>
        <v>42500.041550925926</v>
      </c>
      <c r="T3412" s="22">
        <f t="shared" si="375"/>
        <v>42527.291666666672</v>
      </c>
      <c r="U3412" s="23">
        <v>42500.041550925926</v>
      </c>
      <c r="V3412" s="14">
        <f t="shared" si="376"/>
        <v>3000</v>
      </c>
      <c r="W3412" s="14">
        <f t="shared" si="377"/>
        <v>3255</v>
      </c>
      <c r="X3412" s="7">
        <f>IF($L3412&gt;0,$W3412/$L3412,0)</f>
        <v>81.375</v>
      </c>
    </row>
    <row r="3413" spans="1:24" ht="43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3">
        <f>(E3413/D3413)*100</f>
        <v>103.56666666666668</v>
      </c>
      <c r="P3413" s="7">
        <f t="shared" si="372"/>
        <v>199.16666666666666</v>
      </c>
      <c r="Q3413" s="4" t="str">
        <f t="shared" si="373"/>
        <v>theater</v>
      </c>
      <c r="R3413" s="4" t="str">
        <f t="shared" si="371"/>
        <v>plays</v>
      </c>
      <c r="S3413" s="22">
        <f t="shared" si="374"/>
        <v>42265.022824074069</v>
      </c>
      <c r="T3413" s="22">
        <f t="shared" si="375"/>
        <v>42285.022824074069</v>
      </c>
      <c r="U3413" s="23">
        <v>42265.022824074069</v>
      </c>
      <c r="V3413" s="14">
        <f t="shared" si="376"/>
        <v>15000</v>
      </c>
      <c r="W3413" s="14">
        <f t="shared" si="377"/>
        <v>15535</v>
      </c>
      <c r="X3413" s="7">
        <f>IF($L3413&gt;0,$W3413/$L3413,0)</f>
        <v>199.16666666666666</v>
      </c>
    </row>
    <row r="3414" spans="1:24" ht="43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3">
        <f>(E3414/D3414)*100</f>
        <v>100</v>
      </c>
      <c r="P3414" s="7">
        <f t="shared" si="372"/>
        <v>115.38461538461539</v>
      </c>
      <c r="Q3414" s="4" t="str">
        <f t="shared" si="373"/>
        <v>theater</v>
      </c>
      <c r="R3414" s="4" t="str">
        <f t="shared" si="371"/>
        <v>plays</v>
      </c>
      <c r="S3414" s="22">
        <f t="shared" si="374"/>
        <v>41879.959050925929</v>
      </c>
      <c r="T3414" s="22">
        <f t="shared" si="375"/>
        <v>41909.959050925929</v>
      </c>
      <c r="U3414" s="23">
        <v>41879.959050925929</v>
      </c>
      <c r="V3414" s="14">
        <f t="shared" si="376"/>
        <v>3755.6309999999999</v>
      </c>
      <c r="W3414" s="14">
        <f t="shared" si="377"/>
        <v>3755.6309999999999</v>
      </c>
      <c r="X3414" s="7">
        <f>IF($L3414&gt;0,$W3414/$L3414,0)</f>
        <v>144.44734615384615</v>
      </c>
    </row>
    <row r="3415" spans="1:24" ht="43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3">
        <f>(E3415/D3415)*100</f>
        <v>130</v>
      </c>
      <c r="P3415" s="7">
        <f t="shared" si="372"/>
        <v>46.428571428571431</v>
      </c>
      <c r="Q3415" s="4" t="str">
        <f t="shared" si="373"/>
        <v>theater</v>
      </c>
      <c r="R3415" s="4" t="str">
        <f t="shared" si="371"/>
        <v>plays</v>
      </c>
      <c r="S3415" s="22">
        <f t="shared" si="374"/>
        <v>42053.733078703706</v>
      </c>
      <c r="T3415" s="22">
        <f t="shared" si="375"/>
        <v>42063.207638888889</v>
      </c>
      <c r="U3415" s="23">
        <v>42053.733078703706</v>
      </c>
      <c r="V3415" s="14">
        <f t="shared" si="376"/>
        <v>500</v>
      </c>
      <c r="W3415" s="14">
        <f t="shared" si="377"/>
        <v>650</v>
      </c>
      <c r="X3415" s="7">
        <f>IF($L3415&gt;0,$W3415/$L3415,0)</f>
        <v>46.428571428571431</v>
      </c>
    </row>
    <row r="3416" spans="1:24" ht="43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3">
        <f>(E3416/D3416)*100</f>
        <v>103.49999999999999</v>
      </c>
      <c r="P3416" s="7">
        <f t="shared" si="372"/>
        <v>70.568181818181813</v>
      </c>
      <c r="Q3416" s="4" t="str">
        <f t="shared" si="373"/>
        <v>theater</v>
      </c>
      <c r="R3416" s="4" t="str">
        <f t="shared" si="371"/>
        <v>plays</v>
      </c>
      <c r="S3416" s="22">
        <f t="shared" si="374"/>
        <v>42675.832465277781</v>
      </c>
      <c r="T3416" s="22">
        <f t="shared" si="375"/>
        <v>42705.332638888889</v>
      </c>
      <c r="U3416" s="23">
        <v>42675.832465277781</v>
      </c>
      <c r="V3416" s="14">
        <f t="shared" si="376"/>
        <v>3000</v>
      </c>
      <c r="W3416" s="14">
        <f t="shared" si="377"/>
        <v>3105</v>
      </c>
      <c r="X3416" s="7">
        <f>IF($L3416&gt;0,$W3416/$L3416,0)</f>
        <v>70.568181818181813</v>
      </c>
    </row>
    <row r="3417" spans="1:24" ht="28.8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3">
        <f>(E3417/D3417)*100</f>
        <v>100</v>
      </c>
      <c r="P3417" s="7">
        <f t="shared" si="372"/>
        <v>22.222222222222221</v>
      </c>
      <c r="Q3417" s="4" t="str">
        <f t="shared" si="373"/>
        <v>theater</v>
      </c>
      <c r="R3417" s="4" t="str">
        <f t="shared" si="371"/>
        <v>plays</v>
      </c>
      <c r="S3417" s="22">
        <f t="shared" si="374"/>
        <v>42467.144166666665</v>
      </c>
      <c r="T3417" s="22">
        <f t="shared" si="375"/>
        <v>42477.979166666672</v>
      </c>
      <c r="U3417" s="23">
        <v>42467.144166666665</v>
      </c>
      <c r="V3417" s="14">
        <f t="shared" si="376"/>
        <v>200</v>
      </c>
      <c r="W3417" s="14">
        <f t="shared" si="377"/>
        <v>200</v>
      </c>
      <c r="X3417" s="7">
        <f>IF($L3417&gt;0,$W3417/$L3417,0)</f>
        <v>22.222222222222221</v>
      </c>
    </row>
    <row r="3418" spans="1:24" ht="43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3">
        <f>(E3418/D3418)*100</f>
        <v>119.6</v>
      </c>
      <c r="P3418" s="7">
        <f t="shared" si="372"/>
        <v>159.46666666666667</v>
      </c>
      <c r="Q3418" s="4" t="str">
        <f t="shared" si="373"/>
        <v>theater</v>
      </c>
      <c r="R3418" s="4" t="str">
        <f t="shared" si="371"/>
        <v>plays</v>
      </c>
      <c r="S3418" s="22">
        <f t="shared" si="374"/>
        <v>42089.412557870368</v>
      </c>
      <c r="T3418" s="22">
        <f t="shared" si="375"/>
        <v>42117.770833333328</v>
      </c>
      <c r="U3418" s="23">
        <v>42089.412557870368</v>
      </c>
      <c r="V3418" s="14">
        <f t="shared" si="376"/>
        <v>5007.5079999999998</v>
      </c>
      <c r="W3418" s="14">
        <f t="shared" si="377"/>
        <v>5988.9795679999997</v>
      </c>
      <c r="X3418" s="7">
        <f>IF($L3418&gt;0,$W3418/$L3418,0)</f>
        <v>199.63265226666667</v>
      </c>
    </row>
    <row r="3419" spans="1:24" ht="43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3">
        <f>(E3419/D3419)*100</f>
        <v>100.00058823529412</v>
      </c>
      <c r="P3419" s="7">
        <f t="shared" si="372"/>
        <v>37.777999999999999</v>
      </c>
      <c r="Q3419" s="4" t="str">
        <f t="shared" si="373"/>
        <v>theater</v>
      </c>
      <c r="R3419" s="4" t="str">
        <f t="shared" si="371"/>
        <v>plays</v>
      </c>
      <c r="S3419" s="22">
        <f t="shared" si="374"/>
        <v>41894.91375</v>
      </c>
      <c r="T3419" s="22">
        <f t="shared" si="375"/>
        <v>41938.029861111107</v>
      </c>
      <c r="U3419" s="23">
        <v>41894.91375</v>
      </c>
      <c r="V3419" s="14">
        <f t="shared" si="376"/>
        <v>1700</v>
      </c>
      <c r="W3419" s="14">
        <f t="shared" si="377"/>
        <v>1700.01</v>
      </c>
      <c r="X3419" s="7">
        <f>IF($L3419&gt;0,$W3419/$L3419,0)</f>
        <v>37.777999999999999</v>
      </c>
    </row>
    <row r="3420" spans="1:24" ht="43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3">
        <f>(E3420/D3420)*100</f>
        <v>100.875</v>
      </c>
      <c r="P3420" s="7">
        <f t="shared" si="372"/>
        <v>72.053571428571431</v>
      </c>
      <c r="Q3420" s="4" t="str">
        <f t="shared" si="373"/>
        <v>theater</v>
      </c>
      <c r="R3420" s="4" t="str">
        <f t="shared" si="371"/>
        <v>plays</v>
      </c>
      <c r="S3420" s="22">
        <f t="shared" si="374"/>
        <v>41752.83457175926</v>
      </c>
      <c r="T3420" s="22">
        <f t="shared" si="375"/>
        <v>41782.83457175926</v>
      </c>
      <c r="U3420" s="23">
        <v>41752.83457175926</v>
      </c>
      <c r="V3420" s="14">
        <f t="shared" si="376"/>
        <v>4000</v>
      </c>
      <c r="W3420" s="14">
        <f t="shared" si="377"/>
        <v>4035</v>
      </c>
      <c r="X3420" s="7">
        <f>IF($L3420&gt;0,$W3420/$L3420,0)</f>
        <v>72.053571428571431</v>
      </c>
    </row>
    <row r="3421" spans="1:24" ht="57.6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3">
        <f>(E3421/D3421)*100</f>
        <v>106.54545454545455</v>
      </c>
      <c r="P3421" s="7">
        <f t="shared" si="372"/>
        <v>63.695652173913047</v>
      </c>
      <c r="Q3421" s="4" t="str">
        <f t="shared" si="373"/>
        <v>theater</v>
      </c>
      <c r="R3421" s="4" t="str">
        <f t="shared" si="371"/>
        <v>plays</v>
      </c>
      <c r="S3421" s="22">
        <f t="shared" si="374"/>
        <v>42448.821585648147</v>
      </c>
      <c r="T3421" s="22">
        <f t="shared" si="375"/>
        <v>42466.895833333328</v>
      </c>
      <c r="U3421" s="23">
        <v>42448.821585648147</v>
      </c>
      <c r="V3421" s="14">
        <f t="shared" si="376"/>
        <v>3096.92625</v>
      </c>
      <c r="W3421" s="14">
        <f t="shared" si="377"/>
        <v>3299.6341499999999</v>
      </c>
      <c r="X3421" s="7">
        <f>IF($L3421&gt;0,$W3421/$L3421,0)</f>
        <v>71.731177173913039</v>
      </c>
    </row>
    <row r="3422" spans="1:24" ht="43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3">
        <f>(E3422/D3422)*100</f>
        <v>138</v>
      </c>
      <c r="P3422" s="7">
        <f t="shared" si="372"/>
        <v>28.411764705882351</v>
      </c>
      <c r="Q3422" s="4" t="str">
        <f t="shared" si="373"/>
        <v>theater</v>
      </c>
      <c r="R3422" s="4" t="str">
        <f t="shared" si="371"/>
        <v>plays</v>
      </c>
      <c r="S3422" s="22">
        <f t="shared" si="374"/>
        <v>42405.090300925927</v>
      </c>
      <c r="T3422" s="22">
        <f t="shared" si="375"/>
        <v>42414</v>
      </c>
      <c r="U3422" s="23">
        <v>42405.090300925927</v>
      </c>
      <c r="V3422" s="14">
        <f t="shared" si="376"/>
        <v>876.31389999999999</v>
      </c>
      <c r="W3422" s="14">
        <f t="shared" si="377"/>
        <v>1209.3131819999999</v>
      </c>
      <c r="X3422" s="7">
        <f>IF($L3422&gt;0,$W3422/$L3422,0)</f>
        <v>35.568034764705878</v>
      </c>
    </row>
    <row r="3423" spans="1:24" ht="43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3">
        <f>(E3423/D3423)*100</f>
        <v>101.15</v>
      </c>
      <c r="P3423" s="7">
        <f t="shared" si="372"/>
        <v>103.21428571428571</v>
      </c>
      <c r="Q3423" s="4" t="str">
        <f t="shared" si="373"/>
        <v>theater</v>
      </c>
      <c r="R3423" s="4" t="str">
        <f t="shared" si="371"/>
        <v>plays</v>
      </c>
      <c r="S3423" s="22">
        <f t="shared" si="374"/>
        <v>42037.791238425925</v>
      </c>
      <c r="T3423" s="22">
        <f t="shared" si="375"/>
        <v>42067.791238425925</v>
      </c>
      <c r="U3423" s="23">
        <v>42037.791238425925</v>
      </c>
      <c r="V3423" s="14">
        <f t="shared" si="376"/>
        <v>10000</v>
      </c>
      <c r="W3423" s="14">
        <f t="shared" si="377"/>
        <v>10115</v>
      </c>
      <c r="X3423" s="7">
        <f>IF($L3423&gt;0,$W3423/$L3423,0)</f>
        <v>103.21428571428571</v>
      </c>
    </row>
    <row r="3424" spans="1:24" ht="43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3">
        <f>(E3424/D3424)*100</f>
        <v>109.1</v>
      </c>
      <c r="P3424" s="7">
        <f t="shared" si="372"/>
        <v>71.152173913043484</v>
      </c>
      <c r="Q3424" s="4" t="str">
        <f t="shared" si="373"/>
        <v>theater</v>
      </c>
      <c r="R3424" s="4" t="str">
        <f t="shared" si="371"/>
        <v>plays</v>
      </c>
      <c r="S3424" s="22">
        <f t="shared" si="374"/>
        <v>42323.562222222223</v>
      </c>
      <c r="T3424" s="22">
        <f t="shared" si="375"/>
        <v>42352</v>
      </c>
      <c r="U3424" s="23">
        <v>42323.562222222223</v>
      </c>
      <c r="V3424" s="14">
        <f t="shared" si="376"/>
        <v>3755.6309999999999</v>
      </c>
      <c r="W3424" s="14">
        <f t="shared" si="377"/>
        <v>4097.3934209999998</v>
      </c>
      <c r="X3424" s="7">
        <f>IF($L3424&gt;0,$W3424/$L3424,0)</f>
        <v>89.073770021739122</v>
      </c>
    </row>
    <row r="3425" spans="1:24" ht="43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3">
        <f>(E3425/D3425)*100</f>
        <v>140</v>
      </c>
      <c r="P3425" s="7">
        <f t="shared" si="372"/>
        <v>35</v>
      </c>
      <c r="Q3425" s="4" t="str">
        <f t="shared" si="373"/>
        <v>theater</v>
      </c>
      <c r="R3425" s="4" t="str">
        <f t="shared" si="371"/>
        <v>plays</v>
      </c>
      <c r="S3425" s="22">
        <f t="shared" si="374"/>
        <v>42088.911354166667</v>
      </c>
      <c r="T3425" s="22">
        <f t="shared" si="375"/>
        <v>42118.911354166667</v>
      </c>
      <c r="U3425" s="23">
        <v>42088.911354166667</v>
      </c>
      <c r="V3425" s="14">
        <f t="shared" si="376"/>
        <v>250</v>
      </c>
      <c r="W3425" s="14">
        <f t="shared" si="377"/>
        <v>350</v>
      </c>
      <c r="X3425" s="7">
        <f>IF($L3425&gt;0,$W3425/$L3425,0)</f>
        <v>35</v>
      </c>
    </row>
    <row r="3426" spans="1:24" ht="43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3">
        <f>(E3426/D3426)*100</f>
        <v>103.58333333333334</v>
      </c>
      <c r="P3426" s="7">
        <f t="shared" si="372"/>
        <v>81.776315789473685</v>
      </c>
      <c r="Q3426" s="4" t="str">
        <f t="shared" si="373"/>
        <v>theater</v>
      </c>
      <c r="R3426" s="4" t="str">
        <f t="shared" si="371"/>
        <v>plays</v>
      </c>
      <c r="S3426" s="22">
        <f t="shared" si="374"/>
        <v>42018.676898148144</v>
      </c>
      <c r="T3426" s="22">
        <f t="shared" si="375"/>
        <v>42040.290972222225</v>
      </c>
      <c r="U3426" s="23">
        <v>42018.676898148144</v>
      </c>
      <c r="V3426" s="14">
        <f t="shared" si="376"/>
        <v>6000</v>
      </c>
      <c r="W3426" s="14">
        <f t="shared" si="377"/>
        <v>6215</v>
      </c>
      <c r="X3426" s="7">
        <f>IF($L3426&gt;0,$W3426/$L3426,0)</f>
        <v>81.776315789473685</v>
      </c>
    </row>
    <row r="3427" spans="1:24" ht="43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3">
        <f>(E3427/D3427)*100</f>
        <v>102.97033333333331</v>
      </c>
      <c r="P3427" s="7">
        <f t="shared" si="372"/>
        <v>297.02980769230766</v>
      </c>
      <c r="Q3427" s="4" t="str">
        <f t="shared" si="373"/>
        <v>theater</v>
      </c>
      <c r="R3427" s="4" t="str">
        <f t="shared" si="371"/>
        <v>plays</v>
      </c>
      <c r="S3427" s="22">
        <f t="shared" si="374"/>
        <v>41884.617314814815</v>
      </c>
      <c r="T3427" s="22">
        <f t="shared" si="375"/>
        <v>41916.617314814815</v>
      </c>
      <c r="U3427" s="23">
        <v>41884.617314814815</v>
      </c>
      <c r="V3427" s="14">
        <f t="shared" si="376"/>
        <v>30000</v>
      </c>
      <c r="W3427" s="14">
        <f t="shared" si="377"/>
        <v>30891.1</v>
      </c>
      <c r="X3427" s="7">
        <f>IF($L3427&gt;0,$W3427/$L3427,0)</f>
        <v>297.02980769230766</v>
      </c>
    </row>
    <row r="3428" spans="1:24" ht="43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3">
        <f>(E3428/D3428)*100</f>
        <v>108.13333333333333</v>
      </c>
      <c r="P3428" s="7">
        <f t="shared" si="372"/>
        <v>46.609195402298852</v>
      </c>
      <c r="Q3428" s="4" t="str">
        <f t="shared" si="373"/>
        <v>theater</v>
      </c>
      <c r="R3428" s="4" t="str">
        <f t="shared" si="371"/>
        <v>plays</v>
      </c>
      <c r="S3428" s="22">
        <f t="shared" si="374"/>
        <v>41884.056747685187</v>
      </c>
      <c r="T3428" s="22">
        <f t="shared" si="375"/>
        <v>41903.083333333336</v>
      </c>
      <c r="U3428" s="23">
        <v>41884.056747685187</v>
      </c>
      <c r="V3428" s="14">
        <f t="shared" si="376"/>
        <v>3750</v>
      </c>
      <c r="W3428" s="14">
        <f t="shared" si="377"/>
        <v>4055</v>
      </c>
      <c r="X3428" s="7">
        <f>IF($L3428&gt;0,$W3428/$L3428,0)</f>
        <v>46.609195402298852</v>
      </c>
    </row>
    <row r="3429" spans="1:24" ht="43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3">
        <f>(E3429/D3429)*100</f>
        <v>100</v>
      </c>
      <c r="P3429" s="7">
        <f t="shared" si="372"/>
        <v>51.724137931034484</v>
      </c>
      <c r="Q3429" s="4" t="str">
        <f t="shared" si="373"/>
        <v>theater</v>
      </c>
      <c r="R3429" s="4" t="str">
        <f t="shared" si="371"/>
        <v>plays</v>
      </c>
      <c r="S3429" s="22">
        <f t="shared" si="374"/>
        <v>41792.645277777774</v>
      </c>
      <c r="T3429" s="22">
        <f t="shared" si="375"/>
        <v>41822.645277777774</v>
      </c>
      <c r="U3429" s="23">
        <v>41792.645277777774</v>
      </c>
      <c r="V3429" s="14">
        <f t="shared" si="376"/>
        <v>1877.8154999999999</v>
      </c>
      <c r="W3429" s="14">
        <f t="shared" si="377"/>
        <v>1877.8154999999999</v>
      </c>
      <c r="X3429" s="7">
        <f>IF($L3429&gt;0,$W3429/$L3429,0)</f>
        <v>64.752258620689659</v>
      </c>
    </row>
    <row r="3430" spans="1:24" ht="43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3">
        <f>(E3430/D3430)*100</f>
        <v>102.75000000000001</v>
      </c>
      <c r="P3430" s="7">
        <f t="shared" si="372"/>
        <v>40.294117647058826</v>
      </c>
      <c r="Q3430" s="4" t="str">
        <f t="shared" si="373"/>
        <v>theater</v>
      </c>
      <c r="R3430" s="4" t="str">
        <f t="shared" si="371"/>
        <v>plays</v>
      </c>
      <c r="S3430" s="22">
        <f t="shared" si="374"/>
        <v>42038.720451388886</v>
      </c>
      <c r="T3430" s="22">
        <f t="shared" si="375"/>
        <v>42063.708333333328</v>
      </c>
      <c r="U3430" s="23">
        <v>42038.720451388886</v>
      </c>
      <c r="V3430" s="14">
        <f t="shared" si="376"/>
        <v>2503.7539999999999</v>
      </c>
      <c r="W3430" s="14">
        <f t="shared" si="377"/>
        <v>2572.6072349999999</v>
      </c>
      <c r="X3430" s="7">
        <f>IF($L3430&gt;0,$W3430/$L3430,0)</f>
        <v>50.443279117647059</v>
      </c>
    </row>
    <row r="3431" spans="1:24" ht="43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3">
        <f>(E3431/D3431)*100</f>
        <v>130</v>
      </c>
      <c r="P3431" s="7">
        <f t="shared" si="372"/>
        <v>16.25</v>
      </c>
      <c r="Q3431" s="4" t="str">
        <f t="shared" si="373"/>
        <v>theater</v>
      </c>
      <c r="R3431" s="4" t="str">
        <f t="shared" si="371"/>
        <v>plays</v>
      </c>
      <c r="S3431" s="22">
        <f t="shared" si="374"/>
        <v>42662.021539351852</v>
      </c>
      <c r="T3431" s="22">
        <f t="shared" si="375"/>
        <v>42676.021539351852</v>
      </c>
      <c r="U3431" s="23">
        <v>42662.021539351852</v>
      </c>
      <c r="V3431" s="14">
        <f t="shared" si="376"/>
        <v>187.78154999999998</v>
      </c>
      <c r="W3431" s="14">
        <f t="shared" si="377"/>
        <v>244.11601499999998</v>
      </c>
      <c r="X3431" s="7">
        <f>IF($L3431&gt;0,$W3431/$L3431,0)</f>
        <v>20.343001249999997</v>
      </c>
    </row>
    <row r="3432" spans="1:24" ht="43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3">
        <f>(E3432/D3432)*100</f>
        <v>108.54949999999999</v>
      </c>
      <c r="P3432" s="7">
        <f t="shared" si="372"/>
        <v>30.152638888888887</v>
      </c>
      <c r="Q3432" s="4" t="str">
        <f t="shared" si="373"/>
        <v>theater</v>
      </c>
      <c r="R3432" s="4" t="str">
        <f t="shared" si="371"/>
        <v>plays</v>
      </c>
      <c r="S3432" s="22">
        <f t="shared" si="374"/>
        <v>41820.945613425924</v>
      </c>
      <c r="T3432" s="22">
        <f t="shared" si="375"/>
        <v>41850.945613425924</v>
      </c>
      <c r="U3432" s="23">
        <v>41820.945613425924</v>
      </c>
      <c r="V3432" s="14">
        <f t="shared" si="376"/>
        <v>2503.7539999999999</v>
      </c>
      <c r="W3432" s="14">
        <f t="shared" si="377"/>
        <v>2717.8124482299995</v>
      </c>
      <c r="X3432" s="7">
        <f>IF($L3432&gt;0,$W3432/$L3432,0)</f>
        <v>37.747395114305547</v>
      </c>
    </row>
    <row r="3433" spans="1:24" ht="43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3">
        <f>(E3433/D3433)*100</f>
        <v>100</v>
      </c>
      <c r="P3433" s="7">
        <f t="shared" si="372"/>
        <v>95.238095238095241</v>
      </c>
      <c r="Q3433" s="4" t="str">
        <f t="shared" si="373"/>
        <v>theater</v>
      </c>
      <c r="R3433" s="4" t="str">
        <f t="shared" si="371"/>
        <v>plays</v>
      </c>
      <c r="S3433" s="22">
        <f t="shared" si="374"/>
        <v>41839.730937500004</v>
      </c>
      <c r="T3433" s="22">
        <f t="shared" si="375"/>
        <v>41869.730937500004</v>
      </c>
      <c r="U3433" s="23">
        <v>41839.730937500004</v>
      </c>
      <c r="V3433" s="14">
        <f t="shared" si="376"/>
        <v>2000</v>
      </c>
      <c r="W3433" s="14">
        <f t="shared" si="377"/>
        <v>2000</v>
      </c>
      <c r="X3433" s="7">
        <f>IF($L3433&gt;0,$W3433/$L3433,0)</f>
        <v>95.238095238095241</v>
      </c>
    </row>
    <row r="3434" spans="1:24" ht="43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3">
        <f>(E3434/D3434)*100</f>
        <v>109.65</v>
      </c>
      <c r="P3434" s="7">
        <f t="shared" si="372"/>
        <v>52.214285714285715</v>
      </c>
      <c r="Q3434" s="4" t="str">
        <f t="shared" si="373"/>
        <v>theater</v>
      </c>
      <c r="R3434" s="4" t="str">
        <f t="shared" si="371"/>
        <v>plays</v>
      </c>
      <c r="S3434" s="22">
        <f t="shared" si="374"/>
        <v>42380.581180555557</v>
      </c>
      <c r="T3434" s="22">
        <f t="shared" si="375"/>
        <v>42405.916666666672</v>
      </c>
      <c r="U3434" s="23">
        <v>42380.581180555557</v>
      </c>
      <c r="V3434" s="14">
        <f t="shared" si="376"/>
        <v>2000</v>
      </c>
      <c r="W3434" s="14">
        <f t="shared" si="377"/>
        <v>2193</v>
      </c>
      <c r="X3434" s="7">
        <f>IF($L3434&gt;0,$W3434/$L3434,0)</f>
        <v>52.214285714285715</v>
      </c>
    </row>
    <row r="3435" spans="1:24" ht="43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3">
        <f>(E3435/D3435)*100</f>
        <v>100.26315789473684</v>
      </c>
      <c r="P3435" s="7">
        <f t="shared" si="372"/>
        <v>134.1549295774648</v>
      </c>
      <c r="Q3435" s="4" t="str">
        <f t="shared" si="373"/>
        <v>theater</v>
      </c>
      <c r="R3435" s="4" t="str">
        <f t="shared" si="371"/>
        <v>plays</v>
      </c>
      <c r="S3435" s="22">
        <f t="shared" si="374"/>
        <v>41776.06313657407</v>
      </c>
      <c r="T3435" s="22">
        <f t="shared" si="375"/>
        <v>41807.125</v>
      </c>
      <c r="U3435" s="23">
        <v>41776.06313657407</v>
      </c>
      <c r="V3435" s="14">
        <f t="shared" si="376"/>
        <v>9500</v>
      </c>
      <c r="W3435" s="14">
        <f t="shared" si="377"/>
        <v>9525</v>
      </c>
      <c r="X3435" s="7">
        <f>IF($L3435&gt;0,$W3435/$L3435,0)</f>
        <v>134.1549295774648</v>
      </c>
    </row>
    <row r="3436" spans="1:24" ht="43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3">
        <f>(E3436/D3436)*100</f>
        <v>105.55000000000001</v>
      </c>
      <c r="P3436" s="7">
        <f t="shared" si="372"/>
        <v>62.827380952380949</v>
      </c>
      <c r="Q3436" s="4" t="str">
        <f t="shared" si="373"/>
        <v>theater</v>
      </c>
      <c r="R3436" s="4" t="str">
        <f t="shared" si="371"/>
        <v>plays</v>
      </c>
      <c r="S3436" s="22">
        <f t="shared" si="374"/>
        <v>41800.380428240736</v>
      </c>
      <c r="T3436" s="22">
        <f t="shared" si="375"/>
        <v>41830.380428240736</v>
      </c>
      <c r="U3436" s="23">
        <v>41800.380428240736</v>
      </c>
      <c r="V3436" s="14">
        <f t="shared" si="376"/>
        <v>10000</v>
      </c>
      <c r="W3436" s="14">
        <f t="shared" si="377"/>
        <v>10555</v>
      </c>
      <c r="X3436" s="7">
        <f>IF($L3436&gt;0,$W3436/$L3436,0)</f>
        <v>62.827380952380949</v>
      </c>
    </row>
    <row r="3437" spans="1:24" ht="43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3">
        <f>(E3437/D3437)*100</f>
        <v>112.00000000000001</v>
      </c>
      <c r="P3437" s="7">
        <f t="shared" si="372"/>
        <v>58.94736842105263</v>
      </c>
      <c r="Q3437" s="4" t="str">
        <f t="shared" si="373"/>
        <v>theater</v>
      </c>
      <c r="R3437" s="4" t="str">
        <f t="shared" si="371"/>
        <v>plays</v>
      </c>
      <c r="S3437" s="22">
        <f t="shared" si="374"/>
        <v>42572.61681712963</v>
      </c>
      <c r="T3437" s="22">
        <f t="shared" si="375"/>
        <v>42589.125</v>
      </c>
      <c r="U3437" s="23">
        <v>42572.61681712963</v>
      </c>
      <c r="V3437" s="14">
        <f t="shared" si="376"/>
        <v>1000</v>
      </c>
      <c r="W3437" s="14">
        <f t="shared" si="377"/>
        <v>1120</v>
      </c>
      <c r="X3437" s="7">
        <f>IF($L3437&gt;0,$W3437/$L3437,0)</f>
        <v>58.94736842105263</v>
      </c>
    </row>
    <row r="3438" spans="1:24" ht="43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3">
        <f>(E3438/D3438)*100</f>
        <v>105.89999999999999</v>
      </c>
      <c r="P3438" s="7">
        <f t="shared" si="372"/>
        <v>143.1081081081081</v>
      </c>
      <c r="Q3438" s="4" t="str">
        <f t="shared" si="373"/>
        <v>theater</v>
      </c>
      <c r="R3438" s="4" t="str">
        <f t="shared" si="371"/>
        <v>plays</v>
      </c>
      <c r="S3438" s="22">
        <f t="shared" si="374"/>
        <v>41851.541585648149</v>
      </c>
      <c r="T3438" s="22">
        <f t="shared" si="375"/>
        <v>41872.686111111107</v>
      </c>
      <c r="U3438" s="23">
        <v>41851.541585648149</v>
      </c>
      <c r="V3438" s="14">
        <f t="shared" si="376"/>
        <v>5000</v>
      </c>
      <c r="W3438" s="14">
        <f t="shared" si="377"/>
        <v>5295</v>
      </c>
      <c r="X3438" s="7">
        <f>IF($L3438&gt;0,$W3438/$L3438,0)</f>
        <v>143.1081081081081</v>
      </c>
    </row>
    <row r="3439" spans="1:24" ht="43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3">
        <f>(E3439/D3439)*100</f>
        <v>101</v>
      </c>
      <c r="P3439" s="7">
        <f t="shared" si="372"/>
        <v>84.166666666666671</v>
      </c>
      <c r="Q3439" s="4" t="str">
        <f t="shared" si="373"/>
        <v>theater</v>
      </c>
      <c r="R3439" s="4" t="str">
        <f t="shared" si="371"/>
        <v>plays</v>
      </c>
      <c r="S3439" s="22">
        <f t="shared" si="374"/>
        <v>42205.710879629631</v>
      </c>
      <c r="T3439" s="22">
        <f t="shared" si="375"/>
        <v>42235.710879629631</v>
      </c>
      <c r="U3439" s="23">
        <v>42205.710879629631</v>
      </c>
      <c r="V3439" s="14">
        <f t="shared" si="376"/>
        <v>3000</v>
      </c>
      <c r="W3439" s="14">
        <f t="shared" si="377"/>
        <v>3030</v>
      </c>
      <c r="X3439" s="7">
        <f>IF($L3439&gt;0,$W3439/$L3439,0)</f>
        <v>84.166666666666671</v>
      </c>
    </row>
    <row r="3440" spans="1:24" ht="43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3">
        <f>(E3440/D3440)*100</f>
        <v>104.2</v>
      </c>
      <c r="P3440" s="7">
        <f t="shared" si="372"/>
        <v>186.07142857142858</v>
      </c>
      <c r="Q3440" s="4" t="str">
        <f t="shared" si="373"/>
        <v>theater</v>
      </c>
      <c r="R3440" s="4" t="str">
        <f t="shared" si="371"/>
        <v>plays</v>
      </c>
      <c r="S3440" s="22">
        <f t="shared" si="374"/>
        <v>42100.927858796298</v>
      </c>
      <c r="T3440" s="22">
        <f t="shared" si="375"/>
        <v>42126.875</v>
      </c>
      <c r="U3440" s="23">
        <v>42100.927858796298</v>
      </c>
      <c r="V3440" s="14">
        <f t="shared" si="376"/>
        <v>3129.6924999999997</v>
      </c>
      <c r="W3440" s="14">
        <f t="shared" si="377"/>
        <v>3261.1395849999999</v>
      </c>
      <c r="X3440" s="7">
        <f>IF($L3440&gt;0,$W3440/$L3440,0)</f>
        <v>232.93854178571428</v>
      </c>
    </row>
    <row r="3441" spans="1:24" ht="28.8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3">
        <f>(E3441/D3441)*100</f>
        <v>134.67833333333334</v>
      </c>
      <c r="P3441" s="7">
        <f t="shared" si="372"/>
        <v>89.785555555555561</v>
      </c>
      <c r="Q3441" s="4" t="str">
        <f t="shared" si="373"/>
        <v>theater</v>
      </c>
      <c r="R3441" s="4" t="str">
        <f t="shared" si="371"/>
        <v>plays</v>
      </c>
      <c r="S3441" s="22">
        <f t="shared" si="374"/>
        <v>42374.911226851851</v>
      </c>
      <c r="T3441" s="22">
        <f t="shared" si="375"/>
        <v>42388.207638888889</v>
      </c>
      <c r="U3441" s="23">
        <v>42374.911226851851</v>
      </c>
      <c r="V3441" s="14">
        <f t="shared" si="376"/>
        <v>1200</v>
      </c>
      <c r="W3441" s="14">
        <f t="shared" si="377"/>
        <v>1616.14</v>
      </c>
      <c r="X3441" s="7">
        <f>IF($L3441&gt;0,$W3441/$L3441,0)</f>
        <v>89.785555555555561</v>
      </c>
    </row>
    <row r="3442" spans="1:24" ht="43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3">
        <f>(E3442/D3442)*100</f>
        <v>105.2184</v>
      </c>
      <c r="P3442" s="7">
        <f t="shared" si="372"/>
        <v>64.157560975609755</v>
      </c>
      <c r="Q3442" s="4" t="str">
        <f t="shared" si="373"/>
        <v>theater</v>
      </c>
      <c r="R3442" s="4" t="str">
        <f t="shared" si="371"/>
        <v>plays</v>
      </c>
      <c r="S3442" s="22">
        <f t="shared" si="374"/>
        <v>41809.12300925926</v>
      </c>
      <c r="T3442" s="22">
        <f t="shared" si="375"/>
        <v>41831.677083333336</v>
      </c>
      <c r="U3442" s="23">
        <v>41809.12300925926</v>
      </c>
      <c r="V3442" s="14">
        <f t="shared" si="376"/>
        <v>5000</v>
      </c>
      <c r="W3442" s="14">
        <f t="shared" si="377"/>
        <v>5260.92</v>
      </c>
      <c r="X3442" s="7">
        <f>IF($L3442&gt;0,$W3442/$L3442,0)</f>
        <v>64.157560975609755</v>
      </c>
    </row>
    <row r="3443" spans="1:24" ht="43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3">
        <f>(E3443/D3443)*100</f>
        <v>102.60000000000001</v>
      </c>
      <c r="P3443" s="7">
        <f t="shared" si="372"/>
        <v>59.651162790697676</v>
      </c>
      <c r="Q3443" s="4" t="str">
        <f t="shared" si="373"/>
        <v>theater</v>
      </c>
      <c r="R3443" s="4" t="str">
        <f t="shared" si="371"/>
        <v>plays</v>
      </c>
      <c r="S3443" s="22">
        <f t="shared" si="374"/>
        <v>42294.429641203707</v>
      </c>
      <c r="T3443" s="22">
        <f t="shared" si="375"/>
        <v>42321.845138888893</v>
      </c>
      <c r="U3443" s="23">
        <v>42294.429641203707</v>
      </c>
      <c r="V3443" s="14">
        <f t="shared" si="376"/>
        <v>2500</v>
      </c>
      <c r="W3443" s="14">
        <f t="shared" si="377"/>
        <v>2565</v>
      </c>
      <c r="X3443" s="7">
        <f>IF($L3443&gt;0,$W3443/$L3443,0)</f>
        <v>59.651162790697676</v>
      </c>
    </row>
    <row r="3444" spans="1:24" ht="43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3">
        <f>(E3444/D3444)*100</f>
        <v>100</v>
      </c>
      <c r="P3444" s="7">
        <f t="shared" si="372"/>
        <v>31.25</v>
      </c>
      <c r="Q3444" s="4" t="str">
        <f t="shared" si="373"/>
        <v>theater</v>
      </c>
      <c r="R3444" s="4" t="str">
        <f t="shared" si="371"/>
        <v>plays</v>
      </c>
      <c r="S3444" s="22">
        <f t="shared" si="374"/>
        <v>42124.841111111113</v>
      </c>
      <c r="T3444" s="22">
        <f t="shared" si="375"/>
        <v>42154.841111111113</v>
      </c>
      <c r="U3444" s="23">
        <v>42124.841111111113</v>
      </c>
      <c r="V3444" s="14">
        <f t="shared" si="376"/>
        <v>250</v>
      </c>
      <c r="W3444" s="14">
        <f t="shared" si="377"/>
        <v>250</v>
      </c>
      <c r="X3444" s="7">
        <f>IF($L3444&gt;0,$W3444/$L3444,0)</f>
        <v>31.25</v>
      </c>
    </row>
    <row r="3445" spans="1:24" ht="43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3">
        <f>(E3445/D3445)*100</f>
        <v>185.5</v>
      </c>
      <c r="P3445" s="7">
        <f t="shared" si="372"/>
        <v>41.222222222222221</v>
      </c>
      <c r="Q3445" s="4" t="str">
        <f t="shared" si="373"/>
        <v>theater</v>
      </c>
      <c r="R3445" s="4" t="str">
        <f t="shared" si="371"/>
        <v>plays</v>
      </c>
      <c r="S3445" s="22">
        <f t="shared" si="374"/>
        <v>41861.524837962963</v>
      </c>
      <c r="T3445" s="22">
        <f t="shared" si="375"/>
        <v>41891.524837962963</v>
      </c>
      <c r="U3445" s="23">
        <v>41861.524837962963</v>
      </c>
      <c r="V3445" s="14">
        <f t="shared" si="376"/>
        <v>1000</v>
      </c>
      <c r="W3445" s="14">
        <f t="shared" si="377"/>
        <v>1855</v>
      </c>
      <c r="X3445" s="7">
        <f>IF($L3445&gt;0,$W3445/$L3445,0)</f>
        <v>41.222222222222221</v>
      </c>
    </row>
    <row r="3446" spans="1:24" ht="43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3">
        <f>(E3446/D3446)*100</f>
        <v>289</v>
      </c>
      <c r="P3446" s="7">
        <f t="shared" si="372"/>
        <v>43.35</v>
      </c>
      <c r="Q3446" s="4" t="str">
        <f t="shared" si="373"/>
        <v>theater</v>
      </c>
      <c r="R3446" s="4" t="str">
        <f t="shared" si="371"/>
        <v>plays</v>
      </c>
      <c r="S3446" s="22">
        <f t="shared" si="374"/>
        <v>42521.291504629626</v>
      </c>
      <c r="T3446" s="22">
        <f t="shared" si="375"/>
        <v>42529.582638888889</v>
      </c>
      <c r="U3446" s="23">
        <v>42521.291504629626</v>
      </c>
      <c r="V3446" s="14">
        <f t="shared" si="376"/>
        <v>211.22819999999999</v>
      </c>
      <c r="W3446" s="14">
        <f t="shared" si="377"/>
        <v>610.44949799999995</v>
      </c>
      <c r="X3446" s="7">
        <f>IF($L3446&gt;0,$W3446/$L3446,0)</f>
        <v>30.522474899999999</v>
      </c>
    </row>
    <row r="3447" spans="1:24" ht="43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3">
        <f>(E3447/D3447)*100</f>
        <v>100</v>
      </c>
      <c r="P3447" s="7">
        <f t="shared" si="372"/>
        <v>64.516129032258064</v>
      </c>
      <c r="Q3447" s="4" t="str">
        <f t="shared" si="373"/>
        <v>theater</v>
      </c>
      <c r="R3447" s="4" t="str">
        <f t="shared" si="371"/>
        <v>plays</v>
      </c>
      <c r="S3447" s="22">
        <f t="shared" si="374"/>
        <v>42272.530509259261</v>
      </c>
      <c r="T3447" s="22">
        <f t="shared" si="375"/>
        <v>42300.530509259261</v>
      </c>
      <c r="U3447" s="23">
        <v>42272.530509259261</v>
      </c>
      <c r="V3447" s="14">
        <f t="shared" si="376"/>
        <v>2503.7539999999999</v>
      </c>
      <c r="W3447" s="14">
        <f t="shared" si="377"/>
        <v>2503.7539999999999</v>
      </c>
      <c r="X3447" s="7">
        <f>IF($L3447&gt;0,$W3447/$L3447,0)</f>
        <v>80.766258064516123</v>
      </c>
    </row>
    <row r="3448" spans="1:24" ht="43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3">
        <f>(E3448/D3448)*100</f>
        <v>108.2</v>
      </c>
      <c r="P3448" s="7">
        <f t="shared" si="372"/>
        <v>43.28</v>
      </c>
      <c r="Q3448" s="4" t="str">
        <f t="shared" si="373"/>
        <v>theater</v>
      </c>
      <c r="R3448" s="4" t="str">
        <f t="shared" si="371"/>
        <v>plays</v>
      </c>
      <c r="S3448" s="22">
        <f t="shared" si="374"/>
        <v>42016.832465277781</v>
      </c>
      <c r="T3448" s="22">
        <f t="shared" si="375"/>
        <v>42040.513888888891</v>
      </c>
      <c r="U3448" s="23">
        <v>42016.832465277781</v>
      </c>
      <c r="V3448" s="14">
        <f t="shared" si="376"/>
        <v>1251.877</v>
      </c>
      <c r="W3448" s="14">
        <f t="shared" si="377"/>
        <v>1354.5309139999999</v>
      </c>
      <c r="X3448" s="7">
        <f>IF($L3448&gt;0,$W3448/$L3448,0)</f>
        <v>54.181236559999995</v>
      </c>
    </row>
    <row r="3449" spans="1:24" ht="28.8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3">
        <f>(E3449/D3449)*100</f>
        <v>107.80000000000001</v>
      </c>
      <c r="P3449" s="7">
        <f t="shared" si="372"/>
        <v>77</v>
      </c>
      <c r="Q3449" s="4" t="str">
        <f t="shared" si="373"/>
        <v>theater</v>
      </c>
      <c r="R3449" s="4" t="str">
        <f t="shared" si="371"/>
        <v>plays</v>
      </c>
      <c r="S3449" s="22">
        <f t="shared" si="374"/>
        <v>42402.889027777783</v>
      </c>
      <c r="T3449" s="22">
        <f t="shared" si="375"/>
        <v>42447.847361111111</v>
      </c>
      <c r="U3449" s="23">
        <v>42402.889027777783</v>
      </c>
      <c r="V3449" s="14">
        <f t="shared" si="376"/>
        <v>1000</v>
      </c>
      <c r="W3449" s="14">
        <f t="shared" si="377"/>
        <v>1078</v>
      </c>
      <c r="X3449" s="7">
        <f>IF($L3449&gt;0,$W3449/$L3449,0)</f>
        <v>77</v>
      </c>
    </row>
    <row r="3450" spans="1:24" ht="43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3">
        <f>(E3450/D3450)*100</f>
        <v>109.76190476190477</v>
      </c>
      <c r="P3450" s="7">
        <f t="shared" si="372"/>
        <v>51.222222222222221</v>
      </c>
      <c r="Q3450" s="4" t="str">
        <f t="shared" si="373"/>
        <v>theater</v>
      </c>
      <c r="R3450" s="4" t="str">
        <f t="shared" si="371"/>
        <v>plays</v>
      </c>
      <c r="S3450" s="22">
        <f t="shared" si="374"/>
        <v>41960.119085648148</v>
      </c>
      <c r="T3450" s="22">
        <f t="shared" si="375"/>
        <v>41990.119085648148</v>
      </c>
      <c r="U3450" s="23">
        <v>41960.119085648148</v>
      </c>
      <c r="V3450" s="14">
        <f t="shared" si="376"/>
        <v>2100</v>
      </c>
      <c r="W3450" s="14">
        <f t="shared" si="377"/>
        <v>2305</v>
      </c>
      <c r="X3450" s="7">
        <f>IF($L3450&gt;0,$W3450/$L3450,0)</f>
        <v>51.222222222222221</v>
      </c>
    </row>
    <row r="3451" spans="1:24" ht="43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3">
        <f>(E3451/D3451)*100</f>
        <v>170.625</v>
      </c>
      <c r="P3451" s="7">
        <f t="shared" si="372"/>
        <v>68.25</v>
      </c>
      <c r="Q3451" s="4" t="str">
        <f t="shared" si="373"/>
        <v>theater</v>
      </c>
      <c r="R3451" s="4" t="str">
        <f t="shared" si="371"/>
        <v>plays</v>
      </c>
      <c r="S3451" s="22">
        <f t="shared" si="374"/>
        <v>42532.052523148144</v>
      </c>
      <c r="T3451" s="22">
        <f t="shared" si="375"/>
        <v>42560.166666666672</v>
      </c>
      <c r="U3451" s="23">
        <v>42532.052523148144</v>
      </c>
      <c r="V3451" s="14">
        <f t="shared" si="376"/>
        <v>800</v>
      </c>
      <c r="W3451" s="14">
        <f t="shared" si="377"/>
        <v>1365</v>
      </c>
      <c r="X3451" s="7">
        <f>IF($L3451&gt;0,$W3451/$L3451,0)</f>
        <v>68.25</v>
      </c>
    </row>
    <row r="3452" spans="1:24" ht="43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3">
        <f>(E3452/D3452)*100</f>
        <v>152</v>
      </c>
      <c r="P3452" s="7">
        <f t="shared" si="372"/>
        <v>19.487179487179485</v>
      </c>
      <c r="Q3452" s="4" t="str">
        <f t="shared" si="373"/>
        <v>theater</v>
      </c>
      <c r="R3452" s="4" t="str">
        <f t="shared" si="371"/>
        <v>plays</v>
      </c>
      <c r="S3452" s="22">
        <f t="shared" si="374"/>
        <v>42036.704525462963</v>
      </c>
      <c r="T3452" s="22">
        <f t="shared" si="375"/>
        <v>42096.662858796291</v>
      </c>
      <c r="U3452" s="23">
        <v>42036.704525462963</v>
      </c>
      <c r="V3452" s="14">
        <f t="shared" si="376"/>
        <v>625.93849999999998</v>
      </c>
      <c r="W3452" s="14">
        <f t="shared" si="377"/>
        <v>951.42651999999998</v>
      </c>
      <c r="X3452" s="7">
        <f>IF($L3452&gt;0,$W3452/$L3452,0)</f>
        <v>24.395551794871796</v>
      </c>
    </row>
    <row r="3453" spans="1:24" ht="43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3">
        <f>(E3453/D3453)*100</f>
        <v>101.23076923076924</v>
      </c>
      <c r="P3453" s="7">
        <f t="shared" si="372"/>
        <v>41.125</v>
      </c>
      <c r="Q3453" s="4" t="str">
        <f t="shared" si="373"/>
        <v>theater</v>
      </c>
      <c r="R3453" s="4" t="str">
        <f t="shared" si="371"/>
        <v>plays</v>
      </c>
      <c r="S3453" s="22">
        <f t="shared" si="374"/>
        <v>42088.723692129628</v>
      </c>
      <c r="T3453" s="22">
        <f t="shared" si="375"/>
        <v>42115.723692129628</v>
      </c>
      <c r="U3453" s="23">
        <v>42088.723692129628</v>
      </c>
      <c r="V3453" s="14">
        <f t="shared" si="376"/>
        <v>650</v>
      </c>
      <c r="W3453" s="14">
        <f t="shared" si="377"/>
        <v>658</v>
      </c>
      <c r="X3453" s="7">
        <f>IF($L3453&gt;0,$W3453/$L3453,0)</f>
        <v>41.125</v>
      </c>
    </row>
    <row r="3454" spans="1:24" ht="43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3">
        <f>(E3454/D3454)*100</f>
        <v>153.19999999999999</v>
      </c>
      <c r="P3454" s="7">
        <f t="shared" si="372"/>
        <v>41.405405405405403</v>
      </c>
      <c r="Q3454" s="4" t="str">
        <f t="shared" si="373"/>
        <v>theater</v>
      </c>
      <c r="R3454" s="4" t="str">
        <f t="shared" si="371"/>
        <v>plays</v>
      </c>
      <c r="S3454" s="22">
        <f t="shared" si="374"/>
        <v>41820.639189814814</v>
      </c>
      <c r="T3454" s="22">
        <f t="shared" si="375"/>
        <v>41843.165972222225</v>
      </c>
      <c r="U3454" s="23">
        <v>41820.639189814814</v>
      </c>
      <c r="V3454" s="14">
        <f t="shared" si="376"/>
        <v>1000</v>
      </c>
      <c r="W3454" s="14">
        <f t="shared" si="377"/>
        <v>1532</v>
      </c>
      <c r="X3454" s="7">
        <f>IF($L3454&gt;0,$W3454/$L3454,0)</f>
        <v>41.405405405405403</v>
      </c>
    </row>
    <row r="3455" spans="1:24" ht="43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3">
        <f>(E3455/D3455)*100</f>
        <v>128.33333333333334</v>
      </c>
      <c r="P3455" s="7">
        <f t="shared" si="372"/>
        <v>27.5</v>
      </c>
      <c r="Q3455" s="4" t="str">
        <f t="shared" si="373"/>
        <v>theater</v>
      </c>
      <c r="R3455" s="4" t="str">
        <f t="shared" si="371"/>
        <v>plays</v>
      </c>
      <c r="S3455" s="22">
        <f t="shared" si="374"/>
        <v>42535.97865740741</v>
      </c>
      <c r="T3455" s="22">
        <f t="shared" si="375"/>
        <v>42595.97865740741</v>
      </c>
      <c r="U3455" s="23">
        <v>42535.97865740741</v>
      </c>
      <c r="V3455" s="14">
        <f t="shared" si="376"/>
        <v>375.56309999999996</v>
      </c>
      <c r="W3455" s="14">
        <f t="shared" si="377"/>
        <v>481.97264499999994</v>
      </c>
      <c r="X3455" s="7">
        <f>IF($L3455&gt;0,$W3455/$L3455,0)</f>
        <v>34.426617499999999</v>
      </c>
    </row>
    <row r="3456" spans="1:24" ht="43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3">
        <f>(E3456/D3456)*100</f>
        <v>100.71428571428571</v>
      </c>
      <c r="P3456" s="7">
        <f t="shared" si="372"/>
        <v>33.571428571428569</v>
      </c>
      <c r="Q3456" s="4" t="str">
        <f t="shared" si="373"/>
        <v>theater</v>
      </c>
      <c r="R3456" s="4" t="str">
        <f t="shared" si="371"/>
        <v>plays</v>
      </c>
      <c r="S3456" s="22">
        <f t="shared" si="374"/>
        <v>41821.698599537034</v>
      </c>
      <c r="T3456" s="22">
        <f t="shared" si="375"/>
        <v>41851.698599537034</v>
      </c>
      <c r="U3456" s="23">
        <v>41821.698599537034</v>
      </c>
      <c r="V3456" s="14">
        <f t="shared" si="376"/>
        <v>876.31389999999999</v>
      </c>
      <c r="W3456" s="14">
        <f t="shared" si="377"/>
        <v>882.57328499999994</v>
      </c>
      <c r="X3456" s="7">
        <f>IF($L3456&gt;0,$W3456/$L3456,0)</f>
        <v>42.027299285714285</v>
      </c>
    </row>
    <row r="3457" spans="1:24" ht="43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3">
        <f>(E3457/D3457)*100</f>
        <v>100.64999999999999</v>
      </c>
      <c r="P3457" s="7">
        <f t="shared" si="372"/>
        <v>145.86956521739131</v>
      </c>
      <c r="Q3457" s="4" t="str">
        <f t="shared" si="373"/>
        <v>theater</v>
      </c>
      <c r="R3457" s="4" t="str">
        <f t="shared" si="371"/>
        <v>plays</v>
      </c>
      <c r="S3457" s="22">
        <f t="shared" si="374"/>
        <v>42626.7503125</v>
      </c>
      <c r="T3457" s="22">
        <f t="shared" si="375"/>
        <v>42656.7503125</v>
      </c>
      <c r="U3457" s="23">
        <v>42626.7503125</v>
      </c>
      <c r="V3457" s="14">
        <f t="shared" si="376"/>
        <v>10000</v>
      </c>
      <c r="W3457" s="14">
        <f t="shared" si="377"/>
        <v>10065</v>
      </c>
      <c r="X3457" s="7">
        <f>IF($L3457&gt;0,$W3457/$L3457,0)</f>
        <v>145.86956521739131</v>
      </c>
    </row>
    <row r="3458" spans="1:24" ht="43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3">
        <f>(E3458/D3458)*100</f>
        <v>191.3</v>
      </c>
      <c r="P3458" s="7">
        <f t="shared" si="372"/>
        <v>358.6875</v>
      </c>
      <c r="Q3458" s="4" t="str">
        <f t="shared" si="373"/>
        <v>theater</v>
      </c>
      <c r="R3458" s="4" t="str">
        <f t="shared" ref="R3458:R3521" si="378">MID($N3458,FIND("/",$N3458)+1,LEN($N3458))</f>
        <v>plays</v>
      </c>
      <c r="S3458" s="22">
        <f t="shared" si="374"/>
        <v>41821.205636574072</v>
      </c>
      <c r="T3458" s="22">
        <f t="shared" si="375"/>
        <v>41852.290972222225</v>
      </c>
      <c r="U3458" s="23">
        <v>41821.205636574072</v>
      </c>
      <c r="V3458" s="14">
        <f t="shared" si="376"/>
        <v>3000</v>
      </c>
      <c r="W3458" s="14">
        <f t="shared" si="377"/>
        <v>5739</v>
      </c>
      <c r="X3458" s="7">
        <f>IF($L3458&gt;0,$W3458/$L3458,0)</f>
        <v>358.6875</v>
      </c>
    </row>
    <row r="3459" spans="1:24" ht="28.8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3">
        <f>(E3459/D3459)*100</f>
        <v>140.19999999999999</v>
      </c>
      <c r="P3459" s="7">
        <f t="shared" ref="P3459:P3522" si="379">IF($L3459&gt;0,$E3459/$L3459,0)</f>
        <v>50.981818181818184</v>
      </c>
      <c r="Q3459" s="4" t="str">
        <f t="shared" ref="Q3459:Q3522" si="380">LEFT($N3459,FIND("/",$N3459)-1)</f>
        <v>theater</v>
      </c>
      <c r="R3459" s="4" t="str">
        <f t="shared" si="378"/>
        <v>plays</v>
      </c>
      <c r="S3459" s="22">
        <f t="shared" ref="S3459:U3522" si="381">($J3459/86400)+DATE(1970,1,1)</f>
        <v>42016.706678240742</v>
      </c>
      <c r="T3459" s="22">
        <f t="shared" ref="T3459:T3522" si="382">($I3459/86400)+DATE(1970,1,1)</f>
        <v>42047.249305555553</v>
      </c>
      <c r="U3459" s="23">
        <v>42016.706678240742</v>
      </c>
      <c r="V3459" s="14">
        <f t="shared" ref="V3459:V3522" si="383">IF($H3459="AUD",$D3459*0.704094,IF($H3459="CAD",$D3459*0.766449,IF($H3459="CHF",$D3459*1.016069,IF($H3459="DKK",$D3459*0.150818,IF($H3459="EUR",$D3459*1.126155,IF($H3459="GBP",$D3459*1.251877,IF($H3459="HKD",$D3459*0.127766,IF($H3459="MXN",$D3459*0.052688,IF($H3459="NOK",$D3459*0.117106,IF($H3459="NZD",$D3459*0.672078,IF($H3459="SEK",$D3459*0.106947,IF($H3459="SGD",$D3459*0.737466,IF($H3459="USD",$D3459*1)))))))))))))</f>
        <v>2000</v>
      </c>
      <c r="W3459" s="14">
        <f t="shared" ref="W3459:W3522" si="384">IF($H3459="AUD",$E3459*0.704094,IF($H3459="CAD",$E3459*0.766449,IF($H3459="CHF",$E3459*1.016069,IF($H3459="DKK",$E3459*0.150818,IF($H3459="EUR",$E3459*1.126155,IF($H3459="GBP",$E3459*1.251877,IF($H3459="HKD",$E3459*0.127766,IF($H3459="MXN",$E3459*0.052688,IF($H3459="NOK",$E3459*0.117106,IF($H3459="NZD",$E3459*0.672078,IF($H3459="SEK",$E3459*0.106947,IF($H3459="SGD",$E3459*0.737466,IF($H3459="USD",$E3459*1)))))))))))))</f>
        <v>2804</v>
      </c>
      <c r="X3459" s="7">
        <f>IF($L3459&gt;0,$W3459/$L3459,0)</f>
        <v>50.981818181818184</v>
      </c>
    </row>
    <row r="3460" spans="1:24" ht="43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3">
        <f>(E3460/D3460)*100</f>
        <v>124.33537832310839</v>
      </c>
      <c r="P3460" s="7">
        <f t="shared" si="379"/>
        <v>45.037037037037038</v>
      </c>
      <c r="Q3460" s="4" t="str">
        <f t="shared" si="380"/>
        <v>theater</v>
      </c>
      <c r="R3460" s="4" t="str">
        <f t="shared" si="378"/>
        <v>plays</v>
      </c>
      <c r="S3460" s="22">
        <f t="shared" si="381"/>
        <v>42011.202581018515</v>
      </c>
      <c r="T3460" s="22">
        <f t="shared" si="382"/>
        <v>42038.185416666667</v>
      </c>
      <c r="U3460" s="23">
        <v>42011.202581018515</v>
      </c>
      <c r="V3460" s="14">
        <f t="shared" si="383"/>
        <v>978</v>
      </c>
      <c r="W3460" s="14">
        <f t="shared" si="384"/>
        <v>1216</v>
      </c>
      <c r="X3460" s="7">
        <f>IF($L3460&gt;0,$W3460/$L3460,0)</f>
        <v>45.037037037037038</v>
      </c>
    </row>
    <row r="3461" spans="1:24" ht="43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3">
        <f>(E3461/D3461)*100</f>
        <v>126.2</v>
      </c>
      <c r="P3461" s="7">
        <f t="shared" si="379"/>
        <v>17.527777777777779</v>
      </c>
      <c r="Q3461" s="4" t="str">
        <f t="shared" si="380"/>
        <v>theater</v>
      </c>
      <c r="R3461" s="4" t="str">
        <f t="shared" si="378"/>
        <v>plays</v>
      </c>
      <c r="S3461" s="22">
        <f t="shared" si="381"/>
        <v>42480.479861111111</v>
      </c>
      <c r="T3461" s="22">
        <f t="shared" si="382"/>
        <v>42510.479861111111</v>
      </c>
      <c r="U3461" s="23">
        <v>42480.479861111111</v>
      </c>
      <c r="V3461" s="14">
        <f t="shared" si="383"/>
        <v>625.93849999999998</v>
      </c>
      <c r="W3461" s="14">
        <f t="shared" si="384"/>
        <v>789.9343869999999</v>
      </c>
      <c r="X3461" s="7">
        <f>IF($L3461&gt;0,$W3461/$L3461,0)</f>
        <v>21.942621861111107</v>
      </c>
    </row>
    <row r="3462" spans="1:24" ht="43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3">
        <f>(E3462/D3462)*100</f>
        <v>190</v>
      </c>
      <c r="P3462" s="7">
        <f t="shared" si="379"/>
        <v>50</v>
      </c>
      <c r="Q3462" s="4" t="str">
        <f t="shared" si="380"/>
        <v>theater</v>
      </c>
      <c r="R3462" s="4" t="str">
        <f t="shared" si="378"/>
        <v>plays</v>
      </c>
      <c r="S3462" s="22">
        <f t="shared" si="381"/>
        <v>41852.527222222227</v>
      </c>
      <c r="T3462" s="22">
        <f t="shared" si="382"/>
        <v>41866.527222222227</v>
      </c>
      <c r="U3462" s="23">
        <v>41852.527222222227</v>
      </c>
      <c r="V3462" s="14">
        <f t="shared" si="383"/>
        <v>625.93849999999998</v>
      </c>
      <c r="W3462" s="14">
        <f t="shared" si="384"/>
        <v>1189.28315</v>
      </c>
      <c r="X3462" s="7">
        <f>IF($L3462&gt;0,$W3462/$L3462,0)</f>
        <v>62.593849999999996</v>
      </c>
    </row>
    <row r="3463" spans="1:24" ht="43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3">
        <f>(E3463/D3463)*100</f>
        <v>139</v>
      </c>
      <c r="P3463" s="7">
        <f t="shared" si="379"/>
        <v>57.916666666666664</v>
      </c>
      <c r="Q3463" s="4" t="str">
        <f t="shared" si="380"/>
        <v>theater</v>
      </c>
      <c r="R3463" s="4" t="str">
        <f t="shared" si="378"/>
        <v>plays</v>
      </c>
      <c r="S3463" s="22">
        <f t="shared" si="381"/>
        <v>42643.632858796293</v>
      </c>
      <c r="T3463" s="22">
        <f t="shared" si="382"/>
        <v>42672.125</v>
      </c>
      <c r="U3463" s="23">
        <v>42643.632858796293</v>
      </c>
      <c r="V3463" s="14">
        <f t="shared" si="383"/>
        <v>500</v>
      </c>
      <c r="W3463" s="14">
        <f t="shared" si="384"/>
        <v>695</v>
      </c>
      <c r="X3463" s="7">
        <f>IF($L3463&gt;0,$W3463/$L3463,0)</f>
        <v>57.916666666666664</v>
      </c>
    </row>
    <row r="3464" spans="1:24" ht="43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3">
        <f>(E3464/D3464)*100</f>
        <v>202</v>
      </c>
      <c r="P3464" s="7">
        <f t="shared" si="379"/>
        <v>29.705882352941178</v>
      </c>
      <c r="Q3464" s="4" t="str">
        <f t="shared" si="380"/>
        <v>theater</v>
      </c>
      <c r="R3464" s="4" t="str">
        <f t="shared" si="378"/>
        <v>plays</v>
      </c>
      <c r="S3464" s="22">
        <f t="shared" si="381"/>
        <v>42179.898472222223</v>
      </c>
      <c r="T3464" s="22">
        <f t="shared" si="382"/>
        <v>42195.75</v>
      </c>
      <c r="U3464" s="23">
        <v>42179.898472222223</v>
      </c>
      <c r="V3464" s="14">
        <f t="shared" si="383"/>
        <v>250</v>
      </c>
      <c r="W3464" s="14">
        <f t="shared" si="384"/>
        <v>505</v>
      </c>
      <c r="X3464" s="7">
        <f>IF($L3464&gt;0,$W3464/$L3464,0)</f>
        <v>29.705882352941178</v>
      </c>
    </row>
    <row r="3465" spans="1:24" ht="43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3">
        <f>(E3465/D3465)*100</f>
        <v>103.38000000000001</v>
      </c>
      <c r="P3465" s="7">
        <f t="shared" si="379"/>
        <v>90.684210526315795</v>
      </c>
      <c r="Q3465" s="4" t="str">
        <f t="shared" si="380"/>
        <v>theater</v>
      </c>
      <c r="R3465" s="4" t="str">
        <f t="shared" si="378"/>
        <v>plays</v>
      </c>
      <c r="S3465" s="22">
        <f t="shared" si="381"/>
        <v>42612.918807870374</v>
      </c>
      <c r="T3465" s="22">
        <f t="shared" si="382"/>
        <v>42654.165972222225</v>
      </c>
      <c r="U3465" s="23">
        <v>42612.918807870374</v>
      </c>
      <c r="V3465" s="14">
        <f t="shared" si="383"/>
        <v>7664.4900000000007</v>
      </c>
      <c r="W3465" s="14">
        <f t="shared" si="384"/>
        <v>7923.5497620000006</v>
      </c>
      <c r="X3465" s="7">
        <f>IF($L3465&gt;0,$W3465/$L3465,0)</f>
        <v>69.504822473684214</v>
      </c>
    </row>
    <row r="3466" spans="1:24" ht="43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3">
        <f>(E3466/D3466)*100</f>
        <v>102.3236</v>
      </c>
      <c r="P3466" s="7">
        <f t="shared" si="379"/>
        <v>55.012688172043013</v>
      </c>
      <c r="Q3466" s="4" t="str">
        <f t="shared" si="380"/>
        <v>theater</v>
      </c>
      <c r="R3466" s="4" t="str">
        <f t="shared" si="378"/>
        <v>plays</v>
      </c>
      <c r="S3466" s="22">
        <f t="shared" si="381"/>
        <v>42575.130057870367</v>
      </c>
      <c r="T3466" s="22">
        <f t="shared" si="382"/>
        <v>42605.130057870367</v>
      </c>
      <c r="U3466" s="23">
        <v>42575.130057870367</v>
      </c>
      <c r="V3466" s="14">
        <f t="shared" si="383"/>
        <v>5000</v>
      </c>
      <c r="W3466" s="14">
        <f t="shared" si="384"/>
        <v>5116.18</v>
      </c>
      <c r="X3466" s="7">
        <f>IF($L3466&gt;0,$W3466/$L3466,0)</f>
        <v>55.012688172043013</v>
      </c>
    </row>
    <row r="3467" spans="1:24" ht="43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3">
        <f>(E3467/D3467)*100</f>
        <v>103</v>
      </c>
      <c r="P3467" s="7">
        <f t="shared" si="379"/>
        <v>57.222222222222221</v>
      </c>
      <c r="Q3467" s="4" t="str">
        <f t="shared" si="380"/>
        <v>theater</v>
      </c>
      <c r="R3467" s="4" t="str">
        <f t="shared" si="378"/>
        <v>plays</v>
      </c>
      <c r="S3467" s="22">
        <f t="shared" si="381"/>
        <v>42200.625833333332</v>
      </c>
      <c r="T3467" s="22">
        <f t="shared" si="382"/>
        <v>42225.666666666672</v>
      </c>
      <c r="U3467" s="23">
        <v>42200.625833333332</v>
      </c>
      <c r="V3467" s="14">
        <f t="shared" si="383"/>
        <v>2503.7539999999999</v>
      </c>
      <c r="W3467" s="14">
        <f t="shared" si="384"/>
        <v>2578.8666199999998</v>
      </c>
      <c r="X3467" s="7">
        <f>IF($L3467&gt;0,$W3467/$L3467,0)</f>
        <v>71.635183888888889</v>
      </c>
    </row>
    <row r="3468" spans="1:24" ht="28.8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3">
        <f>(E3468/D3468)*100</f>
        <v>127.14285714285714</v>
      </c>
      <c r="P3468" s="7">
        <f t="shared" si="379"/>
        <v>72.950819672131146</v>
      </c>
      <c r="Q3468" s="4" t="str">
        <f t="shared" si="380"/>
        <v>theater</v>
      </c>
      <c r="R3468" s="4" t="str">
        <f t="shared" si="378"/>
        <v>plays</v>
      </c>
      <c r="S3468" s="22">
        <f t="shared" si="381"/>
        <v>42420.019097222219</v>
      </c>
      <c r="T3468" s="22">
        <f t="shared" si="382"/>
        <v>42479.977430555555</v>
      </c>
      <c r="U3468" s="23">
        <v>42420.019097222219</v>
      </c>
      <c r="V3468" s="14">
        <f t="shared" si="383"/>
        <v>3500</v>
      </c>
      <c r="W3468" s="14">
        <f t="shared" si="384"/>
        <v>4450</v>
      </c>
      <c r="X3468" s="7">
        <f>IF($L3468&gt;0,$W3468/$L3468,0)</f>
        <v>72.950819672131146</v>
      </c>
    </row>
    <row r="3469" spans="1:24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3">
        <f>(E3469/D3469)*100</f>
        <v>101</v>
      </c>
      <c r="P3469" s="7">
        <f t="shared" si="379"/>
        <v>64.468085106382972</v>
      </c>
      <c r="Q3469" s="4" t="str">
        <f t="shared" si="380"/>
        <v>theater</v>
      </c>
      <c r="R3469" s="4" t="str">
        <f t="shared" si="378"/>
        <v>plays</v>
      </c>
      <c r="S3469" s="22">
        <f t="shared" si="381"/>
        <v>42053.671666666662</v>
      </c>
      <c r="T3469" s="22">
        <f t="shared" si="382"/>
        <v>42083.630000000005</v>
      </c>
      <c r="U3469" s="23">
        <v>42053.671666666662</v>
      </c>
      <c r="V3469" s="14">
        <f t="shared" si="383"/>
        <v>3000</v>
      </c>
      <c r="W3469" s="14">
        <f t="shared" si="384"/>
        <v>3030</v>
      </c>
      <c r="X3469" s="7">
        <f>IF($L3469&gt;0,$W3469/$L3469,0)</f>
        <v>64.468085106382972</v>
      </c>
    </row>
    <row r="3470" spans="1:24" ht="43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3">
        <f>(E3470/D3470)*100</f>
        <v>121.78</v>
      </c>
      <c r="P3470" s="7">
        <f t="shared" si="379"/>
        <v>716.35294117647061</v>
      </c>
      <c r="Q3470" s="4" t="str">
        <f t="shared" si="380"/>
        <v>theater</v>
      </c>
      <c r="R3470" s="4" t="str">
        <f t="shared" si="378"/>
        <v>plays</v>
      </c>
      <c r="S3470" s="22">
        <f t="shared" si="381"/>
        <v>42605.765381944446</v>
      </c>
      <c r="T3470" s="22">
        <f t="shared" si="382"/>
        <v>42634.125</v>
      </c>
      <c r="U3470" s="23">
        <v>42605.765381944446</v>
      </c>
      <c r="V3470" s="14">
        <f t="shared" si="383"/>
        <v>10000</v>
      </c>
      <c r="W3470" s="14">
        <f t="shared" si="384"/>
        <v>12178</v>
      </c>
      <c r="X3470" s="7">
        <f>IF($L3470&gt;0,$W3470/$L3470,0)</f>
        <v>716.35294117647061</v>
      </c>
    </row>
    <row r="3471" spans="1:24" ht="43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3">
        <f>(E3471/D3471)*100</f>
        <v>113.39285714285714</v>
      </c>
      <c r="P3471" s="7">
        <f t="shared" si="379"/>
        <v>50.396825396825399</v>
      </c>
      <c r="Q3471" s="4" t="str">
        <f t="shared" si="380"/>
        <v>theater</v>
      </c>
      <c r="R3471" s="4" t="str">
        <f t="shared" si="378"/>
        <v>plays</v>
      </c>
      <c r="S3471" s="22">
        <f t="shared" si="381"/>
        <v>42458.641724537039</v>
      </c>
      <c r="T3471" s="22">
        <f t="shared" si="382"/>
        <v>42488.641724537039</v>
      </c>
      <c r="U3471" s="23">
        <v>42458.641724537039</v>
      </c>
      <c r="V3471" s="14">
        <f t="shared" si="383"/>
        <v>2800</v>
      </c>
      <c r="W3471" s="14">
        <f t="shared" si="384"/>
        <v>3175</v>
      </c>
      <c r="X3471" s="7">
        <f>IF($L3471&gt;0,$W3471/$L3471,0)</f>
        <v>50.396825396825399</v>
      </c>
    </row>
    <row r="3472" spans="1:24" ht="28.8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3">
        <f>(E3472/D3472)*100</f>
        <v>150</v>
      </c>
      <c r="P3472" s="7">
        <f t="shared" si="379"/>
        <v>41.666666666666664</v>
      </c>
      <c r="Q3472" s="4" t="str">
        <f t="shared" si="380"/>
        <v>theater</v>
      </c>
      <c r="R3472" s="4" t="str">
        <f t="shared" si="378"/>
        <v>plays</v>
      </c>
      <c r="S3472" s="22">
        <f t="shared" si="381"/>
        <v>42529.022013888884</v>
      </c>
      <c r="T3472" s="22">
        <f t="shared" si="382"/>
        <v>42566.901388888888</v>
      </c>
      <c r="U3472" s="23">
        <v>42529.022013888884</v>
      </c>
      <c r="V3472" s="14">
        <f t="shared" si="383"/>
        <v>250</v>
      </c>
      <c r="W3472" s="14">
        <f t="shared" si="384"/>
        <v>375</v>
      </c>
      <c r="X3472" s="7">
        <f>IF($L3472&gt;0,$W3472/$L3472,0)</f>
        <v>41.666666666666664</v>
      </c>
    </row>
    <row r="3473" spans="1:24" ht="43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3">
        <f>(E3473/D3473)*100</f>
        <v>214.6</v>
      </c>
      <c r="P3473" s="7">
        <f t="shared" si="379"/>
        <v>35.766666666666666</v>
      </c>
      <c r="Q3473" s="4" t="str">
        <f t="shared" si="380"/>
        <v>theater</v>
      </c>
      <c r="R3473" s="4" t="str">
        <f t="shared" si="378"/>
        <v>plays</v>
      </c>
      <c r="S3473" s="22">
        <f t="shared" si="381"/>
        <v>41841.820486111115</v>
      </c>
      <c r="T3473" s="22">
        <f t="shared" si="382"/>
        <v>41882.833333333336</v>
      </c>
      <c r="U3473" s="23">
        <v>41841.820486111115</v>
      </c>
      <c r="V3473" s="14">
        <f t="shared" si="383"/>
        <v>625.93849999999998</v>
      </c>
      <c r="W3473" s="14">
        <f t="shared" si="384"/>
        <v>1343.264021</v>
      </c>
      <c r="X3473" s="7">
        <f>IF($L3473&gt;0,$W3473/$L3473,0)</f>
        <v>44.775467366666668</v>
      </c>
    </row>
    <row r="3474" spans="1:24" ht="43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3">
        <f>(E3474/D3474)*100</f>
        <v>102.05</v>
      </c>
      <c r="P3474" s="7">
        <f t="shared" si="379"/>
        <v>88.739130434782609</v>
      </c>
      <c r="Q3474" s="4" t="str">
        <f t="shared" si="380"/>
        <v>theater</v>
      </c>
      <c r="R3474" s="4" t="str">
        <f t="shared" si="378"/>
        <v>plays</v>
      </c>
      <c r="S3474" s="22">
        <f t="shared" si="381"/>
        <v>41928.170497685183</v>
      </c>
      <c r="T3474" s="22">
        <f t="shared" si="382"/>
        <v>41949.249305555553</v>
      </c>
      <c r="U3474" s="23">
        <v>41928.170497685183</v>
      </c>
      <c r="V3474" s="14">
        <f t="shared" si="383"/>
        <v>2000</v>
      </c>
      <c r="W3474" s="14">
        <f t="shared" si="384"/>
        <v>2041</v>
      </c>
      <c r="X3474" s="7">
        <f>IF($L3474&gt;0,$W3474/$L3474,0)</f>
        <v>88.739130434782609</v>
      </c>
    </row>
    <row r="3475" spans="1:24" ht="43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3">
        <f>(E3475/D3475)*100</f>
        <v>100</v>
      </c>
      <c r="P3475" s="7">
        <f t="shared" si="379"/>
        <v>148.4848484848485</v>
      </c>
      <c r="Q3475" s="4" t="str">
        <f t="shared" si="380"/>
        <v>theater</v>
      </c>
      <c r="R3475" s="4" t="str">
        <f t="shared" si="378"/>
        <v>plays</v>
      </c>
      <c r="S3475" s="22">
        <f t="shared" si="381"/>
        <v>42062.834444444445</v>
      </c>
      <c r="T3475" s="22">
        <f t="shared" si="382"/>
        <v>42083.852083333331</v>
      </c>
      <c r="U3475" s="23">
        <v>42062.834444444445</v>
      </c>
      <c r="V3475" s="14">
        <f t="shared" si="383"/>
        <v>4900</v>
      </c>
      <c r="W3475" s="14">
        <f t="shared" si="384"/>
        <v>4900</v>
      </c>
      <c r="X3475" s="7">
        <f>IF($L3475&gt;0,$W3475/$L3475,0)</f>
        <v>148.4848484848485</v>
      </c>
    </row>
    <row r="3476" spans="1:24" ht="43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3">
        <f>(E3476/D3476)*100</f>
        <v>101</v>
      </c>
      <c r="P3476" s="7">
        <f t="shared" si="379"/>
        <v>51.794871794871796</v>
      </c>
      <c r="Q3476" s="4" t="str">
        <f t="shared" si="380"/>
        <v>theater</v>
      </c>
      <c r="R3476" s="4" t="str">
        <f t="shared" si="378"/>
        <v>plays</v>
      </c>
      <c r="S3476" s="22">
        <f t="shared" si="381"/>
        <v>42541.501516203702</v>
      </c>
      <c r="T3476" s="22">
        <f t="shared" si="382"/>
        <v>42571.501516203702</v>
      </c>
      <c r="U3476" s="23">
        <v>42541.501516203702</v>
      </c>
      <c r="V3476" s="14">
        <f t="shared" si="383"/>
        <v>2503.7539999999999</v>
      </c>
      <c r="W3476" s="14">
        <f t="shared" si="384"/>
        <v>2528.7915399999997</v>
      </c>
      <c r="X3476" s="7">
        <f>IF($L3476&gt;0,$W3476/$L3476,0)</f>
        <v>64.840808717948704</v>
      </c>
    </row>
    <row r="3477" spans="1:24" ht="43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3">
        <f>(E3477/D3477)*100</f>
        <v>113.33333333333333</v>
      </c>
      <c r="P3477" s="7">
        <f t="shared" si="379"/>
        <v>20</v>
      </c>
      <c r="Q3477" s="4" t="str">
        <f t="shared" si="380"/>
        <v>theater</v>
      </c>
      <c r="R3477" s="4" t="str">
        <f t="shared" si="378"/>
        <v>plays</v>
      </c>
      <c r="S3477" s="22">
        <f t="shared" si="381"/>
        <v>41918.880833333329</v>
      </c>
      <c r="T3477" s="22">
        <f t="shared" si="382"/>
        <v>41946</v>
      </c>
      <c r="U3477" s="23">
        <v>41918.880833333329</v>
      </c>
      <c r="V3477" s="14">
        <f t="shared" si="383"/>
        <v>375.56309999999996</v>
      </c>
      <c r="W3477" s="14">
        <f t="shared" si="384"/>
        <v>425.63817999999998</v>
      </c>
      <c r="X3477" s="7">
        <f>IF($L3477&gt;0,$W3477/$L3477,0)</f>
        <v>25.03754</v>
      </c>
    </row>
    <row r="3478" spans="1:24" ht="43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3">
        <f>(E3478/D3478)*100</f>
        <v>104</v>
      </c>
      <c r="P3478" s="7">
        <f t="shared" si="379"/>
        <v>52</v>
      </c>
      <c r="Q3478" s="4" t="str">
        <f t="shared" si="380"/>
        <v>theater</v>
      </c>
      <c r="R3478" s="4" t="str">
        <f t="shared" si="378"/>
        <v>plays</v>
      </c>
      <c r="S3478" s="22">
        <f t="shared" si="381"/>
        <v>41921.279976851853</v>
      </c>
      <c r="T3478" s="22">
        <f t="shared" si="382"/>
        <v>41939.125</v>
      </c>
      <c r="U3478" s="23">
        <v>41921.279976851853</v>
      </c>
      <c r="V3478" s="14">
        <f t="shared" si="383"/>
        <v>300</v>
      </c>
      <c r="W3478" s="14">
        <f t="shared" si="384"/>
        <v>312</v>
      </c>
      <c r="X3478" s="7">
        <f>IF($L3478&gt;0,$W3478/$L3478,0)</f>
        <v>52</v>
      </c>
    </row>
    <row r="3479" spans="1:24" ht="43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3">
        <f>(E3479/D3479)*100</f>
        <v>115.33333333333333</v>
      </c>
      <c r="P3479" s="7">
        <f t="shared" si="379"/>
        <v>53.230769230769234</v>
      </c>
      <c r="Q3479" s="4" t="str">
        <f t="shared" si="380"/>
        <v>theater</v>
      </c>
      <c r="R3479" s="4" t="str">
        <f t="shared" si="378"/>
        <v>plays</v>
      </c>
      <c r="S3479" s="22">
        <f t="shared" si="381"/>
        <v>42128.736608796295</v>
      </c>
      <c r="T3479" s="22">
        <f t="shared" si="382"/>
        <v>42141.125</v>
      </c>
      <c r="U3479" s="23">
        <v>42128.736608796295</v>
      </c>
      <c r="V3479" s="14">
        <f t="shared" si="383"/>
        <v>1800</v>
      </c>
      <c r="W3479" s="14">
        <f t="shared" si="384"/>
        <v>2076</v>
      </c>
      <c r="X3479" s="7">
        <f>IF($L3479&gt;0,$W3479/$L3479,0)</f>
        <v>53.230769230769234</v>
      </c>
    </row>
    <row r="3480" spans="1:24" ht="43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3">
        <f>(E3480/D3480)*100</f>
        <v>112.85000000000001</v>
      </c>
      <c r="P3480" s="7">
        <f t="shared" si="379"/>
        <v>39.596491228070178</v>
      </c>
      <c r="Q3480" s="4" t="str">
        <f t="shared" si="380"/>
        <v>theater</v>
      </c>
      <c r="R3480" s="4" t="str">
        <f t="shared" si="378"/>
        <v>plays</v>
      </c>
      <c r="S3480" s="22">
        <f t="shared" si="381"/>
        <v>42053.916921296295</v>
      </c>
      <c r="T3480" s="22">
        <f t="shared" si="382"/>
        <v>42079.875</v>
      </c>
      <c r="U3480" s="23">
        <v>42053.916921296295</v>
      </c>
      <c r="V3480" s="14">
        <f t="shared" si="383"/>
        <v>2000</v>
      </c>
      <c r="W3480" s="14">
        <f t="shared" si="384"/>
        <v>2257</v>
      </c>
      <c r="X3480" s="7">
        <f>IF($L3480&gt;0,$W3480/$L3480,0)</f>
        <v>39.596491228070178</v>
      </c>
    </row>
    <row r="3481" spans="1:24" ht="43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3">
        <f>(E3481/D3481)*100</f>
        <v>127.86666666666666</v>
      </c>
      <c r="P3481" s="7">
        <f t="shared" si="379"/>
        <v>34.25</v>
      </c>
      <c r="Q3481" s="4" t="str">
        <f t="shared" si="380"/>
        <v>theater</v>
      </c>
      <c r="R3481" s="4" t="str">
        <f t="shared" si="378"/>
        <v>plays</v>
      </c>
      <c r="S3481" s="22">
        <f t="shared" si="381"/>
        <v>41781.855092592596</v>
      </c>
      <c r="T3481" s="22">
        <f t="shared" si="382"/>
        <v>41811.855092592596</v>
      </c>
      <c r="U3481" s="23">
        <v>41781.855092592596</v>
      </c>
      <c r="V3481" s="14">
        <f t="shared" si="383"/>
        <v>1877.8154999999999</v>
      </c>
      <c r="W3481" s="14">
        <f t="shared" si="384"/>
        <v>2401.1000859999999</v>
      </c>
      <c r="X3481" s="7">
        <f>IF($L3481&gt;0,$W3481/$L3481,0)</f>
        <v>42.87678725</v>
      </c>
    </row>
    <row r="3482" spans="1:24" ht="43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3">
        <f>(E3482/D3482)*100</f>
        <v>142.66666666666669</v>
      </c>
      <c r="P3482" s="7">
        <f t="shared" si="379"/>
        <v>164.61538461538461</v>
      </c>
      <c r="Q3482" s="4" t="str">
        <f t="shared" si="380"/>
        <v>theater</v>
      </c>
      <c r="R3482" s="4" t="str">
        <f t="shared" si="378"/>
        <v>plays</v>
      </c>
      <c r="S3482" s="22">
        <f t="shared" si="381"/>
        <v>42171.317442129628</v>
      </c>
      <c r="T3482" s="22">
        <f t="shared" si="382"/>
        <v>42195.875</v>
      </c>
      <c r="U3482" s="23">
        <v>42171.317442129628</v>
      </c>
      <c r="V3482" s="14">
        <f t="shared" si="383"/>
        <v>1500</v>
      </c>
      <c r="W3482" s="14">
        <f t="shared" si="384"/>
        <v>2140</v>
      </c>
      <c r="X3482" s="7">
        <f>IF($L3482&gt;0,$W3482/$L3482,0)</f>
        <v>164.61538461538461</v>
      </c>
    </row>
    <row r="3483" spans="1:24" ht="43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3">
        <f>(E3483/D3483)*100</f>
        <v>118.8</v>
      </c>
      <c r="P3483" s="7">
        <f t="shared" si="379"/>
        <v>125.05263157894737</v>
      </c>
      <c r="Q3483" s="4" t="str">
        <f t="shared" si="380"/>
        <v>theater</v>
      </c>
      <c r="R3483" s="4" t="str">
        <f t="shared" si="378"/>
        <v>plays</v>
      </c>
      <c r="S3483" s="22">
        <f t="shared" si="381"/>
        <v>41989.247546296298</v>
      </c>
      <c r="T3483" s="22">
        <f t="shared" si="382"/>
        <v>42006.247546296298</v>
      </c>
      <c r="U3483" s="23">
        <v>41989.247546296298</v>
      </c>
      <c r="V3483" s="14">
        <f t="shared" si="383"/>
        <v>7040.94</v>
      </c>
      <c r="W3483" s="14">
        <f t="shared" si="384"/>
        <v>8364.6367200000004</v>
      </c>
      <c r="X3483" s="7">
        <f>IF($L3483&gt;0,$W3483/$L3483,0)</f>
        <v>88.048807578947375</v>
      </c>
    </row>
    <row r="3484" spans="1:24" ht="43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3">
        <f>(E3484/D3484)*100</f>
        <v>138.33333333333334</v>
      </c>
      <c r="P3484" s="7">
        <f t="shared" si="379"/>
        <v>51.875</v>
      </c>
      <c r="Q3484" s="4" t="str">
        <f t="shared" si="380"/>
        <v>theater</v>
      </c>
      <c r="R3484" s="4" t="str">
        <f t="shared" si="378"/>
        <v>plays</v>
      </c>
      <c r="S3484" s="22">
        <f t="shared" si="381"/>
        <v>41796.771597222221</v>
      </c>
      <c r="T3484" s="22">
        <f t="shared" si="382"/>
        <v>41826.771597222221</v>
      </c>
      <c r="U3484" s="23">
        <v>41796.771597222221</v>
      </c>
      <c r="V3484" s="14">
        <f t="shared" si="383"/>
        <v>3755.6309999999999</v>
      </c>
      <c r="W3484" s="14">
        <f t="shared" si="384"/>
        <v>5195.2895499999995</v>
      </c>
      <c r="X3484" s="7">
        <f>IF($L3484&gt;0,$W3484/$L3484,0)</f>
        <v>64.941119375</v>
      </c>
    </row>
    <row r="3485" spans="1:24" ht="43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3">
        <f>(E3485/D3485)*100</f>
        <v>159.9402985074627</v>
      </c>
      <c r="P3485" s="7">
        <f t="shared" si="379"/>
        <v>40.285714285714285</v>
      </c>
      <c r="Q3485" s="4" t="str">
        <f t="shared" si="380"/>
        <v>theater</v>
      </c>
      <c r="R3485" s="4" t="str">
        <f t="shared" si="378"/>
        <v>plays</v>
      </c>
      <c r="S3485" s="22">
        <f t="shared" si="381"/>
        <v>41793.668761574074</v>
      </c>
      <c r="T3485" s="22">
        <f t="shared" si="382"/>
        <v>41823.668761574074</v>
      </c>
      <c r="U3485" s="23">
        <v>41793.668761574074</v>
      </c>
      <c r="V3485" s="14">
        <f t="shared" si="383"/>
        <v>3350</v>
      </c>
      <c r="W3485" s="14">
        <f t="shared" si="384"/>
        <v>5358</v>
      </c>
      <c r="X3485" s="7">
        <f>IF($L3485&gt;0,$W3485/$L3485,0)</f>
        <v>40.285714285714285</v>
      </c>
    </row>
    <row r="3486" spans="1:24" ht="43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3">
        <f>(E3486/D3486)*100</f>
        <v>114.24000000000001</v>
      </c>
      <c r="P3486" s="7">
        <f t="shared" si="379"/>
        <v>64.909090909090907</v>
      </c>
      <c r="Q3486" s="4" t="str">
        <f t="shared" si="380"/>
        <v>theater</v>
      </c>
      <c r="R3486" s="4" t="str">
        <f t="shared" si="378"/>
        <v>plays</v>
      </c>
      <c r="S3486" s="22">
        <f t="shared" si="381"/>
        <v>42506.760405092587</v>
      </c>
      <c r="T3486" s="22">
        <f t="shared" si="382"/>
        <v>42536.760405092587</v>
      </c>
      <c r="U3486" s="23">
        <v>42506.760405092587</v>
      </c>
      <c r="V3486" s="14">
        <f t="shared" si="383"/>
        <v>2500</v>
      </c>
      <c r="W3486" s="14">
        <f t="shared" si="384"/>
        <v>2856</v>
      </c>
      <c r="X3486" s="7">
        <f>IF($L3486&gt;0,$W3486/$L3486,0)</f>
        <v>64.909090909090907</v>
      </c>
    </row>
    <row r="3487" spans="1:24" ht="43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3">
        <f>(E3487/D3487)*100</f>
        <v>100.60606060606061</v>
      </c>
      <c r="P3487" s="7">
        <f t="shared" si="379"/>
        <v>55.333333333333336</v>
      </c>
      <c r="Q3487" s="4" t="str">
        <f t="shared" si="380"/>
        <v>theater</v>
      </c>
      <c r="R3487" s="4" t="str">
        <f t="shared" si="378"/>
        <v>plays</v>
      </c>
      <c r="S3487" s="22">
        <f t="shared" si="381"/>
        <v>42372.693055555559</v>
      </c>
      <c r="T3487" s="22">
        <f t="shared" si="382"/>
        <v>42402.693055555559</v>
      </c>
      <c r="U3487" s="23">
        <v>42372.693055555559</v>
      </c>
      <c r="V3487" s="14">
        <f t="shared" si="383"/>
        <v>1650</v>
      </c>
      <c r="W3487" s="14">
        <f t="shared" si="384"/>
        <v>1660</v>
      </c>
      <c r="X3487" s="7">
        <f>IF($L3487&gt;0,$W3487/$L3487,0)</f>
        <v>55.333333333333336</v>
      </c>
    </row>
    <row r="3488" spans="1:24" ht="43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3">
        <f>(E3488/D3488)*100</f>
        <v>155.20000000000002</v>
      </c>
      <c r="P3488" s="7">
        <f t="shared" si="379"/>
        <v>83.142857142857139</v>
      </c>
      <c r="Q3488" s="4" t="str">
        <f t="shared" si="380"/>
        <v>theater</v>
      </c>
      <c r="R3488" s="4" t="str">
        <f t="shared" si="378"/>
        <v>plays</v>
      </c>
      <c r="S3488" s="22">
        <f t="shared" si="381"/>
        <v>42126.87501157407</v>
      </c>
      <c r="T3488" s="22">
        <f t="shared" si="382"/>
        <v>42158.290972222225</v>
      </c>
      <c r="U3488" s="23">
        <v>42126.87501157407</v>
      </c>
      <c r="V3488" s="14">
        <f t="shared" si="383"/>
        <v>3000</v>
      </c>
      <c r="W3488" s="14">
        <f t="shared" si="384"/>
        <v>4656</v>
      </c>
      <c r="X3488" s="7">
        <f>IF($L3488&gt;0,$W3488/$L3488,0)</f>
        <v>83.142857142857139</v>
      </c>
    </row>
    <row r="3489" spans="1:24" ht="43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3">
        <f>(E3489/D3489)*100</f>
        <v>127.75000000000001</v>
      </c>
      <c r="P3489" s="7">
        <f t="shared" si="379"/>
        <v>38.712121212121211</v>
      </c>
      <c r="Q3489" s="4" t="str">
        <f t="shared" si="380"/>
        <v>theater</v>
      </c>
      <c r="R3489" s="4" t="str">
        <f t="shared" si="378"/>
        <v>plays</v>
      </c>
      <c r="S3489" s="22">
        <f t="shared" si="381"/>
        <v>42149.940416666665</v>
      </c>
      <c r="T3489" s="22">
        <f t="shared" si="382"/>
        <v>42179.940416666665</v>
      </c>
      <c r="U3489" s="23">
        <v>42149.940416666665</v>
      </c>
      <c r="V3489" s="14">
        <f t="shared" si="383"/>
        <v>2503.7539999999999</v>
      </c>
      <c r="W3489" s="14">
        <f t="shared" si="384"/>
        <v>3198.5457349999997</v>
      </c>
      <c r="X3489" s="7">
        <f>IF($L3489&gt;0,$W3489/$L3489,0)</f>
        <v>48.462814166666661</v>
      </c>
    </row>
    <row r="3490" spans="1:24" ht="43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3">
        <f>(E3490/D3490)*100</f>
        <v>121.2</v>
      </c>
      <c r="P3490" s="7">
        <f t="shared" si="379"/>
        <v>125.37931034482759</v>
      </c>
      <c r="Q3490" s="4" t="str">
        <f t="shared" si="380"/>
        <v>theater</v>
      </c>
      <c r="R3490" s="4" t="str">
        <f t="shared" si="378"/>
        <v>plays</v>
      </c>
      <c r="S3490" s="22">
        <f t="shared" si="381"/>
        <v>42087.768055555556</v>
      </c>
      <c r="T3490" s="22">
        <f t="shared" si="382"/>
        <v>42111.666666666672</v>
      </c>
      <c r="U3490" s="23">
        <v>42087.768055555556</v>
      </c>
      <c r="V3490" s="14">
        <f t="shared" si="383"/>
        <v>3000</v>
      </c>
      <c r="W3490" s="14">
        <f t="shared" si="384"/>
        <v>3636</v>
      </c>
      <c r="X3490" s="7">
        <f>IF($L3490&gt;0,$W3490/$L3490,0)</f>
        <v>125.37931034482759</v>
      </c>
    </row>
    <row r="3491" spans="1:24" ht="43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3">
        <f>(E3491/D3491)*100</f>
        <v>112.7</v>
      </c>
      <c r="P3491" s="7">
        <f t="shared" si="379"/>
        <v>78.263888888888886</v>
      </c>
      <c r="Q3491" s="4" t="str">
        <f t="shared" si="380"/>
        <v>theater</v>
      </c>
      <c r="R3491" s="4" t="str">
        <f t="shared" si="378"/>
        <v>plays</v>
      </c>
      <c r="S3491" s="22">
        <f t="shared" si="381"/>
        <v>41753.635775462964</v>
      </c>
      <c r="T3491" s="22">
        <f t="shared" si="382"/>
        <v>41783.875</v>
      </c>
      <c r="U3491" s="23">
        <v>41753.635775462964</v>
      </c>
      <c r="V3491" s="14">
        <f t="shared" si="383"/>
        <v>6259.3849999999993</v>
      </c>
      <c r="W3491" s="14">
        <f t="shared" si="384"/>
        <v>7054.3268949999992</v>
      </c>
      <c r="X3491" s="7">
        <f>IF($L3491&gt;0,$W3491/$L3491,0)</f>
        <v>97.976762430555539</v>
      </c>
    </row>
    <row r="3492" spans="1:24" ht="43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3">
        <f>(E3492/D3492)*100</f>
        <v>127.49999999999999</v>
      </c>
      <c r="P3492" s="7">
        <f t="shared" si="379"/>
        <v>47.222222222222221</v>
      </c>
      <c r="Q3492" s="4" t="str">
        <f t="shared" si="380"/>
        <v>theater</v>
      </c>
      <c r="R3492" s="4" t="str">
        <f t="shared" si="378"/>
        <v>plays</v>
      </c>
      <c r="S3492" s="22">
        <f t="shared" si="381"/>
        <v>42443.802361111113</v>
      </c>
      <c r="T3492" s="22">
        <f t="shared" si="382"/>
        <v>42473.802361111113</v>
      </c>
      <c r="U3492" s="23">
        <v>42443.802361111113</v>
      </c>
      <c r="V3492" s="14">
        <f t="shared" si="383"/>
        <v>1000</v>
      </c>
      <c r="W3492" s="14">
        <f t="shared" si="384"/>
        <v>1275</v>
      </c>
      <c r="X3492" s="7">
        <f>IF($L3492&gt;0,$W3492/$L3492,0)</f>
        <v>47.222222222222221</v>
      </c>
    </row>
    <row r="3493" spans="1:24" ht="43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3">
        <f>(E3493/D3493)*100</f>
        <v>158.20000000000002</v>
      </c>
      <c r="P3493" s="7">
        <f t="shared" si="379"/>
        <v>79.099999999999994</v>
      </c>
      <c r="Q3493" s="4" t="str">
        <f t="shared" si="380"/>
        <v>theater</v>
      </c>
      <c r="R3493" s="4" t="str">
        <f t="shared" si="378"/>
        <v>plays</v>
      </c>
      <c r="S3493" s="22">
        <f t="shared" si="381"/>
        <v>42121.249814814815</v>
      </c>
      <c r="T3493" s="22">
        <f t="shared" si="382"/>
        <v>42142.249814814815</v>
      </c>
      <c r="U3493" s="23">
        <v>42121.249814814815</v>
      </c>
      <c r="V3493" s="14">
        <f t="shared" si="383"/>
        <v>500</v>
      </c>
      <c r="W3493" s="14">
        <f t="shared" si="384"/>
        <v>791</v>
      </c>
      <c r="X3493" s="7">
        <f>IF($L3493&gt;0,$W3493/$L3493,0)</f>
        <v>79.099999999999994</v>
      </c>
    </row>
    <row r="3494" spans="1:24" ht="43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3">
        <f>(E3494/D3494)*100</f>
        <v>105.26894736842105</v>
      </c>
      <c r="P3494" s="7">
        <f t="shared" si="379"/>
        <v>114.29199999999999</v>
      </c>
      <c r="Q3494" s="4" t="str">
        <f t="shared" si="380"/>
        <v>theater</v>
      </c>
      <c r="R3494" s="4" t="str">
        <f t="shared" si="378"/>
        <v>plays</v>
      </c>
      <c r="S3494" s="22">
        <f t="shared" si="381"/>
        <v>42268.009224537032</v>
      </c>
      <c r="T3494" s="22">
        <f t="shared" si="382"/>
        <v>42303.009224537032</v>
      </c>
      <c r="U3494" s="23">
        <v>42268.009224537032</v>
      </c>
      <c r="V3494" s="14">
        <f t="shared" si="383"/>
        <v>3800</v>
      </c>
      <c r="W3494" s="14">
        <f t="shared" si="384"/>
        <v>4000.22</v>
      </c>
      <c r="X3494" s="7">
        <f>IF($L3494&gt;0,$W3494/$L3494,0)</f>
        <v>114.29199999999999</v>
      </c>
    </row>
    <row r="3495" spans="1:24" ht="43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3">
        <f>(E3495/D3495)*100</f>
        <v>100</v>
      </c>
      <c r="P3495" s="7">
        <f t="shared" si="379"/>
        <v>51.724137931034484</v>
      </c>
      <c r="Q3495" s="4" t="str">
        <f t="shared" si="380"/>
        <v>theater</v>
      </c>
      <c r="R3495" s="4" t="str">
        <f t="shared" si="378"/>
        <v>plays</v>
      </c>
      <c r="S3495" s="22">
        <f t="shared" si="381"/>
        <v>41848.866157407407</v>
      </c>
      <c r="T3495" s="22">
        <f t="shared" si="382"/>
        <v>41868.21597222222</v>
      </c>
      <c r="U3495" s="23">
        <v>41848.866157407407</v>
      </c>
      <c r="V3495" s="14">
        <f t="shared" si="383"/>
        <v>1500</v>
      </c>
      <c r="W3495" s="14">
        <f t="shared" si="384"/>
        <v>1500</v>
      </c>
      <c r="X3495" s="7">
        <f>IF($L3495&gt;0,$W3495/$L3495,0)</f>
        <v>51.724137931034484</v>
      </c>
    </row>
    <row r="3496" spans="1:24" ht="43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3">
        <f>(E3496/D3496)*100</f>
        <v>100</v>
      </c>
      <c r="P3496" s="7">
        <f t="shared" si="379"/>
        <v>30.76923076923077</v>
      </c>
      <c r="Q3496" s="4" t="str">
        <f t="shared" si="380"/>
        <v>theater</v>
      </c>
      <c r="R3496" s="4" t="str">
        <f t="shared" si="378"/>
        <v>plays</v>
      </c>
      <c r="S3496" s="22">
        <f t="shared" si="381"/>
        <v>42689.214988425927</v>
      </c>
      <c r="T3496" s="22">
        <f t="shared" si="382"/>
        <v>42700.25</v>
      </c>
      <c r="U3496" s="23">
        <v>42689.214988425927</v>
      </c>
      <c r="V3496" s="14">
        <f t="shared" si="383"/>
        <v>400</v>
      </c>
      <c r="W3496" s="14">
        <f t="shared" si="384"/>
        <v>400</v>
      </c>
      <c r="X3496" s="7">
        <f>IF($L3496&gt;0,$W3496/$L3496,0)</f>
        <v>30.76923076923077</v>
      </c>
    </row>
    <row r="3497" spans="1:24" ht="43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3">
        <f>(E3497/D3497)*100</f>
        <v>106.86</v>
      </c>
      <c r="P3497" s="7">
        <f t="shared" si="379"/>
        <v>74.208333333333329</v>
      </c>
      <c r="Q3497" s="4" t="str">
        <f t="shared" si="380"/>
        <v>theater</v>
      </c>
      <c r="R3497" s="4" t="str">
        <f t="shared" si="378"/>
        <v>plays</v>
      </c>
      <c r="S3497" s="22">
        <f t="shared" si="381"/>
        <v>41915.762835648144</v>
      </c>
      <c r="T3497" s="22">
        <f t="shared" si="382"/>
        <v>41944.720833333333</v>
      </c>
      <c r="U3497" s="23">
        <v>41915.762835648144</v>
      </c>
      <c r="V3497" s="14">
        <f t="shared" si="383"/>
        <v>3832.2450000000003</v>
      </c>
      <c r="W3497" s="14">
        <f t="shared" si="384"/>
        <v>4095.1370070000003</v>
      </c>
      <c r="X3497" s="7">
        <f>IF($L3497&gt;0,$W3497/$L3497,0)</f>
        <v>56.876902875000006</v>
      </c>
    </row>
    <row r="3498" spans="1:24" ht="43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3">
        <f>(E3498/D3498)*100</f>
        <v>124.4</v>
      </c>
      <c r="P3498" s="7">
        <f t="shared" si="379"/>
        <v>47.846153846153847</v>
      </c>
      <c r="Q3498" s="4" t="str">
        <f t="shared" si="380"/>
        <v>theater</v>
      </c>
      <c r="R3498" s="4" t="str">
        <f t="shared" si="378"/>
        <v>plays</v>
      </c>
      <c r="S3498" s="22">
        <f t="shared" si="381"/>
        <v>42584.846828703703</v>
      </c>
      <c r="T3498" s="22">
        <f t="shared" si="382"/>
        <v>42624.846828703703</v>
      </c>
      <c r="U3498" s="23">
        <v>42584.846828703703</v>
      </c>
      <c r="V3498" s="14">
        <f t="shared" si="383"/>
        <v>3000</v>
      </c>
      <c r="W3498" s="14">
        <f t="shared" si="384"/>
        <v>3732</v>
      </c>
      <c r="X3498" s="7">
        <f>IF($L3498&gt;0,$W3498/$L3498,0)</f>
        <v>47.846153846153847</v>
      </c>
    </row>
    <row r="3499" spans="1:24" ht="43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3">
        <f>(E3499/D3499)*100</f>
        <v>108.70406189555126</v>
      </c>
      <c r="P3499" s="7">
        <f t="shared" si="379"/>
        <v>34.408163265306122</v>
      </c>
      <c r="Q3499" s="4" t="str">
        <f t="shared" si="380"/>
        <v>theater</v>
      </c>
      <c r="R3499" s="4" t="str">
        <f t="shared" si="378"/>
        <v>plays</v>
      </c>
      <c r="S3499" s="22">
        <f t="shared" si="381"/>
        <v>42511.741944444446</v>
      </c>
      <c r="T3499" s="22">
        <f t="shared" si="382"/>
        <v>42523.916666666672</v>
      </c>
      <c r="U3499" s="23">
        <v>42511.741944444446</v>
      </c>
      <c r="V3499" s="14">
        <f t="shared" si="383"/>
        <v>1551</v>
      </c>
      <c r="W3499" s="14">
        <f t="shared" si="384"/>
        <v>1686</v>
      </c>
      <c r="X3499" s="7">
        <f>IF($L3499&gt;0,$W3499/$L3499,0)</f>
        <v>34.408163265306122</v>
      </c>
    </row>
    <row r="3500" spans="1:24" ht="43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3">
        <f>(E3500/D3500)*100</f>
        <v>102.42424242424242</v>
      </c>
      <c r="P3500" s="7">
        <f t="shared" si="379"/>
        <v>40.238095238095241</v>
      </c>
      <c r="Q3500" s="4" t="str">
        <f t="shared" si="380"/>
        <v>theater</v>
      </c>
      <c r="R3500" s="4" t="str">
        <f t="shared" si="378"/>
        <v>plays</v>
      </c>
      <c r="S3500" s="22">
        <f t="shared" si="381"/>
        <v>42459.15861111111</v>
      </c>
      <c r="T3500" s="22">
        <f t="shared" si="382"/>
        <v>42518.905555555553</v>
      </c>
      <c r="U3500" s="23">
        <v>42459.15861111111</v>
      </c>
      <c r="V3500" s="14">
        <f t="shared" si="383"/>
        <v>1264.64085</v>
      </c>
      <c r="W3500" s="14">
        <f t="shared" si="384"/>
        <v>1295.29881</v>
      </c>
      <c r="X3500" s="7">
        <f>IF($L3500&gt;0,$W3500/$L3500,0)</f>
        <v>30.840447857142856</v>
      </c>
    </row>
    <row r="3501" spans="1:24" ht="43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3">
        <f>(E3501/D3501)*100</f>
        <v>105.5</v>
      </c>
      <c r="P3501" s="7">
        <f t="shared" si="379"/>
        <v>60.285714285714285</v>
      </c>
      <c r="Q3501" s="4" t="str">
        <f t="shared" si="380"/>
        <v>theater</v>
      </c>
      <c r="R3501" s="4" t="str">
        <f t="shared" si="378"/>
        <v>plays</v>
      </c>
      <c r="S3501" s="22">
        <f t="shared" si="381"/>
        <v>42132.036168981482</v>
      </c>
      <c r="T3501" s="22">
        <f t="shared" si="382"/>
        <v>42186.290972222225</v>
      </c>
      <c r="U3501" s="23">
        <v>42132.036168981482</v>
      </c>
      <c r="V3501" s="14">
        <f t="shared" si="383"/>
        <v>2000</v>
      </c>
      <c r="W3501" s="14">
        <f t="shared" si="384"/>
        <v>2110</v>
      </c>
      <c r="X3501" s="7">
        <f>IF($L3501&gt;0,$W3501/$L3501,0)</f>
        <v>60.285714285714285</v>
      </c>
    </row>
    <row r="3502" spans="1:24" ht="43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3">
        <f>(E3502/D3502)*100</f>
        <v>106.3</v>
      </c>
      <c r="P3502" s="7">
        <f t="shared" si="379"/>
        <v>25.30952380952381</v>
      </c>
      <c r="Q3502" s="4" t="str">
        <f t="shared" si="380"/>
        <v>theater</v>
      </c>
      <c r="R3502" s="4" t="str">
        <f t="shared" si="378"/>
        <v>plays</v>
      </c>
      <c r="S3502" s="22">
        <f t="shared" si="381"/>
        <v>42419.919421296298</v>
      </c>
      <c r="T3502" s="22">
        <f t="shared" si="382"/>
        <v>42436.207638888889</v>
      </c>
      <c r="U3502" s="23">
        <v>42419.919421296298</v>
      </c>
      <c r="V3502" s="14">
        <f t="shared" si="383"/>
        <v>1000</v>
      </c>
      <c r="W3502" s="14">
        <f t="shared" si="384"/>
        <v>1063</v>
      </c>
      <c r="X3502" s="7">
        <f>IF($L3502&gt;0,$W3502/$L3502,0)</f>
        <v>25.30952380952381</v>
      </c>
    </row>
    <row r="3503" spans="1:24" ht="43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3">
        <f>(E3503/D3503)*100</f>
        <v>100.66666666666666</v>
      </c>
      <c r="P3503" s="7">
        <f t="shared" si="379"/>
        <v>35.952380952380949</v>
      </c>
      <c r="Q3503" s="4" t="str">
        <f t="shared" si="380"/>
        <v>theater</v>
      </c>
      <c r="R3503" s="4" t="str">
        <f t="shared" si="378"/>
        <v>plays</v>
      </c>
      <c r="S3503" s="22">
        <f t="shared" si="381"/>
        <v>42233.763831018514</v>
      </c>
      <c r="T3503" s="22">
        <f t="shared" si="382"/>
        <v>42258.763831018514</v>
      </c>
      <c r="U3503" s="23">
        <v>42233.763831018514</v>
      </c>
      <c r="V3503" s="14">
        <f t="shared" si="383"/>
        <v>1877.8154999999999</v>
      </c>
      <c r="W3503" s="14">
        <f t="shared" si="384"/>
        <v>1890.3342699999998</v>
      </c>
      <c r="X3503" s="7">
        <f>IF($L3503&gt;0,$W3503/$L3503,0)</f>
        <v>45.007958809523807</v>
      </c>
    </row>
    <row r="3504" spans="1:24" ht="43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3">
        <f>(E3504/D3504)*100</f>
        <v>105.4</v>
      </c>
      <c r="P3504" s="7">
        <f t="shared" si="379"/>
        <v>136</v>
      </c>
      <c r="Q3504" s="4" t="str">
        <f t="shared" si="380"/>
        <v>theater</v>
      </c>
      <c r="R3504" s="4" t="str">
        <f t="shared" si="378"/>
        <v>plays</v>
      </c>
      <c r="S3504" s="22">
        <f t="shared" si="381"/>
        <v>42430.839398148149</v>
      </c>
      <c r="T3504" s="22">
        <f t="shared" si="382"/>
        <v>42445.165972222225</v>
      </c>
      <c r="U3504" s="23">
        <v>42430.839398148149</v>
      </c>
      <c r="V3504" s="14">
        <f t="shared" si="383"/>
        <v>4000</v>
      </c>
      <c r="W3504" s="14">
        <f t="shared" si="384"/>
        <v>4216</v>
      </c>
      <c r="X3504" s="7">
        <f>IF($L3504&gt;0,$W3504/$L3504,0)</f>
        <v>136</v>
      </c>
    </row>
    <row r="3505" spans="1:24" ht="43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3">
        <f>(E3505/D3505)*100</f>
        <v>107.55999999999999</v>
      </c>
      <c r="P3505" s="7">
        <f t="shared" si="379"/>
        <v>70.763157894736835</v>
      </c>
      <c r="Q3505" s="4" t="str">
        <f t="shared" si="380"/>
        <v>theater</v>
      </c>
      <c r="R3505" s="4" t="str">
        <f t="shared" si="378"/>
        <v>plays</v>
      </c>
      <c r="S3505" s="22">
        <f t="shared" si="381"/>
        <v>42545.478333333333</v>
      </c>
      <c r="T3505" s="22">
        <f t="shared" si="382"/>
        <v>42575.478333333333</v>
      </c>
      <c r="U3505" s="23">
        <v>42545.478333333333</v>
      </c>
      <c r="V3505" s="14">
        <f t="shared" si="383"/>
        <v>3129.6924999999997</v>
      </c>
      <c r="W3505" s="14">
        <f t="shared" si="384"/>
        <v>3366.2972529999997</v>
      </c>
      <c r="X3505" s="7">
        <f>IF($L3505&gt;0,$W3505/$L3505,0)</f>
        <v>88.586769815789467</v>
      </c>
    </row>
    <row r="3506" spans="1:24" ht="43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3">
        <f>(E3506/D3506)*100</f>
        <v>100</v>
      </c>
      <c r="P3506" s="7">
        <f t="shared" si="379"/>
        <v>125</v>
      </c>
      <c r="Q3506" s="4" t="str">
        <f t="shared" si="380"/>
        <v>theater</v>
      </c>
      <c r="R3506" s="4" t="str">
        <f t="shared" si="378"/>
        <v>plays</v>
      </c>
      <c r="S3506" s="22">
        <f t="shared" si="381"/>
        <v>42297.748738425929</v>
      </c>
      <c r="T3506" s="22">
        <f t="shared" si="382"/>
        <v>42327.790405092594</v>
      </c>
      <c r="U3506" s="23">
        <v>42297.748738425929</v>
      </c>
      <c r="V3506" s="14">
        <f t="shared" si="383"/>
        <v>1000</v>
      </c>
      <c r="W3506" s="14">
        <f t="shared" si="384"/>
        <v>1000</v>
      </c>
      <c r="X3506" s="7">
        <f>IF($L3506&gt;0,$W3506/$L3506,0)</f>
        <v>125</v>
      </c>
    </row>
    <row r="3507" spans="1:24" ht="86.4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3">
        <f>(E3507/D3507)*100</f>
        <v>103.76</v>
      </c>
      <c r="P3507" s="7">
        <f t="shared" si="379"/>
        <v>66.512820512820511</v>
      </c>
      <c r="Q3507" s="4" t="str">
        <f t="shared" si="380"/>
        <v>theater</v>
      </c>
      <c r="R3507" s="4" t="str">
        <f t="shared" si="378"/>
        <v>plays</v>
      </c>
      <c r="S3507" s="22">
        <f t="shared" si="381"/>
        <v>41760.935706018521</v>
      </c>
      <c r="T3507" s="22">
        <f t="shared" si="382"/>
        <v>41772.166666666664</v>
      </c>
      <c r="U3507" s="23">
        <v>41760.935706018521</v>
      </c>
      <c r="V3507" s="14">
        <f t="shared" si="383"/>
        <v>2500</v>
      </c>
      <c r="W3507" s="14">
        <f t="shared" si="384"/>
        <v>2594</v>
      </c>
      <c r="X3507" s="7">
        <f>IF($L3507&gt;0,$W3507/$L3507,0)</f>
        <v>66.512820512820511</v>
      </c>
    </row>
    <row r="3508" spans="1:24" ht="43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3">
        <f>(E3508/D3508)*100</f>
        <v>101.49999999999999</v>
      </c>
      <c r="P3508" s="7">
        <f t="shared" si="379"/>
        <v>105</v>
      </c>
      <c r="Q3508" s="4" t="str">
        <f t="shared" si="380"/>
        <v>theater</v>
      </c>
      <c r="R3508" s="4" t="str">
        <f t="shared" si="378"/>
        <v>plays</v>
      </c>
      <c r="S3508" s="22">
        <f t="shared" si="381"/>
        <v>41829.734259259261</v>
      </c>
      <c r="T3508" s="22">
        <f t="shared" si="382"/>
        <v>41874.734259259261</v>
      </c>
      <c r="U3508" s="23">
        <v>41829.734259259261</v>
      </c>
      <c r="V3508" s="14">
        <f t="shared" si="383"/>
        <v>3000</v>
      </c>
      <c r="W3508" s="14">
        <f t="shared" si="384"/>
        <v>3045</v>
      </c>
      <c r="X3508" s="7">
        <f>IF($L3508&gt;0,$W3508/$L3508,0)</f>
        <v>105</v>
      </c>
    </row>
    <row r="3509" spans="1:24" ht="28.8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3">
        <f>(E3509/D3509)*100</f>
        <v>104.4</v>
      </c>
      <c r="P3509" s="7">
        <f t="shared" si="379"/>
        <v>145</v>
      </c>
      <c r="Q3509" s="4" t="str">
        <f t="shared" si="380"/>
        <v>theater</v>
      </c>
      <c r="R3509" s="4" t="str">
        <f t="shared" si="378"/>
        <v>plays</v>
      </c>
      <c r="S3509" s="22">
        <f t="shared" si="381"/>
        <v>42491.92288194444</v>
      </c>
      <c r="T3509" s="22">
        <f t="shared" si="382"/>
        <v>42521.92288194444</v>
      </c>
      <c r="U3509" s="23">
        <v>42491.92288194444</v>
      </c>
      <c r="V3509" s="14">
        <f t="shared" si="383"/>
        <v>10000</v>
      </c>
      <c r="W3509" s="14">
        <f t="shared" si="384"/>
        <v>10440</v>
      </c>
      <c r="X3509" s="7">
        <f>IF($L3509&gt;0,$W3509/$L3509,0)</f>
        <v>145</v>
      </c>
    </row>
    <row r="3510" spans="1:24" ht="43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3">
        <f>(E3510/D3510)*100</f>
        <v>180</v>
      </c>
      <c r="P3510" s="7">
        <f t="shared" si="379"/>
        <v>12</v>
      </c>
      <c r="Q3510" s="4" t="str">
        <f t="shared" si="380"/>
        <v>theater</v>
      </c>
      <c r="R3510" s="4" t="str">
        <f t="shared" si="378"/>
        <v>plays</v>
      </c>
      <c r="S3510" s="22">
        <f t="shared" si="381"/>
        <v>42477.729780092588</v>
      </c>
      <c r="T3510" s="22">
        <f t="shared" si="382"/>
        <v>42500.875</v>
      </c>
      <c r="U3510" s="23">
        <v>42477.729780092588</v>
      </c>
      <c r="V3510" s="14">
        <f t="shared" si="383"/>
        <v>125.18769999999999</v>
      </c>
      <c r="W3510" s="14">
        <f t="shared" si="384"/>
        <v>225.33785999999998</v>
      </c>
      <c r="X3510" s="7">
        <f>IF($L3510&gt;0,$W3510/$L3510,0)</f>
        <v>15.022523999999999</v>
      </c>
    </row>
    <row r="3511" spans="1:24" ht="43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3">
        <f>(E3511/D3511)*100</f>
        <v>106.33333333333333</v>
      </c>
      <c r="P3511" s="7">
        <f t="shared" si="379"/>
        <v>96.666666666666671</v>
      </c>
      <c r="Q3511" s="4" t="str">
        <f t="shared" si="380"/>
        <v>theater</v>
      </c>
      <c r="R3511" s="4" t="str">
        <f t="shared" si="378"/>
        <v>plays</v>
      </c>
      <c r="S3511" s="22">
        <f t="shared" si="381"/>
        <v>41950.859560185185</v>
      </c>
      <c r="T3511" s="22">
        <f t="shared" si="382"/>
        <v>41964.204861111109</v>
      </c>
      <c r="U3511" s="23">
        <v>41950.859560185185</v>
      </c>
      <c r="V3511" s="14">
        <f t="shared" si="383"/>
        <v>3000</v>
      </c>
      <c r="W3511" s="14">
        <f t="shared" si="384"/>
        <v>3190</v>
      </c>
      <c r="X3511" s="7">
        <f>IF($L3511&gt;0,$W3511/$L3511,0)</f>
        <v>96.666666666666671</v>
      </c>
    </row>
    <row r="3512" spans="1:24" ht="43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3">
        <f>(E3512/D3512)*100</f>
        <v>100.55555555555556</v>
      </c>
      <c r="P3512" s="7">
        <f t="shared" si="379"/>
        <v>60.333333333333336</v>
      </c>
      <c r="Q3512" s="4" t="str">
        <f t="shared" si="380"/>
        <v>theater</v>
      </c>
      <c r="R3512" s="4" t="str">
        <f t="shared" si="378"/>
        <v>plays</v>
      </c>
      <c r="S3512" s="22">
        <f t="shared" si="381"/>
        <v>41802.62090277778</v>
      </c>
      <c r="T3512" s="22">
        <f t="shared" si="382"/>
        <v>41822.62090277778</v>
      </c>
      <c r="U3512" s="23">
        <v>41802.62090277778</v>
      </c>
      <c r="V3512" s="14">
        <f t="shared" si="383"/>
        <v>900</v>
      </c>
      <c r="W3512" s="14">
        <f t="shared" si="384"/>
        <v>905</v>
      </c>
      <c r="X3512" s="7">
        <f>IF($L3512&gt;0,$W3512/$L3512,0)</f>
        <v>60.333333333333336</v>
      </c>
    </row>
    <row r="3513" spans="1:24" ht="43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3">
        <f>(E3513/D3513)*100</f>
        <v>101.2</v>
      </c>
      <c r="P3513" s="7">
        <f t="shared" si="379"/>
        <v>79.89473684210526</v>
      </c>
      <c r="Q3513" s="4" t="str">
        <f t="shared" si="380"/>
        <v>theater</v>
      </c>
      <c r="R3513" s="4" t="str">
        <f t="shared" si="378"/>
        <v>plays</v>
      </c>
      <c r="S3513" s="22">
        <f t="shared" si="381"/>
        <v>41927.873784722222</v>
      </c>
      <c r="T3513" s="22">
        <f t="shared" si="382"/>
        <v>41950.770833333336</v>
      </c>
      <c r="U3513" s="23">
        <v>41927.873784722222</v>
      </c>
      <c r="V3513" s="14">
        <f t="shared" si="383"/>
        <v>1877.8154999999999</v>
      </c>
      <c r="W3513" s="14">
        <f t="shared" si="384"/>
        <v>1900.3492859999999</v>
      </c>
      <c r="X3513" s="7">
        <f>IF($L3513&gt;0,$W3513/$L3513,0)</f>
        <v>100.01838347368421</v>
      </c>
    </row>
    <row r="3514" spans="1:24" ht="43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3">
        <f>(E3514/D3514)*100</f>
        <v>100</v>
      </c>
      <c r="P3514" s="7">
        <f t="shared" si="379"/>
        <v>58.823529411764703</v>
      </c>
      <c r="Q3514" s="4" t="str">
        <f t="shared" si="380"/>
        <v>theater</v>
      </c>
      <c r="R3514" s="4" t="str">
        <f t="shared" si="378"/>
        <v>plays</v>
      </c>
      <c r="S3514" s="22">
        <f t="shared" si="381"/>
        <v>42057.536944444444</v>
      </c>
      <c r="T3514" s="22">
        <f t="shared" si="382"/>
        <v>42117.49527777778</v>
      </c>
      <c r="U3514" s="23">
        <v>42057.536944444444</v>
      </c>
      <c r="V3514" s="14">
        <f t="shared" si="383"/>
        <v>1251.877</v>
      </c>
      <c r="W3514" s="14">
        <f t="shared" si="384"/>
        <v>1251.877</v>
      </c>
      <c r="X3514" s="7">
        <f>IF($L3514&gt;0,$W3514/$L3514,0)</f>
        <v>73.639823529411757</v>
      </c>
    </row>
    <row r="3515" spans="1:24" ht="43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3">
        <f>(E3515/D3515)*100</f>
        <v>118.39285714285714</v>
      </c>
      <c r="P3515" s="7">
        <f t="shared" si="379"/>
        <v>75.340909090909093</v>
      </c>
      <c r="Q3515" s="4" t="str">
        <f t="shared" si="380"/>
        <v>theater</v>
      </c>
      <c r="R3515" s="4" t="str">
        <f t="shared" si="378"/>
        <v>plays</v>
      </c>
      <c r="S3515" s="22">
        <f t="shared" si="381"/>
        <v>41781.096203703702</v>
      </c>
      <c r="T3515" s="22">
        <f t="shared" si="382"/>
        <v>41794.207638888889</v>
      </c>
      <c r="U3515" s="23">
        <v>41781.096203703702</v>
      </c>
      <c r="V3515" s="14">
        <f t="shared" si="383"/>
        <v>2800</v>
      </c>
      <c r="W3515" s="14">
        <f t="shared" si="384"/>
        <v>3315</v>
      </c>
      <c r="X3515" s="7">
        <f>IF($L3515&gt;0,$W3515/$L3515,0)</f>
        <v>75.340909090909093</v>
      </c>
    </row>
    <row r="3516" spans="1:24" ht="43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3">
        <f>(E3516/D3516)*100</f>
        <v>110.00000000000001</v>
      </c>
      <c r="P3516" s="7">
        <f t="shared" si="379"/>
        <v>55</v>
      </c>
      <c r="Q3516" s="4" t="str">
        <f t="shared" si="380"/>
        <v>theater</v>
      </c>
      <c r="R3516" s="4" t="str">
        <f t="shared" si="378"/>
        <v>plays</v>
      </c>
      <c r="S3516" s="22">
        <f t="shared" si="381"/>
        <v>42020.846666666665</v>
      </c>
      <c r="T3516" s="22">
        <f t="shared" si="382"/>
        <v>42037.207638888889</v>
      </c>
      <c r="U3516" s="23">
        <v>42020.846666666665</v>
      </c>
      <c r="V3516" s="14">
        <f t="shared" si="383"/>
        <v>500</v>
      </c>
      <c r="W3516" s="14">
        <f t="shared" si="384"/>
        <v>550</v>
      </c>
      <c r="X3516" s="7">
        <f>IF($L3516&gt;0,$W3516/$L3516,0)</f>
        <v>55</v>
      </c>
    </row>
    <row r="3517" spans="1:24" ht="43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3">
        <f>(E3517/D3517)*100</f>
        <v>102.66666666666666</v>
      </c>
      <c r="P3517" s="7">
        <f t="shared" si="379"/>
        <v>66.956521739130437</v>
      </c>
      <c r="Q3517" s="4" t="str">
        <f t="shared" si="380"/>
        <v>theater</v>
      </c>
      <c r="R3517" s="4" t="str">
        <f t="shared" si="378"/>
        <v>plays</v>
      </c>
      <c r="S3517" s="22">
        <f t="shared" si="381"/>
        <v>42125.772812499999</v>
      </c>
      <c r="T3517" s="22">
        <f t="shared" si="382"/>
        <v>42155.772812499999</v>
      </c>
      <c r="U3517" s="23">
        <v>42125.772812499999</v>
      </c>
      <c r="V3517" s="14">
        <f t="shared" si="383"/>
        <v>3000</v>
      </c>
      <c r="W3517" s="14">
        <f t="shared" si="384"/>
        <v>3080</v>
      </c>
      <c r="X3517" s="7">
        <f>IF($L3517&gt;0,$W3517/$L3517,0)</f>
        <v>66.956521739130437</v>
      </c>
    </row>
    <row r="3518" spans="1:24" ht="43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3">
        <f>(E3518/D3518)*100</f>
        <v>100</v>
      </c>
      <c r="P3518" s="7">
        <f t="shared" si="379"/>
        <v>227.27272727272728</v>
      </c>
      <c r="Q3518" s="4" t="str">
        <f t="shared" si="380"/>
        <v>theater</v>
      </c>
      <c r="R3518" s="4" t="str">
        <f t="shared" si="378"/>
        <v>plays</v>
      </c>
      <c r="S3518" s="22">
        <f t="shared" si="381"/>
        <v>41856.010069444441</v>
      </c>
      <c r="T3518" s="22">
        <f t="shared" si="382"/>
        <v>41890.125</v>
      </c>
      <c r="U3518" s="23">
        <v>41856.010069444441</v>
      </c>
      <c r="V3518" s="14">
        <f t="shared" si="383"/>
        <v>2500</v>
      </c>
      <c r="W3518" s="14">
        <f t="shared" si="384"/>
        <v>2500</v>
      </c>
      <c r="X3518" s="7">
        <f>IF($L3518&gt;0,$W3518/$L3518,0)</f>
        <v>227.27272727272728</v>
      </c>
    </row>
    <row r="3519" spans="1:24" ht="43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3">
        <f>(E3519/D3519)*100</f>
        <v>100</v>
      </c>
      <c r="P3519" s="7">
        <f t="shared" si="379"/>
        <v>307.69230769230768</v>
      </c>
      <c r="Q3519" s="4" t="str">
        <f t="shared" si="380"/>
        <v>theater</v>
      </c>
      <c r="R3519" s="4" t="str">
        <f t="shared" si="378"/>
        <v>plays</v>
      </c>
      <c r="S3519" s="22">
        <f t="shared" si="381"/>
        <v>41794.817523148144</v>
      </c>
      <c r="T3519" s="22">
        <f t="shared" si="382"/>
        <v>41824.458333333336</v>
      </c>
      <c r="U3519" s="23">
        <v>41794.817523148144</v>
      </c>
      <c r="V3519" s="14">
        <f t="shared" si="383"/>
        <v>5007.5079999999998</v>
      </c>
      <c r="W3519" s="14">
        <f t="shared" si="384"/>
        <v>5007.5079999999998</v>
      </c>
      <c r="X3519" s="7">
        <f>IF($L3519&gt;0,$W3519/$L3519,0)</f>
        <v>385.19292307692308</v>
      </c>
    </row>
    <row r="3520" spans="1:24" ht="43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3">
        <f>(E3520/D3520)*100</f>
        <v>110.04599999999999</v>
      </c>
      <c r="P3520" s="7">
        <f t="shared" si="379"/>
        <v>50.020909090909093</v>
      </c>
      <c r="Q3520" s="4" t="str">
        <f t="shared" si="380"/>
        <v>theater</v>
      </c>
      <c r="R3520" s="4" t="str">
        <f t="shared" si="378"/>
        <v>plays</v>
      </c>
      <c r="S3520" s="22">
        <f t="shared" si="381"/>
        <v>41893.783553240741</v>
      </c>
      <c r="T3520" s="22">
        <f t="shared" si="382"/>
        <v>41914.597916666666</v>
      </c>
      <c r="U3520" s="23">
        <v>41893.783553240741</v>
      </c>
      <c r="V3520" s="14">
        <f t="shared" si="383"/>
        <v>1500</v>
      </c>
      <c r="W3520" s="14">
        <f t="shared" si="384"/>
        <v>1650.69</v>
      </c>
      <c r="X3520" s="7">
        <f>IF($L3520&gt;0,$W3520/$L3520,0)</f>
        <v>50.020909090909093</v>
      </c>
    </row>
    <row r="3521" spans="1:24" ht="43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3">
        <f>(E3521/D3521)*100</f>
        <v>101.35000000000001</v>
      </c>
      <c r="P3521" s="7">
        <f t="shared" si="379"/>
        <v>72.392857142857139</v>
      </c>
      <c r="Q3521" s="4" t="str">
        <f t="shared" si="380"/>
        <v>theater</v>
      </c>
      <c r="R3521" s="4" t="str">
        <f t="shared" si="378"/>
        <v>plays</v>
      </c>
      <c r="S3521" s="22">
        <f t="shared" si="381"/>
        <v>42037.598958333328</v>
      </c>
      <c r="T3521" s="22">
        <f t="shared" si="382"/>
        <v>42067.598958333328</v>
      </c>
      <c r="U3521" s="23">
        <v>42037.598958333328</v>
      </c>
      <c r="V3521" s="14">
        <f t="shared" si="383"/>
        <v>2503.7539999999999</v>
      </c>
      <c r="W3521" s="14">
        <f t="shared" si="384"/>
        <v>2537.5546789999999</v>
      </c>
      <c r="X3521" s="7">
        <f>IF($L3521&gt;0,$W3521/$L3521,0)</f>
        <v>90.62695282142856</v>
      </c>
    </row>
    <row r="3522" spans="1:24" ht="28.8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3">
        <f>(E3522/D3522)*100</f>
        <v>100.75</v>
      </c>
      <c r="P3522" s="7">
        <f t="shared" si="379"/>
        <v>95.952380952380949</v>
      </c>
      <c r="Q3522" s="4" t="str">
        <f t="shared" si="380"/>
        <v>theater</v>
      </c>
      <c r="R3522" s="4" t="str">
        <f t="shared" ref="R3522:R3585" si="385">MID($N3522,FIND("/",$N3522)+1,LEN($N3522))</f>
        <v>plays</v>
      </c>
      <c r="S3522" s="22">
        <f t="shared" si="381"/>
        <v>42227.824212962965</v>
      </c>
      <c r="T3522" s="22">
        <f t="shared" si="382"/>
        <v>42253.57430555555</v>
      </c>
      <c r="U3522" s="23">
        <v>42227.824212962965</v>
      </c>
      <c r="V3522" s="14">
        <f t="shared" si="383"/>
        <v>2503.7539999999999</v>
      </c>
      <c r="W3522" s="14">
        <f t="shared" si="384"/>
        <v>2522.5321549999999</v>
      </c>
      <c r="X3522" s="7">
        <f>IF($L3522&gt;0,$W3522/$L3522,0)</f>
        <v>120.12057880952381</v>
      </c>
    </row>
    <row r="3523" spans="1:24" ht="43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3">
        <f>(E3523/D3523)*100</f>
        <v>169.42857142857144</v>
      </c>
      <c r="P3523" s="7">
        <f t="shared" ref="P3523:P3586" si="386">IF($L3523&gt;0,$E3523/$L3523,0)</f>
        <v>45.615384615384613</v>
      </c>
      <c r="Q3523" s="4" t="str">
        <f t="shared" ref="Q3523:Q3586" si="387">LEFT($N3523,FIND("/",$N3523)-1)</f>
        <v>theater</v>
      </c>
      <c r="R3523" s="4" t="str">
        <f t="shared" si="385"/>
        <v>plays</v>
      </c>
      <c r="S3523" s="22">
        <f t="shared" ref="S3523:U3586" si="388">($J3523/86400)+DATE(1970,1,1)</f>
        <v>41881.361342592594</v>
      </c>
      <c r="T3523" s="22">
        <f t="shared" ref="T3523:T3586" si="389">($I3523/86400)+DATE(1970,1,1)</f>
        <v>41911.361342592594</v>
      </c>
      <c r="U3523" s="23">
        <v>41881.361342592594</v>
      </c>
      <c r="V3523" s="14">
        <f t="shared" ref="V3523:V3586" si="390">IF($H3523="AUD",$D3523*0.704094,IF($H3523="CAD",$D3523*0.766449,IF($H3523="CHF",$D3523*1.016069,IF($H3523="DKK",$D3523*0.150818,IF($H3523="EUR",$D3523*1.126155,IF($H3523="GBP",$D3523*1.251877,IF($H3523="HKD",$D3523*0.127766,IF($H3523="MXN",$D3523*0.052688,IF($H3523="NOK",$D3523*0.117106,IF($H3523="NZD",$D3523*0.672078,IF($H3523="SEK",$D3523*0.106947,IF($H3523="SGD",$D3523*0.737466,IF($H3523="USD",$D3523*1)))))))))))))</f>
        <v>350</v>
      </c>
      <c r="W3523" s="14">
        <f t="shared" ref="W3523:W3586" si="391">IF($H3523="AUD",$E3523*0.704094,IF($H3523="CAD",$E3523*0.766449,IF($H3523="CHF",$E3523*1.016069,IF($H3523="DKK",$E3523*0.150818,IF($H3523="EUR",$E3523*1.126155,IF($H3523="GBP",$E3523*1.251877,IF($H3523="HKD",$E3523*0.127766,IF($H3523="MXN",$E3523*0.052688,IF($H3523="NOK",$E3523*0.117106,IF($H3523="NZD",$E3523*0.672078,IF($H3523="SEK",$E3523*0.106947,IF($H3523="SGD",$E3523*0.737466,IF($H3523="USD",$E3523*1)))))))))))))</f>
        <v>593</v>
      </c>
      <c r="X3523" s="7">
        <f>IF($L3523&gt;0,$W3523/$L3523,0)</f>
        <v>45.615384615384613</v>
      </c>
    </row>
    <row r="3524" spans="1:24" ht="43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3">
        <f>(E3524/D3524)*100</f>
        <v>100</v>
      </c>
      <c r="P3524" s="7">
        <f t="shared" si="386"/>
        <v>41.029411764705884</v>
      </c>
      <c r="Q3524" s="4" t="str">
        <f t="shared" si="387"/>
        <v>theater</v>
      </c>
      <c r="R3524" s="4" t="str">
        <f t="shared" si="385"/>
        <v>plays</v>
      </c>
      <c r="S3524" s="22">
        <f t="shared" si="388"/>
        <v>42234.789884259255</v>
      </c>
      <c r="T3524" s="22">
        <f t="shared" si="389"/>
        <v>42262.420833333337</v>
      </c>
      <c r="U3524" s="23">
        <v>42234.789884259255</v>
      </c>
      <c r="V3524" s="14">
        <f t="shared" si="390"/>
        <v>1746.3684149999999</v>
      </c>
      <c r="W3524" s="14">
        <f t="shared" si="391"/>
        <v>1746.3684149999999</v>
      </c>
      <c r="X3524" s="7">
        <f>IF($L3524&gt;0,$W3524/$L3524,0)</f>
        <v>51.363776911764703</v>
      </c>
    </row>
    <row r="3525" spans="1:24" ht="43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3">
        <f>(E3525/D3525)*100</f>
        <v>113.65</v>
      </c>
      <c r="P3525" s="7">
        <f t="shared" si="386"/>
        <v>56.825000000000003</v>
      </c>
      <c r="Q3525" s="4" t="str">
        <f t="shared" si="387"/>
        <v>theater</v>
      </c>
      <c r="R3525" s="4" t="str">
        <f t="shared" si="385"/>
        <v>plays</v>
      </c>
      <c r="S3525" s="22">
        <f t="shared" si="388"/>
        <v>42581.397546296299</v>
      </c>
      <c r="T3525" s="22">
        <f t="shared" si="389"/>
        <v>42638.958333333328</v>
      </c>
      <c r="U3525" s="23">
        <v>42581.397546296299</v>
      </c>
      <c r="V3525" s="14">
        <f t="shared" si="390"/>
        <v>5007.5079999999998</v>
      </c>
      <c r="W3525" s="14">
        <f t="shared" si="391"/>
        <v>5691.0328419999996</v>
      </c>
      <c r="X3525" s="7">
        <f>IF($L3525&gt;0,$W3525/$L3525,0)</f>
        <v>71.137910524999995</v>
      </c>
    </row>
    <row r="3526" spans="1:24" ht="43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3">
        <f>(E3526/D3526)*100</f>
        <v>101.56</v>
      </c>
      <c r="P3526" s="7">
        <f t="shared" si="386"/>
        <v>137.24324324324326</v>
      </c>
      <c r="Q3526" s="4" t="str">
        <f t="shared" si="387"/>
        <v>theater</v>
      </c>
      <c r="R3526" s="4" t="str">
        <f t="shared" si="385"/>
        <v>plays</v>
      </c>
      <c r="S3526" s="22">
        <f t="shared" si="388"/>
        <v>41880.76357638889</v>
      </c>
      <c r="T3526" s="22">
        <f t="shared" si="389"/>
        <v>41895.166666666664</v>
      </c>
      <c r="U3526" s="23">
        <v>41880.76357638889</v>
      </c>
      <c r="V3526" s="14">
        <f t="shared" si="390"/>
        <v>10000</v>
      </c>
      <c r="W3526" s="14">
        <f t="shared" si="391"/>
        <v>10156</v>
      </c>
      <c r="X3526" s="7">
        <f>IF($L3526&gt;0,$W3526/$L3526,0)</f>
        <v>137.24324324324326</v>
      </c>
    </row>
    <row r="3527" spans="1:24" ht="43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3">
        <f>(E3527/D3527)*100</f>
        <v>106</v>
      </c>
      <c r="P3527" s="7">
        <f t="shared" si="386"/>
        <v>75.714285714285708</v>
      </c>
      <c r="Q3527" s="4" t="str">
        <f t="shared" si="387"/>
        <v>theater</v>
      </c>
      <c r="R3527" s="4" t="str">
        <f t="shared" si="385"/>
        <v>plays</v>
      </c>
      <c r="S3527" s="22">
        <f t="shared" si="388"/>
        <v>42214.6956712963</v>
      </c>
      <c r="T3527" s="22">
        <f t="shared" si="389"/>
        <v>42225.666666666672</v>
      </c>
      <c r="U3527" s="23">
        <v>42214.6956712963</v>
      </c>
      <c r="V3527" s="14">
        <f t="shared" si="390"/>
        <v>500</v>
      </c>
      <c r="W3527" s="14">
        <f t="shared" si="391"/>
        <v>530</v>
      </c>
      <c r="X3527" s="7">
        <f>IF($L3527&gt;0,$W3527/$L3527,0)</f>
        <v>75.714285714285708</v>
      </c>
    </row>
    <row r="3528" spans="1:24" ht="43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3">
        <f>(E3528/D3528)*100</f>
        <v>102</v>
      </c>
      <c r="P3528" s="7">
        <f t="shared" si="386"/>
        <v>99</v>
      </c>
      <c r="Q3528" s="4" t="str">
        <f t="shared" si="387"/>
        <v>theater</v>
      </c>
      <c r="R3528" s="4" t="str">
        <f t="shared" si="385"/>
        <v>plays</v>
      </c>
      <c r="S3528" s="22">
        <f t="shared" si="388"/>
        <v>42460.335312499999</v>
      </c>
      <c r="T3528" s="22">
        <f t="shared" si="389"/>
        <v>42488.249305555553</v>
      </c>
      <c r="U3528" s="23">
        <v>42460.335312499999</v>
      </c>
      <c r="V3528" s="14">
        <f t="shared" si="390"/>
        <v>3300</v>
      </c>
      <c r="W3528" s="14">
        <f t="shared" si="391"/>
        <v>3366</v>
      </c>
      <c r="X3528" s="7">
        <f>IF($L3528&gt;0,$W3528/$L3528,0)</f>
        <v>99</v>
      </c>
    </row>
    <row r="3529" spans="1:24" ht="43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3">
        <f>(E3529/D3529)*100</f>
        <v>116.91666666666667</v>
      </c>
      <c r="P3529" s="7">
        <f t="shared" si="386"/>
        <v>81.569767441860463</v>
      </c>
      <c r="Q3529" s="4" t="str">
        <f t="shared" si="387"/>
        <v>theater</v>
      </c>
      <c r="R3529" s="4" t="str">
        <f t="shared" si="385"/>
        <v>plays</v>
      </c>
      <c r="S3529" s="22">
        <f t="shared" si="388"/>
        <v>42167.023206018523</v>
      </c>
      <c r="T3529" s="22">
        <f t="shared" si="389"/>
        <v>42196.165972222225</v>
      </c>
      <c r="U3529" s="23">
        <v>42167.023206018523</v>
      </c>
      <c r="V3529" s="14">
        <f t="shared" si="390"/>
        <v>6000</v>
      </c>
      <c r="W3529" s="14">
        <f t="shared" si="391"/>
        <v>7015</v>
      </c>
      <c r="X3529" s="7">
        <f>IF($L3529&gt;0,$W3529/$L3529,0)</f>
        <v>81.569767441860463</v>
      </c>
    </row>
    <row r="3530" spans="1:24" ht="43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3">
        <f>(E3530/D3530)*100</f>
        <v>101.15151515151514</v>
      </c>
      <c r="P3530" s="7">
        <f t="shared" si="386"/>
        <v>45.108108108108105</v>
      </c>
      <c r="Q3530" s="4" t="str">
        <f t="shared" si="387"/>
        <v>theater</v>
      </c>
      <c r="R3530" s="4" t="str">
        <f t="shared" si="385"/>
        <v>plays</v>
      </c>
      <c r="S3530" s="22">
        <f t="shared" si="388"/>
        <v>42733.50136574074</v>
      </c>
      <c r="T3530" s="22">
        <f t="shared" si="389"/>
        <v>42753.50136574074</v>
      </c>
      <c r="U3530" s="23">
        <v>42733.50136574074</v>
      </c>
      <c r="V3530" s="14">
        <f t="shared" si="390"/>
        <v>2065.5970499999999</v>
      </c>
      <c r="W3530" s="14">
        <f t="shared" si="391"/>
        <v>2089.382713</v>
      </c>
      <c r="X3530" s="7">
        <f>IF($L3530&gt;0,$W3530/$L3530,0)</f>
        <v>56.469803054054054</v>
      </c>
    </row>
    <row r="3531" spans="1:24" ht="43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3">
        <f>(E3531/D3531)*100</f>
        <v>132</v>
      </c>
      <c r="P3531" s="7">
        <f t="shared" si="386"/>
        <v>36.666666666666664</v>
      </c>
      <c r="Q3531" s="4" t="str">
        <f t="shared" si="387"/>
        <v>theater</v>
      </c>
      <c r="R3531" s="4" t="str">
        <f t="shared" si="385"/>
        <v>plays</v>
      </c>
      <c r="S3531" s="22">
        <f t="shared" si="388"/>
        <v>42177.761782407411</v>
      </c>
      <c r="T3531" s="22">
        <f t="shared" si="389"/>
        <v>42198.041666666672</v>
      </c>
      <c r="U3531" s="23">
        <v>42177.761782407411</v>
      </c>
      <c r="V3531" s="14">
        <f t="shared" si="390"/>
        <v>500</v>
      </c>
      <c r="W3531" s="14">
        <f t="shared" si="391"/>
        <v>660</v>
      </c>
      <c r="X3531" s="7">
        <f>IF($L3531&gt;0,$W3531/$L3531,0)</f>
        <v>36.666666666666664</v>
      </c>
    </row>
    <row r="3532" spans="1:24" ht="43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3">
        <f>(E3532/D3532)*100</f>
        <v>100</v>
      </c>
      <c r="P3532" s="7">
        <f t="shared" si="386"/>
        <v>125</v>
      </c>
      <c r="Q3532" s="4" t="str">
        <f t="shared" si="387"/>
        <v>theater</v>
      </c>
      <c r="R3532" s="4" t="str">
        <f t="shared" si="385"/>
        <v>plays</v>
      </c>
      <c r="S3532" s="22">
        <f t="shared" si="388"/>
        <v>42442.623344907406</v>
      </c>
      <c r="T3532" s="22">
        <f t="shared" si="389"/>
        <v>42470.833333333328</v>
      </c>
      <c r="U3532" s="23">
        <v>42442.623344907406</v>
      </c>
      <c r="V3532" s="14">
        <f t="shared" si="390"/>
        <v>3442.6617499999998</v>
      </c>
      <c r="W3532" s="14">
        <f t="shared" si="391"/>
        <v>3442.6617499999998</v>
      </c>
      <c r="X3532" s="7">
        <f>IF($L3532&gt;0,$W3532/$L3532,0)</f>
        <v>156.48462499999999</v>
      </c>
    </row>
    <row r="3533" spans="1:24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3">
        <f>(E3533/D3533)*100</f>
        <v>128</v>
      </c>
      <c r="P3533" s="7">
        <f t="shared" si="386"/>
        <v>49.230769230769234</v>
      </c>
      <c r="Q3533" s="4" t="str">
        <f t="shared" si="387"/>
        <v>theater</v>
      </c>
      <c r="R3533" s="4" t="str">
        <f t="shared" si="385"/>
        <v>plays</v>
      </c>
      <c r="S3533" s="22">
        <f t="shared" si="388"/>
        <v>42521.654328703706</v>
      </c>
      <c r="T3533" s="22">
        <f t="shared" si="389"/>
        <v>42551.654328703706</v>
      </c>
      <c r="U3533" s="23">
        <v>42521.654328703706</v>
      </c>
      <c r="V3533" s="14">
        <f t="shared" si="390"/>
        <v>1000</v>
      </c>
      <c r="W3533" s="14">
        <f t="shared" si="391"/>
        <v>1280</v>
      </c>
      <c r="X3533" s="7">
        <f>IF($L3533&gt;0,$W3533/$L3533,0)</f>
        <v>49.230769230769234</v>
      </c>
    </row>
    <row r="3534" spans="1:24" ht="43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3">
        <f>(E3534/D3534)*100</f>
        <v>118.95833333333334</v>
      </c>
      <c r="P3534" s="7">
        <f t="shared" si="386"/>
        <v>42.296296296296298</v>
      </c>
      <c r="Q3534" s="4" t="str">
        <f t="shared" si="387"/>
        <v>theater</v>
      </c>
      <c r="R3534" s="4" t="str">
        <f t="shared" si="385"/>
        <v>plays</v>
      </c>
      <c r="S3534" s="22">
        <f t="shared" si="388"/>
        <v>41884.599849537037</v>
      </c>
      <c r="T3534" s="22">
        <f t="shared" si="389"/>
        <v>41900.165972222225</v>
      </c>
      <c r="U3534" s="23">
        <v>41884.599849537037</v>
      </c>
      <c r="V3534" s="14">
        <f t="shared" si="390"/>
        <v>960</v>
      </c>
      <c r="W3534" s="14">
        <f t="shared" si="391"/>
        <v>1142</v>
      </c>
      <c r="X3534" s="7">
        <f>IF($L3534&gt;0,$W3534/$L3534,0)</f>
        <v>42.296296296296298</v>
      </c>
    </row>
    <row r="3535" spans="1:24" ht="43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3">
        <f>(E3535/D3535)*100</f>
        <v>126.2</v>
      </c>
      <c r="P3535" s="7">
        <f t="shared" si="386"/>
        <v>78.875</v>
      </c>
      <c r="Q3535" s="4" t="str">
        <f t="shared" si="387"/>
        <v>theater</v>
      </c>
      <c r="R3535" s="4" t="str">
        <f t="shared" si="385"/>
        <v>plays</v>
      </c>
      <c r="S3535" s="22">
        <f t="shared" si="388"/>
        <v>42289.761192129634</v>
      </c>
      <c r="T3535" s="22">
        <f t="shared" si="389"/>
        <v>42319.802858796298</v>
      </c>
      <c r="U3535" s="23">
        <v>42289.761192129634</v>
      </c>
      <c r="V3535" s="14">
        <f t="shared" si="390"/>
        <v>500</v>
      </c>
      <c r="W3535" s="14">
        <f t="shared" si="391"/>
        <v>631</v>
      </c>
      <c r="X3535" s="7">
        <f>IF($L3535&gt;0,$W3535/$L3535,0)</f>
        <v>78.875</v>
      </c>
    </row>
    <row r="3536" spans="1:24" ht="28.8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3">
        <f>(E3536/D3536)*100</f>
        <v>156.20000000000002</v>
      </c>
      <c r="P3536" s="7">
        <f t="shared" si="386"/>
        <v>38.284313725490193</v>
      </c>
      <c r="Q3536" s="4" t="str">
        <f t="shared" si="387"/>
        <v>theater</v>
      </c>
      <c r="R3536" s="4" t="str">
        <f t="shared" si="385"/>
        <v>plays</v>
      </c>
      <c r="S3536" s="22">
        <f t="shared" si="388"/>
        <v>42243.6252662037</v>
      </c>
      <c r="T3536" s="22">
        <f t="shared" si="389"/>
        <v>42278.6252662037</v>
      </c>
      <c r="U3536" s="23">
        <v>42243.6252662037</v>
      </c>
      <c r="V3536" s="14">
        <f t="shared" si="390"/>
        <v>5000</v>
      </c>
      <c r="W3536" s="14">
        <f t="shared" si="391"/>
        <v>7810</v>
      </c>
      <c r="X3536" s="7">
        <f>IF($L3536&gt;0,$W3536/$L3536,0)</f>
        <v>38.284313725490193</v>
      </c>
    </row>
    <row r="3537" spans="1:24" ht="43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3">
        <f>(E3537/D3537)*100</f>
        <v>103.15</v>
      </c>
      <c r="P3537" s="7">
        <f t="shared" si="386"/>
        <v>44.847826086956523</v>
      </c>
      <c r="Q3537" s="4" t="str">
        <f t="shared" si="387"/>
        <v>theater</v>
      </c>
      <c r="R3537" s="4" t="str">
        <f t="shared" si="385"/>
        <v>plays</v>
      </c>
      <c r="S3537" s="22">
        <f t="shared" si="388"/>
        <v>42248.640162037038</v>
      </c>
      <c r="T3537" s="22">
        <f t="shared" si="389"/>
        <v>42279.75</v>
      </c>
      <c r="U3537" s="23">
        <v>42248.640162037038</v>
      </c>
      <c r="V3537" s="14">
        <f t="shared" si="390"/>
        <v>2503.7539999999999</v>
      </c>
      <c r="W3537" s="14">
        <f t="shared" si="391"/>
        <v>2582.6222509999998</v>
      </c>
      <c r="X3537" s="7">
        <f>IF($L3537&gt;0,$W3537/$L3537,0)</f>
        <v>56.143961978260862</v>
      </c>
    </row>
    <row r="3538" spans="1:24" ht="43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3">
        <f>(E3538/D3538)*100</f>
        <v>153.33333333333334</v>
      </c>
      <c r="P3538" s="7">
        <f t="shared" si="386"/>
        <v>13.529411764705882</v>
      </c>
      <c r="Q3538" s="4" t="str">
        <f t="shared" si="387"/>
        <v>theater</v>
      </c>
      <c r="R3538" s="4" t="str">
        <f t="shared" si="385"/>
        <v>plays</v>
      </c>
      <c r="S3538" s="22">
        <f t="shared" si="388"/>
        <v>42328.727141203708</v>
      </c>
      <c r="T3538" s="22">
        <f t="shared" si="389"/>
        <v>42358.499305555553</v>
      </c>
      <c r="U3538" s="23">
        <v>42328.727141203708</v>
      </c>
      <c r="V3538" s="14">
        <f t="shared" si="390"/>
        <v>187.78154999999998</v>
      </c>
      <c r="W3538" s="14">
        <f t="shared" si="391"/>
        <v>287.93170999999995</v>
      </c>
      <c r="X3538" s="7">
        <f>IF($L3538&gt;0,$W3538/$L3538,0)</f>
        <v>16.937159411764704</v>
      </c>
    </row>
    <row r="3539" spans="1:24" ht="43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3">
        <f>(E3539/D3539)*100</f>
        <v>180.44444444444446</v>
      </c>
      <c r="P3539" s="7">
        <f t="shared" si="386"/>
        <v>43.5</v>
      </c>
      <c r="Q3539" s="4" t="str">
        <f t="shared" si="387"/>
        <v>theater</v>
      </c>
      <c r="R3539" s="4" t="str">
        <f t="shared" si="385"/>
        <v>plays</v>
      </c>
      <c r="S3539" s="22">
        <f t="shared" si="388"/>
        <v>41923.354351851856</v>
      </c>
      <c r="T3539" s="22">
        <f t="shared" si="389"/>
        <v>41960.332638888889</v>
      </c>
      <c r="U3539" s="23">
        <v>41923.354351851856</v>
      </c>
      <c r="V3539" s="14">
        <f t="shared" si="390"/>
        <v>517.35307499999999</v>
      </c>
      <c r="W3539" s="14">
        <f t="shared" si="391"/>
        <v>933.53488200000004</v>
      </c>
      <c r="X3539" s="7">
        <f>IF($L3539&gt;0,$W3539/$L3539,0)</f>
        <v>33.340531500000004</v>
      </c>
    </row>
    <row r="3540" spans="1:24" ht="43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3">
        <f>(E3540/D3540)*100</f>
        <v>128.44999999999999</v>
      </c>
      <c r="P3540" s="7">
        <f t="shared" si="386"/>
        <v>30.951807228915662</v>
      </c>
      <c r="Q3540" s="4" t="str">
        <f t="shared" si="387"/>
        <v>theater</v>
      </c>
      <c r="R3540" s="4" t="str">
        <f t="shared" si="385"/>
        <v>plays</v>
      </c>
      <c r="S3540" s="22">
        <f t="shared" si="388"/>
        <v>42571.420601851853</v>
      </c>
      <c r="T3540" s="22">
        <f t="shared" si="389"/>
        <v>42599.420601851853</v>
      </c>
      <c r="U3540" s="23">
        <v>42571.420601851853</v>
      </c>
      <c r="V3540" s="14">
        <f t="shared" si="390"/>
        <v>2503.7539999999999</v>
      </c>
      <c r="W3540" s="14">
        <f t="shared" si="391"/>
        <v>3216.072013</v>
      </c>
      <c r="X3540" s="7">
        <f>IF($L3540&gt;0,$W3540/$L3540,0)</f>
        <v>38.747855578313249</v>
      </c>
    </row>
    <row r="3541" spans="1:24" ht="43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3">
        <f>(E3541/D3541)*100</f>
        <v>119.66666666666667</v>
      </c>
      <c r="P3541" s="7">
        <f t="shared" si="386"/>
        <v>55.230769230769234</v>
      </c>
      <c r="Q3541" s="4" t="str">
        <f t="shared" si="387"/>
        <v>theater</v>
      </c>
      <c r="R3541" s="4" t="str">
        <f t="shared" si="385"/>
        <v>plays</v>
      </c>
      <c r="S3541" s="22">
        <f t="shared" si="388"/>
        <v>42600.756041666667</v>
      </c>
      <c r="T3541" s="22">
        <f t="shared" si="389"/>
        <v>42621.756041666667</v>
      </c>
      <c r="U3541" s="23">
        <v>42600.756041666667</v>
      </c>
      <c r="V3541" s="14">
        <f t="shared" si="390"/>
        <v>600</v>
      </c>
      <c r="W3541" s="14">
        <f t="shared" si="391"/>
        <v>718</v>
      </c>
      <c r="X3541" s="7">
        <f>IF($L3541&gt;0,$W3541/$L3541,0)</f>
        <v>55.230769230769234</v>
      </c>
    </row>
    <row r="3542" spans="1:24" ht="43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3">
        <f>(E3542/D3542)*100</f>
        <v>123</v>
      </c>
      <c r="P3542" s="7">
        <f t="shared" si="386"/>
        <v>46.125</v>
      </c>
      <c r="Q3542" s="4" t="str">
        <f t="shared" si="387"/>
        <v>theater</v>
      </c>
      <c r="R3542" s="4" t="str">
        <f t="shared" si="385"/>
        <v>plays</v>
      </c>
      <c r="S3542" s="22">
        <f t="shared" si="388"/>
        <v>42517.003368055557</v>
      </c>
      <c r="T3542" s="22">
        <f t="shared" si="389"/>
        <v>42547.003368055557</v>
      </c>
      <c r="U3542" s="23">
        <v>42517.003368055557</v>
      </c>
      <c r="V3542" s="14">
        <f t="shared" si="390"/>
        <v>375.56309999999996</v>
      </c>
      <c r="W3542" s="14">
        <f t="shared" si="391"/>
        <v>461.94261299999994</v>
      </c>
      <c r="X3542" s="7">
        <f>IF($L3542&gt;0,$W3542/$L3542,0)</f>
        <v>57.742826624999992</v>
      </c>
    </row>
    <row r="3543" spans="1:24" ht="43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3">
        <f>(E3543/D3543)*100</f>
        <v>105</v>
      </c>
      <c r="P3543" s="7">
        <f t="shared" si="386"/>
        <v>39.375</v>
      </c>
      <c r="Q3543" s="4" t="str">
        <f t="shared" si="387"/>
        <v>theater</v>
      </c>
      <c r="R3543" s="4" t="str">
        <f t="shared" si="385"/>
        <v>plays</v>
      </c>
      <c r="S3543" s="22">
        <f t="shared" si="388"/>
        <v>42222.730034722219</v>
      </c>
      <c r="T3543" s="22">
        <f t="shared" si="389"/>
        <v>42247.730034722219</v>
      </c>
      <c r="U3543" s="23">
        <v>42222.730034722219</v>
      </c>
      <c r="V3543" s="14">
        <f t="shared" si="390"/>
        <v>1502.2523999999999</v>
      </c>
      <c r="W3543" s="14">
        <f t="shared" si="391"/>
        <v>1577.36502</v>
      </c>
      <c r="X3543" s="7">
        <f>IF($L3543&gt;0,$W3543/$L3543,0)</f>
        <v>49.292656874999999</v>
      </c>
    </row>
    <row r="3544" spans="1:24" ht="43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3">
        <f>(E3544/D3544)*100</f>
        <v>102.23636363636363</v>
      </c>
      <c r="P3544" s="7">
        <f t="shared" si="386"/>
        <v>66.152941176470591</v>
      </c>
      <c r="Q3544" s="4" t="str">
        <f t="shared" si="387"/>
        <v>theater</v>
      </c>
      <c r="R3544" s="4" t="str">
        <f t="shared" si="385"/>
        <v>plays</v>
      </c>
      <c r="S3544" s="22">
        <f t="shared" si="388"/>
        <v>41829.599791666667</v>
      </c>
      <c r="T3544" s="22">
        <f t="shared" si="389"/>
        <v>41889.599791666667</v>
      </c>
      <c r="U3544" s="23">
        <v>41829.599791666667</v>
      </c>
      <c r="V3544" s="14">
        <f t="shared" si="390"/>
        <v>5500</v>
      </c>
      <c r="W3544" s="14">
        <f t="shared" si="391"/>
        <v>5623</v>
      </c>
      <c r="X3544" s="7">
        <f>IF($L3544&gt;0,$W3544/$L3544,0)</f>
        <v>66.152941176470591</v>
      </c>
    </row>
    <row r="3545" spans="1:24" ht="43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3">
        <f>(E3545/D3545)*100</f>
        <v>104.66666666666666</v>
      </c>
      <c r="P3545" s="7">
        <f t="shared" si="386"/>
        <v>54.137931034482762</v>
      </c>
      <c r="Q3545" s="4" t="str">
        <f t="shared" si="387"/>
        <v>theater</v>
      </c>
      <c r="R3545" s="4" t="str">
        <f t="shared" si="385"/>
        <v>plays</v>
      </c>
      <c r="S3545" s="22">
        <f t="shared" si="388"/>
        <v>42150.755312499998</v>
      </c>
      <c r="T3545" s="22">
        <f t="shared" si="389"/>
        <v>42180.755312499998</v>
      </c>
      <c r="U3545" s="23">
        <v>42150.755312499998</v>
      </c>
      <c r="V3545" s="14">
        <f t="shared" si="390"/>
        <v>1689.2325000000001</v>
      </c>
      <c r="W3545" s="14">
        <f t="shared" si="391"/>
        <v>1768.0633500000001</v>
      </c>
      <c r="X3545" s="7">
        <f>IF($L3545&gt;0,$W3545/$L3545,0)</f>
        <v>60.967701724137939</v>
      </c>
    </row>
    <row r="3546" spans="1:24" ht="28.8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3">
        <f>(E3546/D3546)*100</f>
        <v>100</v>
      </c>
      <c r="P3546" s="7">
        <f t="shared" si="386"/>
        <v>104.16666666666667</v>
      </c>
      <c r="Q3546" s="4" t="str">
        <f t="shared" si="387"/>
        <v>theater</v>
      </c>
      <c r="R3546" s="4" t="str">
        <f t="shared" si="385"/>
        <v>plays</v>
      </c>
      <c r="S3546" s="22">
        <f t="shared" si="388"/>
        <v>42040.831678240742</v>
      </c>
      <c r="T3546" s="22">
        <f t="shared" si="389"/>
        <v>42070.831678240742</v>
      </c>
      <c r="U3546" s="23">
        <v>42040.831678240742</v>
      </c>
      <c r="V3546" s="14">
        <f t="shared" si="390"/>
        <v>2500</v>
      </c>
      <c r="W3546" s="14">
        <f t="shared" si="391"/>
        <v>2500</v>
      </c>
      <c r="X3546" s="7">
        <f>IF($L3546&gt;0,$W3546/$L3546,0)</f>
        <v>104.16666666666667</v>
      </c>
    </row>
    <row r="3547" spans="1:24" ht="43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3">
        <f>(E3547/D3547)*100</f>
        <v>100.4</v>
      </c>
      <c r="P3547" s="7">
        <f t="shared" si="386"/>
        <v>31.375</v>
      </c>
      <c r="Q3547" s="4" t="str">
        <f t="shared" si="387"/>
        <v>theater</v>
      </c>
      <c r="R3547" s="4" t="str">
        <f t="shared" si="385"/>
        <v>plays</v>
      </c>
      <c r="S3547" s="22">
        <f t="shared" si="388"/>
        <v>42075.807395833333</v>
      </c>
      <c r="T3547" s="22">
        <f t="shared" si="389"/>
        <v>42105.807395833333</v>
      </c>
      <c r="U3547" s="23">
        <v>42075.807395833333</v>
      </c>
      <c r="V3547" s="14">
        <f t="shared" si="390"/>
        <v>250</v>
      </c>
      <c r="W3547" s="14">
        <f t="shared" si="391"/>
        <v>251</v>
      </c>
      <c r="X3547" s="7">
        <f>IF($L3547&gt;0,$W3547/$L3547,0)</f>
        <v>31.375</v>
      </c>
    </row>
    <row r="3548" spans="1:24" ht="43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3">
        <f>(E3548/D3548)*100</f>
        <v>102.27272727272727</v>
      </c>
      <c r="P3548" s="7">
        <f t="shared" si="386"/>
        <v>59.210526315789473</v>
      </c>
      <c r="Q3548" s="4" t="str">
        <f t="shared" si="387"/>
        <v>theater</v>
      </c>
      <c r="R3548" s="4" t="str">
        <f t="shared" si="385"/>
        <v>plays</v>
      </c>
      <c r="S3548" s="22">
        <f t="shared" si="388"/>
        <v>42073.660694444443</v>
      </c>
      <c r="T3548" s="22">
        <f t="shared" si="389"/>
        <v>42095.165972222225</v>
      </c>
      <c r="U3548" s="23">
        <v>42073.660694444443</v>
      </c>
      <c r="V3548" s="14">
        <f t="shared" si="390"/>
        <v>1100</v>
      </c>
      <c r="W3548" s="14">
        <f t="shared" si="391"/>
        <v>1125</v>
      </c>
      <c r="X3548" s="7">
        <f>IF($L3548&gt;0,$W3548/$L3548,0)</f>
        <v>59.210526315789473</v>
      </c>
    </row>
    <row r="3549" spans="1:24" ht="43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3">
        <f>(E3549/D3549)*100</f>
        <v>114.40928571428573</v>
      </c>
      <c r="P3549" s="7">
        <f t="shared" si="386"/>
        <v>119.17633928571429</v>
      </c>
      <c r="Q3549" s="4" t="str">
        <f t="shared" si="387"/>
        <v>theater</v>
      </c>
      <c r="R3549" s="4" t="str">
        <f t="shared" si="385"/>
        <v>plays</v>
      </c>
      <c r="S3549" s="22">
        <f t="shared" si="388"/>
        <v>42480.078715277778</v>
      </c>
      <c r="T3549" s="22">
        <f t="shared" si="389"/>
        <v>42504.165972222225</v>
      </c>
      <c r="U3549" s="23">
        <v>42480.078715277778</v>
      </c>
      <c r="V3549" s="14">
        <f t="shared" si="390"/>
        <v>35000</v>
      </c>
      <c r="W3549" s="14">
        <f t="shared" si="391"/>
        <v>40043.25</v>
      </c>
      <c r="X3549" s="7">
        <f>IF($L3549&gt;0,$W3549/$L3549,0)</f>
        <v>119.17633928571429</v>
      </c>
    </row>
    <row r="3550" spans="1:24" ht="43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3">
        <f>(E3550/D3550)*100</f>
        <v>101.9047619047619</v>
      </c>
      <c r="P3550" s="7">
        <f t="shared" si="386"/>
        <v>164.61538461538461</v>
      </c>
      <c r="Q3550" s="4" t="str">
        <f t="shared" si="387"/>
        <v>theater</v>
      </c>
      <c r="R3550" s="4" t="str">
        <f t="shared" si="385"/>
        <v>plays</v>
      </c>
      <c r="S3550" s="22">
        <f t="shared" si="388"/>
        <v>42411.942291666666</v>
      </c>
      <c r="T3550" s="22">
        <f t="shared" si="389"/>
        <v>42434.041666666672</v>
      </c>
      <c r="U3550" s="23">
        <v>42411.942291666666</v>
      </c>
      <c r="V3550" s="14">
        <f t="shared" si="390"/>
        <v>2100</v>
      </c>
      <c r="W3550" s="14">
        <f t="shared" si="391"/>
        <v>2140</v>
      </c>
      <c r="X3550" s="7">
        <f>IF($L3550&gt;0,$W3550/$L3550,0)</f>
        <v>164.61538461538461</v>
      </c>
    </row>
    <row r="3551" spans="1:24" ht="43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3">
        <f>(E3551/D3551)*100</f>
        <v>102</v>
      </c>
      <c r="P3551" s="7">
        <f t="shared" si="386"/>
        <v>24.285714285714285</v>
      </c>
      <c r="Q3551" s="4" t="str">
        <f t="shared" si="387"/>
        <v>theater</v>
      </c>
      <c r="R3551" s="4" t="str">
        <f t="shared" si="385"/>
        <v>plays</v>
      </c>
      <c r="S3551" s="22">
        <f t="shared" si="388"/>
        <v>42223.394363425927</v>
      </c>
      <c r="T3551" s="22">
        <f t="shared" si="389"/>
        <v>42251.394363425927</v>
      </c>
      <c r="U3551" s="23">
        <v>42223.394363425927</v>
      </c>
      <c r="V3551" s="14">
        <f t="shared" si="390"/>
        <v>1251.877</v>
      </c>
      <c r="W3551" s="14">
        <f t="shared" si="391"/>
        <v>1276.91454</v>
      </c>
      <c r="X3551" s="7">
        <f>IF($L3551&gt;0,$W3551/$L3551,0)</f>
        <v>30.402727142857142</v>
      </c>
    </row>
    <row r="3552" spans="1:24" ht="43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3">
        <f>(E3552/D3552)*100</f>
        <v>104.80000000000001</v>
      </c>
      <c r="P3552" s="7">
        <f t="shared" si="386"/>
        <v>40.9375</v>
      </c>
      <c r="Q3552" s="4" t="str">
        <f t="shared" si="387"/>
        <v>theater</v>
      </c>
      <c r="R3552" s="4" t="str">
        <f t="shared" si="385"/>
        <v>plays</v>
      </c>
      <c r="S3552" s="22">
        <f t="shared" si="388"/>
        <v>42462.893495370372</v>
      </c>
      <c r="T3552" s="22">
        <f t="shared" si="389"/>
        <v>42492.893495370372</v>
      </c>
      <c r="U3552" s="23">
        <v>42462.893495370372</v>
      </c>
      <c r="V3552" s="14">
        <f t="shared" si="390"/>
        <v>3129.6924999999997</v>
      </c>
      <c r="W3552" s="14">
        <f t="shared" si="391"/>
        <v>3279.9177399999999</v>
      </c>
      <c r="X3552" s="7">
        <f>IF($L3552&gt;0,$W3552/$L3552,0)</f>
        <v>51.248714687499998</v>
      </c>
    </row>
    <row r="3553" spans="1:24" ht="43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3">
        <f>(E3553/D3553)*100</f>
        <v>101.83333333333333</v>
      </c>
      <c r="P3553" s="7">
        <f t="shared" si="386"/>
        <v>61.1</v>
      </c>
      <c r="Q3553" s="4" t="str">
        <f t="shared" si="387"/>
        <v>theater</v>
      </c>
      <c r="R3553" s="4" t="str">
        <f t="shared" si="385"/>
        <v>plays</v>
      </c>
      <c r="S3553" s="22">
        <f t="shared" si="388"/>
        <v>41753.515856481477</v>
      </c>
      <c r="T3553" s="22">
        <f t="shared" si="389"/>
        <v>41781.921527777777</v>
      </c>
      <c r="U3553" s="23">
        <v>41753.515856481477</v>
      </c>
      <c r="V3553" s="14">
        <f t="shared" si="390"/>
        <v>1500</v>
      </c>
      <c r="W3553" s="14">
        <f t="shared" si="391"/>
        <v>1527.5</v>
      </c>
      <c r="X3553" s="7">
        <f>IF($L3553&gt;0,$W3553/$L3553,0)</f>
        <v>61.1</v>
      </c>
    </row>
    <row r="3554" spans="1:24" ht="43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3">
        <f>(E3554/D3554)*100</f>
        <v>100</v>
      </c>
      <c r="P3554" s="7">
        <f t="shared" si="386"/>
        <v>38.65</v>
      </c>
      <c r="Q3554" s="4" t="str">
        <f t="shared" si="387"/>
        <v>theater</v>
      </c>
      <c r="R3554" s="4" t="str">
        <f t="shared" si="385"/>
        <v>plays</v>
      </c>
      <c r="S3554" s="22">
        <f t="shared" si="388"/>
        <v>41788.587083333332</v>
      </c>
      <c r="T3554" s="22">
        <f t="shared" si="389"/>
        <v>41818.587083333332</v>
      </c>
      <c r="U3554" s="23">
        <v>41788.587083333332</v>
      </c>
      <c r="V3554" s="14">
        <f t="shared" si="390"/>
        <v>967.70092099999988</v>
      </c>
      <c r="W3554" s="14">
        <f t="shared" si="391"/>
        <v>967.70092099999988</v>
      </c>
      <c r="X3554" s="7">
        <f>IF($L3554&gt;0,$W3554/$L3554,0)</f>
        <v>48.385046049999993</v>
      </c>
    </row>
    <row r="3555" spans="1:24" ht="43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3">
        <f>(E3555/D3555)*100</f>
        <v>106.27272727272728</v>
      </c>
      <c r="P3555" s="7">
        <f t="shared" si="386"/>
        <v>56.20192307692308</v>
      </c>
      <c r="Q3555" s="4" t="str">
        <f t="shared" si="387"/>
        <v>theater</v>
      </c>
      <c r="R3555" s="4" t="str">
        <f t="shared" si="385"/>
        <v>plays</v>
      </c>
      <c r="S3555" s="22">
        <f t="shared" si="388"/>
        <v>42196.028703703705</v>
      </c>
      <c r="T3555" s="22">
        <f t="shared" si="389"/>
        <v>42228</v>
      </c>
      <c r="U3555" s="23">
        <v>42196.028703703705</v>
      </c>
      <c r="V3555" s="14">
        <f t="shared" si="390"/>
        <v>5500</v>
      </c>
      <c r="W3555" s="14">
        <f t="shared" si="391"/>
        <v>5845</v>
      </c>
      <c r="X3555" s="7">
        <f>IF($L3555&gt;0,$W3555/$L3555,0)</f>
        <v>56.20192307692308</v>
      </c>
    </row>
    <row r="3556" spans="1:24" ht="43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3">
        <f>(E3556/D3556)*100</f>
        <v>113.42219999999999</v>
      </c>
      <c r="P3556" s="7">
        <f t="shared" si="386"/>
        <v>107.00207547169811</v>
      </c>
      <c r="Q3556" s="4" t="str">
        <f t="shared" si="387"/>
        <v>theater</v>
      </c>
      <c r="R3556" s="4" t="str">
        <f t="shared" si="385"/>
        <v>plays</v>
      </c>
      <c r="S3556" s="22">
        <f t="shared" si="388"/>
        <v>42016.050451388888</v>
      </c>
      <c r="T3556" s="22">
        <f t="shared" si="389"/>
        <v>42046.708333333328</v>
      </c>
      <c r="U3556" s="23">
        <v>42016.050451388888</v>
      </c>
      <c r="V3556" s="14">
        <f t="shared" si="390"/>
        <v>5000</v>
      </c>
      <c r="W3556" s="14">
        <f t="shared" si="391"/>
        <v>5671.11</v>
      </c>
      <c r="X3556" s="7">
        <f>IF($L3556&gt;0,$W3556/$L3556,0)</f>
        <v>107.00207547169811</v>
      </c>
    </row>
    <row r="3557" spans="1:24" ht="43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3">
        <f>(E3557/D3557)*100</f>
        <v>100</v>
      </c>
      <c r="P3557" s="7">
        <f t="shared" si="386"/>
        <v>171.42857142857142</v>
      </c>
      <c r="Q3557" s="4" t="str">
        <f t="shared" si="387"/>
        <v>theater</v>
      </c>
      <c r="R3557" s="4" t="str">
        <f t="shared" si="385"/>
        <v>plays</v>
      </c>
      <c r="S3557" s="22">
        <f t="shared" si="388"/>
        <v>42661.442060185189</v>
      </c>
      <c r="T3557" s="22">
        <f t="shared" si="389"/>
        <v>42691.483726851853</v>
      </c>
      <c r="U3557" s="23">
        <v>42661.442060185189</v>
      </c>
      <c r="V3557" s="14">
        <f t="shared" si="390"/>
        <v>2702.7719999999999</v>
      </c>
      <c r="W3557" s="14">
        <f t="shared" si="391"/>
        <v>2702.7719999999999</v>
      </c>
      <c r="X3557" s="7">
        <f>IF($L3557&gt;0,$W3557/$L3557,0)</f>
        <v>193.05514285714284</v>
      </c>
    </row>
    <row r="3558" spans="1:24" ht="43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3">
        <f>(E3558/D3558)*100</f>
        <v>100.45454545454547</v>
      </c>
      <c r="P3558" s="7">
        <f t="shared" si="386"/>
        <v>110.5</v>
      </c>
      <c r="Q3558" s="4" t="str">
        <f t="shared" si="387"/>
        <v>theater</v>
      </c>
      <c r="R3558" s="4" t="str">
        <f t="shared" si="385"/>
        <v>plays</v>
      </c>
      <c r="S3558" s="22">
        <f t="shared" si="388"/>
        <v>41808.649583333332</v>
      </c>
      <c r="T3558" s="22">
        <f t="shared" si="389"/>
        <v>41868.649583333332</v>
      </c>
      <c r="U3558" s="23">
        <v>41808.649583333332</v>
      </c>
      <c r="V3558" s="14">
        <f t="shared" si="390"/>
        <v>2754.1293999999998</v>
      </c>
      <c r="W3558" s="14">
        <f t="shared" si="391"/>
        <v>2766.6481699999999</v>
      </c>
      <c r="X3558" s="7">
        <f>IF($L3558&gt;0,$W3558/$L3558,0)</f>
        <v>138.33240849999999</v>
      </c>
    </row>
    <row r="3559" spans="1:24" ht="43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3">
        <f>(E3559/D3559)*100</f>
        <v>100.03599999999999</v>
      </c>
      <c r="P3559" s="7">
        <f t="shared" si="386"/>
        <v>179.27598566308242</v>
      </c>
      <c r="Q3559" s="4" t="str">
        <f t="shared" si="387"/>
        <v>theater</v>
      </c>
      <c r="R3559" s="4" t="str">
        <f t="shared" si="385"/>
        <v>plays</v>
      </c>
      <c r="S3559" s="22">
        <f t="shared" si="388"/>
        <v>41730.276747685188</v>
      </c>
      <c r="T3559" s="22">
        <f t="shared" si="389"/>
        <v>41764.276747685188</v>
      </c>
      <c r="U3559" s="23">
        <v>41730.276747685188</v>
      </c>
      <c r="V3559" s="14">
        <f t="shared" si="390"/>
        <v>100000</v>
      </c>
      <c r="W3559" s="14">
        <f t="shared" si="391"/>
        <v>100036</v>
      </c>
      <c r="X3559" s="7">
        <f>IF($L3559&gt;0,$W3559/$L3559,0)</f>
        <v>179.27598566308242</v>
      </c>
    </row>
    <row r="3560" spans="1:24" ht="43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3">
        <f>(E3560/D3560)*100</f>
        <v>144</v>
      </c>
      <c r="P3560" s="7">
        <f t="shared" si="386"/>
        <v>22.90909090909091</v>
      </c>
      <c r="Q3560" s="4" t="str">
        <f t="shared" si="387"/>
        <v>theater</v>
      </c>
      <c r="R3560" s="4" t="str">
        <f t="shared" si="385"/>
        <v>plays</v>
      </c>
      <c r="S3560" s="22">
        <f t="shared" si="388"/>
        <v>42139.816840277781</v>
      </c>
      <c r="T3560" s="22">
        <f t="shared" si="389"/>
        <v>42181.875</v>
      </c>
      <c r="U3560" s="23">
        <v>42139.816840277781</v>
      </c>
      <c r="V3560" s="14">
        <f t="shared" si="390"/>
        <v>438.15694999999999</v>
      </c>
      <c r="W3560" s="14">
        <f t="shared" si="391"/>
        <v>630.94600800000001</v>
      </c>
      <c r="X3560" s="7">
        <f>IF($L3560&gt;0,$W3560/$L3560,0)</f>
        <v>28.679364</v>
      </c>
    </row>
    <row r="3561" spans="1:24" ht="43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3">
        <f>(E3561/D3561)*100</f>
        <v>103.49999999999999</v>
      </c>
      <c r="P3561" s="7">
        <f t="shared" si="386"/>
        <v>43.125</v>
      </c>
      <c r="Q3561" s="4" t="str">
        <f t="shared" si="387"/>
        <v>theater</v>
      </c>
      <c r="R3561" s="4" t="str">
        <f t="shared" si="385"/>
        <v>plays</v>
      </c>
      <c r="S3561" s="22">
        <f t="shared" si="388"/>
        <v>42194.096157407403</v>
      </c>
      <c r="T3561" s="22">
        <f t="shared" si="389"/>
        <v>42216.373611111107</v>
      </c>
      <c r="U3561" s="23">
        <v>42194.096157407403</v>
      </c>
      <c r="V3561" s="14">
        <f t="shared" si="390"/>
        <v>704.09400000000005</v>
      </c>
      <c r="W3561" s="14">
        <f t="shared" si="391"/>
        <v>728.73729000000003</v>
      </c>
      <c r="X3561" s="7">
        <f>IF($L3561&gt;0,$W3561/$L3561,0)</f>
        <v>30.36405375</v>
      </c>
    </row>
    <row r="3562" spans="1:24" ht="43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3">
        <f>(E3562/D3562)*100</f>
        <v>108.43750000000001</v>
      </c>
      <c r="P3562" s="7">
        <f t="shared" si="386"/>
        <v>46.891891891891895</v>
      </c>
      <c r="Q3562" s="4" t="str">
        <f t="shared" si="387"/>
        <v>theater</v>
      </c>
      <c r="R3562" s="4" t="str">
        <f t="shared" si="385"/>
        <v>plays</v>
      </c>
      <c r="S3562" s="22">
        <f t="shared" si="388"/>
        <v>42115.889652777776</v>
      </c>
      <c r="T3562" s="22">
        <f t="shared" si="389"/>
        <v>42151.114583333328</v>
      </c>
      <c r="U3562" s="23">
        <v>42115.889652777776</v>
      </c>
      <c r="V3562" s="14">
        <f t="shared" si="390"/>
        <v>2452.6368000000002</v>
      </c>
      <c r="W3562" s="14">
        <f t="shared" si="391"/>
        <v>2659.5780300000001</v>
      </c>
      <c r="X3562" s="7">
        <f>IF($L3562&gt;0,$W3562/$L3562,0)</f>
        <v>35.940243648648654</v>
      </c>
    </row>
    <row r="3563" spans="1:24" ht="100.8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3">
        <f>(E3563/D3563)*100</f>
        <v>102.4</v>
      </c>
      <c r="P3563" s="7">
        <f t="shared" si="386"/>
        <v>47.407407407407405</v>
      </c>
      <c r="Q3563" s="4" t="str">
        <f t="shared" si="387"/>
        <v>theater</v>
      </c>
      <c r="R3563" s="4" t="str">
        <f t="shared" si="385"/>
        <v>plays</v>
      </c>
      <c r="S3563" s="22">
        <f t="shared" si="388"/>
        <v>42203.680300925931</v>
      </c>
      <c r="T3563" s="22">
        <f t="shared" si="389"/>
        <v>42221.775000000001</v>
      </c>
      <c r="U3563" s="23">
        <v>42203.680300925931</v>
      </c>
      <c r="V3563" s="14">
        <f t="shared" si="390"/>
        <v>2500</v>
      </c>
      <c r="W3563" s="14">
        <f t="shared" si="391"/>
        <v>2560</v>
      </c>
      <c r="X3563" s="7">
        <f>IF($L3563&gt;0,$W3563/$L3563,0)</f>
        <v>47.407407407407405</v>
      </c>
    </row>
    <row r="3564" spans="1:24" ht="43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3">
        <f>(E3564/D3564)*100</f>
        <v>148.88888888888889</v>
      </c>
      <c r="P3564" s="7">
        <f t="shared" si="386"/>
        <v>15.129032258064516</v>
      </c>
      <c r="Q3564" s="4" t="str">
        <f t="shared" si="387"/>
        <v>theater</v>
      </c>
      <c r="R3564" s="4" t="str">
        <f t="shared" si="385"/>
        <v>plays</v>
      </c>
      <c r="S3564" s="22">
        <f t="shared" si="388"/>
        <v>42433.761886574073</v>
      </c>
      <c r="T3564" s="22">
        <f t="shared" si="389"/>
        <v>42442.916666666672</v>
      </c>
      <c r="U3564" s="23">
        <v>42433.761886574073</v>
      </c>
      <c r="V3564" s="14">
        <f t="shared" si="390"/>
        <v>394.34125499999999</v>
      </c>
      <c r="W3564" s="14">
        <f t="shared" si="391"/>
        <v>587.130313</v>
      </c>
      <c r="X3564" s="7">
        <f>IF($L3564&gt;0,$W3564/$L3564,0)</f>
        <v>18.939687516129034</v>
      </c>
    </row>
    <row r="3565" spans="1:24" ht="43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3">
        <f>(E3565/D3565)*100</f>
        <v>105.49000000000002</v>
      </c>
      <c r="P3565" s="7">
        <f t="shared" si="386"/>
        <v>21.098000000000003</v>
      </c>
      <c r="Q3565" s="4" t="str">
        <f t="shared" si="387"/>
        <v>theater</v>
      </c>
      <c r="R3565" s="4" t="str">
        <f t="shared" si="385"/>
        <v>plays</v>
      </c>
      <c r="S3565" s="22">
        <f t="shared" si="388"/>
        <v>42555.671944444446</v>
      </c>
      <c r="T3565" s="22">
        <f t="shared" si="389"/>
        <v>42583.791666666672</v>
      </c>
      <c r="U3565" s="23">
        <v>42555.671944444446</v>
      </c>
      <c r="V3565" s="14">
        <f t="shared" si="390"/>
        <v>625.93849999999998</v>
      </c>
      <c r="W3565" s="14">
        <f t="shared" si="391"/>
        <v>660.30252365000001</v>
      </c>
      <c r="X3565" s="7">
        <f>IF($L3565&gt;0,$W3565/$L3565,0)</f>
        <v>26.412100945999999</v>
      </c>
    </row>
    <row r="3566" spans="1:24" ht="28.8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3">
        <f>(E3566/D3566)*100</f>
        <v>100.49999999999999</v>
      </c>
      <c r="P3566" s="7">
        <f t="shared" si="386"/>
        <v>59.117647058823529</v>
      </c>
      <c r="Q3566" s="4" t="str">
        <f t="shared" si="387"/>
        <v>theater</v>
      </c>
      <c r="R3566" s="4" t="str">
        <f t="shared" si="385"/>
        <v>plays</v>
      </c>
      <c r="S3566" s="22">
        <f t="shared" si="388"/>
        <v>42236.623252314814</v>
      </c>
      <c r="T3566" s="22">
        <f t="shared" si="389"/>
        <v>42282.666666666672</v>
      </c>
      <c r="U3566" s="23">
        <v>42236.623252314814</v>
      </c>
      <c r="V3566" s="14">
        <f t="shared" si="390"/>
        <v>1251.877</v>
      </c>
      <c r="W3566" s="14">
        <f t="shared" si="391"/>
        <v>1258.136385</v>
      </c>
      <c r="X3566" s="7">
        <f>IF($L3566&gt;0,$W3566/$L3566,0)</f>
        <v>74.008022647058823</v>
      </c>
    </row>
    <row r="3567" spans="1:24" ht="43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3">
        <f>(E3567/D3567)*100</f>
        <v>130.55555555555557</v>
      </c>
      <c r="P3567" s="7">
        <f t="shared" si="386"/>
        <v>97.916666666666671</v>
      </c>
      <c r="Q3567" s="4" t="str">
        <f t="shared" si="387"/>
        <v>theater</v>
      </c>
      <c r="R3567" s="4" t="str">
        <f t="shared" si="385"/>
        <v>plays</v>
      </c>
      <c r="S3567" s="22">
        <f t="shared" si="388"/>
        <v>41974.743148148147</v>
      </c>
      <c r="T3567" s="22">
        <f t="shared" si="389"/>
        <v>42004.743148148147</v>
      </c>
      <c r="U3567" s="23">
        <v>41974.743148148147</v>
      </c>
      <c r="V3567" s="14">
        <f t="shared" si="390"/>
        <v>900</v>
      </c>
      <c r="W3567" s="14">
        <f t="shared" si="391"/>
        <v>1175</v>
      </c>
      <c r="X3567" s="7">
        <f>IF($L3567&gt;0,$W3567/$L3567,0)</f>
        <v>97.916666666666671</v>
      </c>
    </row>
    <row r="3568" spans="1:24" ht="43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3">
        <f>(E3568/D3568)*100</f>
        <v>104.75000000000001</v>
      </c>
      <c r="P3568" s="7">
        <f t="shared" si="386"/>
        <v>55.131578947368418</v>
      </c>
      <c r="Q3568" s="4" t="str">
        <f t="shared" si="387"/>
        <v>theater</v>
      </c>
      <c r="R3568" s="4" t="str">
        <f t="shared" si="385"/>
        <v>plays</v>
      </c>
      <c r="S3568" s="22">
        <f t="shared" si="388"/>
        <v>41997.507905092592</v>
      </c>
      <c r="T3568" s="22">
        <f t="shared" si="389"/>
        <v>42027.507905092592</v>
      </c>
      <c r="U3568" s="23">
        <v>41997.507905092592</v>
      </c>
      <c r="V3568" s="14">
        <f t="shared" si="390"/>
        <v>2503.7539999999999</v>
      </c>
      <c r="W3568" s="14">
        <f t="shared" si="391"/>
        <v>2622.682315</v>
      </c>
      <c r="X3568" s="7">
        <f>IF($L3568&gt;0,$W3568/$L3568,0)</f>
        <v>69.017955657894731</v>
      </c>
    </row>
    <row r="3569" spans="1:24" ht="43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3">
        <f>(E3569/D3569)*100</f>
        <v>108.80000000000001</v>
      </c>
      <c r="P3569" s="7">
        <f t="shared" si="386"/>
        <v>26.536585365853657</v>
      </c>
      <c r="Q3569" s="4" t="str">
        <f t="shared" si="387"/>
        <v>theater</v>
      </c>
      <c r="R3569" s="4" t="str">
        <f t="shared" si="385"/>
        <v>plays</v>
      </c>
      <c r="S3569" s="22">
        <f t="shared" si="388"/>
        <v>42135.810694444444</v>
      </c>
      <c r="T3569" s="22">
        <f t="shared" si="389"/>
        <v>42165.810694444444</v>
      </c>
      <c r="U3569" s="23">
        <v>42135.810694444444</v>
      </c>
      <c r="V3569" s="14">
        <f t="shared" si="390"/>
        <v>1251.877</v>
      </c>
      <c r="W3569" s="14">
        <f t="shared" si="391"/>
        <v>1362.0421759999999</v>
      </c>
      <c r="X3569" s="7">
        <f>IF($L3569&gt;0,$W3569/$L3569,0)</f>
        <v>33.22054087804878</v>
      </c>
    </row>
    <row r="3570" spans="1:24" ht="43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3">
        <f>(E3570/D3570)*100</f>
        <v>111.00000000000001</v>
      </c>
      <c r="P3570" s="7">
        <f t="shared" si="386"/>
        <v>58.421052631578945</v>
      </c>
      <c r="Q3570" s="4" t="str">
        <f t="shared" si="387"/>
        <v>theater</v>
      </c>
      <c r="R3570" s="4" t="str">
        <f t="shared" si="385"/>
        <v>plays</v>
      </c>
      <c r="S3570" s="22">
        <f t="shared" si="388"/>
        <v>41869.740671296298</v>
      </c>
      <c r="T3570" s="22">
        <f t="shared" si="389"/>
        <v>41899.740671296298</v>
      </c>
      <c r="U3570" s="23">
        <v>41869.740671296298</v>
      </c>
      <c r="V3570" s="14">
        <f t="shared" si="390"/>
        <v>1000</v>
      </c>
      <c r="W3570" s="14">
        <f t="shared" si="391"/>
        <v>1110</v>
      </c>
      <c r="X3570" s="7">
        <f>IF($L3570&gt;0,$W3570/$L3570,0)</f>
        <v>58.421052631578945</v>
      </c>
    </row>
    <row r="3571" spans="1:24" ht="43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3">
        <f>(E3571/D3571)*100</f>
        <v>100.47999999999999</v>
      </c>
      <c r="P3571" s="7">
        <f t="shared" si="386"/>
        <v>122.53658536585365</v>
      </c>
      <c r="Q3571" s="4" t="str">
        <f t="shared" si="387"/>
        <v>theater</v>
      </c>
      <c r="R3571" s="4" t="str">
        <f t="shared" si="385"/>
        <v>plays</v>
      </c>
      <c r="S3571" s="22">
        <f t="shared" si="388"/>
        <v>41982.688611111109</v>
      </c>
      <c r="T3571" s="22">
        <f t="shared" si="389"/>
        <v>42012.688611111109</v>
      </c>
      <c r="U3571" s="23">
        <v>41982.688611111109</v>
      </c>
      <c r="V3571" s="14">
        <f t="shared" si="390"/>
        <v>5000</v>
      </c>
      <c r="W3571" s="14">
        <f t="shared" si="391"/>
        <v>5024</v>
      </c>
      <c r="X3571" s="7">
        <f>IF($L3571&gt;0,$W3571/$L3571,0)</f>
        <v>122.53658536585365</v>
      </c>
    </row>
    <row r="3572" spans="1:24" ht="43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3">
        <f>(E3572/D3572)*100</f>
        <v>114.35</v>
      </c>
      <c r="P3572" s="7">
        <f t="shared" si="386"/>
        <v>87.961538461538467</v>
      </c>
      <c r="Q3572" s="4" t="str">
        <f t="shared" si="387"/>
        <v>theater</v>
      </c>
      <c r="R3572" s="4" t="str">
        <f t="shared" si="385"/>
        <v>plays</v>
      </c>
      <c r="S3572" s="22">
        <f t="shared" si="388"/>
        <v>41976.331979166665</v>
      </c>
      <c r="T3572" s="22">
        <f t="shared" si="389"/>
        <v>42004.291666666672</v>
      </c>
      <c r="U3572" s="23">
        <v>41976.331979166665</v>
      </c>
      <c r="V3572" s="14">
        <f t="shared" si="390"/>
        <v>2000</v>
      </c>
      <c r="W3572" s="14">
        <f t="shared" si="391"/>
        <v>2287</v>
      </c>
      <c r="X3572" s="7">
        <f>IF($L3572&gt;0,$W3572/$L3572,0)</f>
        <v>87.961538461538467</v>
      </c>
    </row>
    <row r="3573" spans="1:24" ht="43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3">
        <f>(E3573/D3573)*100</f>
        <v>122.06666666666666</v>
      </c>
      <c r="P3573" s="7">
        <f t="shared" si="386"/>
        <v>73.239999999999995</v>
      </c>
      <c r="Q3573" s="4" t="str">
        <f t="shared" si="387"/>
        <v>theater</v>
      </c>
      <c r="R3573" s="4" t="str">
        <f t="shared" si="385"/>
        <v>plays</v>
      </c>
      <c r="S3573" s="22">
        <f t="shared" si="388"/>
        <v>41912.858946759261</v>
      </c>
      <c r="T3573" s="22">
        <f t="shared" si="389"/>
        <v>41942.858946759261</v>
      </c>
      <c r="U3573" s="23">
        <v>41912.858946759261</v>
      </c>
      <c r="V3573" s="14">
        <f t="shared" si="390"/>
        <v>1877.8154999999999</v>
      </c>
      <c r="W3573" s="14">
        <f t="shared" si="391"/>
        <v>2292.1867869999996</v>
      </c>
      <c r="X3573" s="7">
        <f>IF($L3573&gt;0,$W3573/$L3573,0)</f>
        <v>91.687471479999985</v>
      </c>
    </row>
    <row r="3574" spans="1:24" ht="28.8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3">
        <f>(E3574/D3574)*100</f>
        <v>100</v>
      </c>
      <c r="P3574" s="7">
        <f t="shared" si="386"/>
        <v>55.555555555555557</v>
      </c>
      <c r="Q3574" s="4" t="str">
        <f t="shared" si="387"/>
        <v>theater</v>
      </c>
      <c r="R3574" s="4" t="str">
        <f t="shared" si="385"/>
        <v>plays</v>
      </c>
      <c r="S3574" s="22">
        <f t="shared" si="388"/>
        <v>42146.570393518516</v>
      </c>
      <c r="T3574" s="22">
        <f t="shared" si="389"/>
        <v>42176.570393518516</v>
      </c>
      <c r="U3574" s="23">
        <v>42146.570393518516</v>
      </c>
      <c r="V3574" s="14">
        <f t="shared" si="390"/>
        <v>625.93849999999998</v>
      </c>
      <c r="W3574" s="14">
        <f t="shared" si="391"/>
        <v>625.93849999999998</v>
      </c>
      <c r="X3574" s="7">
        <f>IF($L3574&gt;0,$W3574/$L3574,0)</f>
        <v>69.548722222222224</v>
      </c>
    </row>
    <row r="3575" spans="1:24" ht="28.8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3">
        <f>(E3575/D3575)*100</f>
        <v>102.8</v>
      </c>
      <c r="P3575" s="7">
        <f t="shared" si="386"/>
        <v>39.53846153846154</v>
      </c>
      <c r="Q3575" s="4" t="str">
        <f t="shared" si="387"/>
        <v>theater</v>
      </c>
      <c r="R3575" s="4" t="str">
        <f t="shared" si="385"/>
        <v>plays</v>
      </c>
      <c r="S3575" s="22">
        <f t="shared" si="388"/>
        <v>41921.375532407408</v>
      </c>
      <c r="T3575" s="22">
        <f t="shared" si="389"/>
        <v>41951.417199074072</v>
      </c>
      <c r="U3575" s="23">
        <v>41921.375532407408</v>
      </c>
      <c r="V3575" s="14">
        <f t="shared" si="390"/>
        <v>3755.6309999999999</v>
      </c>
      <c r="W3575" s="14">
        <f t="shared" si="391"/>
        <v>3860.7886679999997</v>
      </c>
      <c r="X3575" s="7">
        <f>IF($L3575&gt;0,$W3575/$L3575,0)</f>
        <v>49.497290615384614</v>
      </c>
    </row>
    <row r="3576" spans="1:24" ht="43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3">
        <f>(E3576/D3576)*100</f>
        <v>106.12068965517241</v>
      </c>
      <c r="P3576" s="7">
        <f t="shared" si="386"/>
        <v>136.77777777777777</v>
      </c>
      <c r="Q3576" s="4" t="str">
        <f t="shared" si="387"/>
        <v>theater</v>
      </c>
      <c r="R3576" s="4" t="str">
        <f t="shared" si="385"/>
        <v>plays</v>
      </c>
      <c r="S3576" s="22">
        <f t="shared" si="388"/>
        <v>41926.942685185189</v>
      </c>
      <c r="T3576" s="22">
        <f t="shared" si="389"/>
        <v>41956.984351851846</v>
      </c>
      <c r="U3576" s="23">
        <v>41926.942685185189</v>
      </c>
      <c r="V3576" s="14">
        <f t="shared" si="390"/>
        <v>5800</v>
      </c>
      <c r="W3576" s="14">
        <f t="shared" si="391"/>
        <v>6155</v>
      </c>
      <c r="X3576" s="7">
        <f>IF($L3576&gt;0,$W3576/$L3576,0)</f>
        <v>136.77777777777777</v>
      </c>
    </row>
    <row r="3577" spans="1:24" ht="43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3">
        <f>(E3577/D3577)*100</f>
        <v>101.33000000000001</v>
      </c>
      <c r="P3577" s="7">
        <f t="shared" si="386"/>
        <v>99.343137254901961</v>
      </c>
      <c r="Q3577" s="4" t="str">
        <f t="shared" si="387"/>
        <v>theater</v>
      </c>
      <c r="R3577" s="4" t="str">
        <f t="shared" si="385"/>
        <v>plays</v>
      </c>
      <c r="S3577" s="22">
        <f t="shared" si="388"/>
        <v>42561.783877314811</v>
      </c>
      <c r="T3577" s="22">
        <f t="shared" si="389"/>
        <v>42593.165972222225</v>
      </c>
      <c r="U3577" s="23">
        <v>42561.783877314811</v>
      </c>
      <c r="V3577" s="14">
        <f t="shared" si="390"/>
        <v>10000</v>
      </c>
      <c r="W3577" s="14">
        <f t="shared" si="391"/>
        <v>10133</v>
      </c>
      <c r="X3577" s="7">
        <f>IF($L3577&gt;0,$W3577/$L3577,0)</f>
        <v>99.343137254901961</v>
      </c>
    </row>
    <row r="3578" spans="1:24" ht="43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3">
        <f>(E3578/D3578)*100</f>
        <v>100</v>
      </c>
      <c r="P3578" s="7">
        <f t="shared" si="386"/>
        <v>20</v>
      </c>
      <c r="Q3578" s="4" t="str">
        <f t="shared" si="387"/>
        <v>theater</v>
      </c>
      <c r="R3578" s="4" t="str">
        <f t="shared" si="385"/>
        <v>plays</v>
      </c>
      <c r="S3578" s="22">
        <f t="shared" si="388"/>
        <v>42649.54923611111</v>
      </c>
      <c r="T3578" s="22">
        <f t="shared" si="389"/>
        <v>42709.590902777782</v>
      </c>
      <c r="U3578" s="23">
        <v>42649.54923611111</v>
      </c>
      <c r="V3578" s="14">
        <f t="shared" si="390"/>
        <v>100</v>
      </c>
      <c r="W3578" s="14">
        <f t="shared" si="391"/>
        <v>100</v>
      </c>
      <c r="X3578" s="7">
        <f>IF($L3578&gt;0,$W3578/$L3578,0)</f>
        <v>20</v>
      </c>
    </row>
    <row r="3579" spans="1:24" ht="43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3">
        <f>(E3579/D3579)*100</f>
        <v>130</v>
      </c>
      <c r="P3579" s="7">
        <f t="shared" si="386"/>
        <v>28.888888888888889</v>
      </c>
      <c r="Q3579" s="4" t="str">
        <f t="shared" si="387"/>
        <v>theater</v>
      </c>
      <c r="R3579" s="4" t="str">
        <f t="shared" si="385"/>
        <v>plays</v>
      </c>
      <c r="S3579" s="22">
        <f t="shared" si="388"/>
        <v>42093.786840277782</v>
      </c>
      <c r="T3579" s="22">
        <f t="shared" si="389"/>
        <v>42120.26944444445</v>
      </c>
      <c r="U3579" s="23">
        <v>42093.786840277782</v>
      </c>
      <c r="V3579" s="14">
        <f t="shared" si="390"/>
        <v>600</v>
      </c>
      <c r="W3579" s="14">
        <f t="shared" si="391"/>
        <v>780</v>
      </c>
      <c r="X3579" s="7">
        <f>IF($L3579&gt;0,$W3579/$L3579,0)</f>
        <v>28.888888888888889</v>
      </c>
    </row>
    <row r="3580" spans="1:24" ht="43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3">
        <f>(E3580/D3580)*100</f>
        <v>100.01333333333334</v>
      </c>
      <c r="P3580" s="7">
        <f t="shared" si="386"/>
        <v>40.545945945945945</v>
      </c>
      <c r="Q3580" s="4" t="str">
        <f t="shared" si="387"/>
        <v>theater</v>
      </c>
      <c r="R3580" s="4" t="str">
        <f t="shared" si="385"/>
        <v>plays</v>
      </c>
      <c r="S3580" s="22">
        <f t="shared" si="388"/>
        <v>42460.733530092592</v>
      </c>
      <c r="T3580" s="22">
        <f t="shared" si="389"/>
        <v>42490.733530092592</v>
      </c>
      <c r="U3580" s="23">
        <v>42460.733530092592</v>
      </c>
      <c r="V3580" s="14">
        <f t="shared" si="390"/>
        <v>1877.8154999999999</v>
      </c>
      <c r="W3580" s="14">
        <f t="shared" si="391"/>
        <v>1878.0658753999999</v>
      </c>
      <c r="X3580" s="7">
        <f>IF($L3580&gt;0,$W3580/$L3580,0)</f>
        <v>50.758537172972972</v>
      </c>
    </row>
    <row r="3581" spans="1:24" ht="43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3">
        <f>(E3581/D3581)*100</f>
        <v>100</v>
      </c>
      <c r="P3581" s="7">
        <f t="shared" si="386"/>
        <v>35.714285714285715</v>
      </c>
      <c r="Q3581" s="4" t="str">
        <f t="shared" si="387"/>
        <v>theater</v>
      </c>
      <c r="R3581" s="4" t="str">
        <f t="shared" si="385"/>
        <v>plays</v>
      </c>
      <c r="S3581" s="22">
        <f t="shared" si="388"/>
        <v>42430.762222222227</v>
      </c>
      <c r="T3581" s="22">
        <f t="shared" si="389"/>
        <v>42460.720555555556</v>
      </c>
      <c r="U3581" s="23">
        <v>42430.762222222227</v>
      </c>
      <c r="V3581" s="14">
        <f t="shared" si="390"/>
        <v>625.93849999999998</v>
      </c>
      <c r="W3581" s="14">
        <f t="shared" si="391"/>
        <v>625.93849999999998</v>
      </c>
      <c r="X3581" s="7">
        <f>IF($L3581&gt;0,$W3581/$L3581,0)</f>
        <v>44.709892857142854</v>
      </c>
    </row>
    <row r="3582" spans="1:24" ht="43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3">
        <f>(E3582/D3582)*100</f>
        <v>113.88888888888889</v>
      </c>
      <c r="P3582" s="7">
        <f t="shared" si="386"/>
        <v>37.962962962962962</v>
      </c>
      <c r="Q3582" s="4" t="str">
        <f t="shared" si="387"/>
        <v>theater</v>
      </c>
      <c r="R3582" s="4" t="str">
        <f t="shared" si="385"/>
        <v>plays</v>
      </c>
      <c r="S3582" s="22">
        <f t="shared" si="388"/>
        <v>42026.176180555558</v>
      </c>
      <c r="T3582" s="22">
        <f t="shared" si="389"/>
        <v>42064.207638888889</v>
      </c>
      <c r="U3582" s="23">
        <v>42026.176180555558</v>
      </c>
      <c r="V3582" s="14">
        <f t="shared" si="390"/>
        <v>900</v>
      </c>
      <c r="W3582" s="14">
        <f t="shared" si="391"/>
        <v>1025</v>
      </c>
      <c r="X3582" s="7">
        <f>IF($L3582&gt;0,$W3582/$L3582,0)</f>
        <v>37.962962962962962</v>
      </c>
    </row>
    <row r="3583" spans="1:24" ht="43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3">
        <f>(E3583/D3583)*100</f>
        <v>100</v>
      </c>
      <c r="P3583" s="7">
        <f t="shared" si="386"/>
        <v>33.333333333333336</v>
      </c>
      <c r="Q3583" s="4" t="str">
        <f t="shared" si="387"/>
        <v>theater</v>
      </c>
      <c r="R3583" s="4" t="str">
        <f t="shared" si="385"/>
        <v>plays</v>
      </c>
      <c r="S3583" s="22">
        <f t="shared" si="388"/>
        <v>41836.471180555556</v>
      </c>
      <c r="T3583" s="22">
        <f t="shared" si="389"/>
        <v>41850.471180555556</v>
      </c>
      <c r="U3583" s="23">
        <v>41836.471180555556</v>
      </c>
      <c r="V3583" s="14">
        <f t="shared" si="390"/>
        <v>1877.8154999999999</v>
      </c>
      <c r="W3583" s="14">
        <f t="shared" si="391"/>
        <v>1877.8154999999999</v>
      </c>
      <c r="X3583" s="7">
        <f>IF($L3583&gt;0,$W3583/$L3583,0)</f>
        <v>41.729233333333333</v>
      </c>
    </row>
    <row r="3584" spans="1:24" ht="43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3">
        <f>(E3584/D3584)*100</f>
        <v>287</v>
      </c>
      <c r="P3584" s="7">
        <f t="shared" si="386"/>
        <v>58.571428571428569</v>
      </c>
      <c r="Q3584" s="4" t="str">
        <f t="shared" si="387"/>
        <v>theater</v>
      </c>
      <c r="R3584" s="4" t="str">
        <f t="shared" si="385"/>
        <v>plays</v>
      </c>
      <c r="S3584" s="22">
        <f t="shared" si="388"/>
        <v>42451.095856481479</v>
      </c>
      <c r="T3584" s="22">
        <f t="shared" si="389"/>
        <v>42465.095856481479</v>
      </c>
      <c r="U3584" s="23">
        <v>42451.095856481479</v>
      </c>
      <c r="V3584" s="14">
        <f t="shared" si="390"/>
        <v>1000</v>
      </c>
      <c r="W3584" s="14">
        <f t="shared" si="391"/>
        <v>2870</v>
      </c>
      <c r="X3584" s="7">
        <f>IF($L3584&gt;0,$W3584/$L3584,0)</f>
        <v>58.571428571428569</v>
      </c>
    </row>
    <row r="3585" spans="1:24" ht="43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3">
        <f>(E3585/D3585)*100</f>
        <v>108.5</v>
      </c>
      <c r="P3585" s="7">
        <f t="shared" si="386"/>
        <v>135.625</v>
      </c>
      <c r="Q3585" s="4" t="str">
        <f t="shared" si="387"/>
        <v>theater</v>
      </c>
      <c r="R3585" s="4" t="str">
        <f t="shared" si="385"/>
        <v>plays</v>
      </c>
      <c r="S3585" s="22">
        <f t="shared" si="388"/>
        <v>42418.425983796296</v>
      </c>
      <c r="T3585" s="22">
        <f t="shared" si="389"/>
        <v>42478.384317129632</v>
      </c>
      <c r="U3585" s="23">
        <v>42418.425983796296</v>
      </c>
      <c r="V3585" s="14">
        <f t="shared" si="390"/>
        <v>3000</v>
      </c>
      <c r="W3585" s="14">
        <f t="shared" si="391"/>
        <v>3255</v>
      </c>
      <c r="X3585" s="7">
        <f>IF($L3585&gt;0,$W3585/$L3585,0)</f>
        <v>135.625</v>
      </c>
    </row>
    <row r="3586" spans="1:24" ht="86.4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3">
        <f>(E3586/D3586)*100</f>
        <v>115.5</v>
      </c>
      <c r="P3586" s="7">
        <f t="shared" si="386"/>
        <v>30.9375</v>
      </c>
      <c r="Q3586" s="4" t="str">
        <f t="shared" si="387"/>
        <v>theater</v>
      </c>
      <c r="R3586" s="4" t="str">
        <f t="shared" ref="R3586:R3649" si="392">MID($N3586,FIND("/",$N3586)+1,LEN($N3586))</f>
        <v>plays</v>
      </c>
      <c r="S3586" s="22">
        <f t="shared" si="388"/>
        <v>42168.316481481481</v>
      </c>
      <c r="T3586" s="22">
        <f t="shared" si="389"/>
        <v>42198.316481481481</v>
      </c>
      <c r="U3586" s="23">
        <v>42168.316481481481</v>
      </c>
      <c r="V3586" s="14">
        <f t="shared" si="390"/>
        <v>3755.6309999999999</v>
      </c>
      <c r="W3586" s="14">
        <f t="shared" si="391"/>
        <v>4337.7538049999994</v>
      </c>
      <c r="X3586" s="7">
        <f>IF($L3586&gt;0,$W3586/$L3586,0)</f>
        <v>38.729944687499994</v>
      </c>
    </row>
    <row r="3587" spans="1:24" ht="43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3">
        <f>(E3587/D3587)*100</f>
        <v>119.11764705882352</v>
      </c>
      <c r="P3587" s="7">
        <f t="shared" ref="P3587:P3650" si="393">IF($L3587&gt;0,$E3587/$L3587,0)</f>
        <v>176.08695652173913</v>
      </c>
      <c r="Q3587" s="4" t="str">
        <f t="shared" ref="Q3587:Q3650" si="394">LEFT($N3587,FIND("/",$N3587)-1)</f>
        <v>theater</v>
      </c>
      <c r="R3587" s="4" t="str">
        <f t="shared" si="392"/>
        <v>plays</v>
      </c>
      <c r="S3587" s="22">
        <f t="shared" ref="S3587:U3650" si="395">($J3587/86400)+DATE(1970,1,1)</f>
        <v>41964.716319444444</v>
      </c>
      <c r="T3587" s="22">
        <f t="shared" ref="T3587:T3650" si="396">($I3587/86400)+DATE(1970,1,1)</f>
        <v>41994.716319444444</v>
      </c>
      <c r="U3587" s="23">
        <v>41964.716319444444</v>
      </c>
      <c r="V3587" s="14">
        <f t="shared" ref="V3587:V3650" si="397">IF($H3587="AUD",$D3587*0.704094,IF($H3587="CAD",$D3587*0.766449,IF($H3587="CHF",$D3587*1.016069,IF($H3587="DKK",$D3587*0.150818,IF($H3587="EUR",$D3587*1.126155,IF($H3587="GBP",$D3587*1.251877,IF($H3587="HKD",$D3587*0.127766,IF($H3587="MXN",$D3587*0.052688,IF($H3587="NOK",$D3587*0.117106,IF($H3587="NZD",$D3587*0.672078,IF($H3587="SEK",$D3587*0.106947,IF($H3587="SGD",$D3587*0.737466,IF($H3587="USD",$D3587*1)))))))))))))</f>
        <v>3400</v>
      </c>
      <c r="W3587" s="14">
        <f t="shared" ref="W3587:W3650" si="398">IF($H3587="AUD",$E3587*0.704094,IF($H3587="CAD",$E3587*0.766449,IF($H3587="CHF",$E3587*1.016069,IF($H3587="DKK",$E3587*0.150818,IF($H3587="EUR",$E3587*1.126155,IF($H3587="GBP",$E3587*1.251877,IF($H3587="HKD",$E3587*0.127766,IF($H3587="MXN",$E3587*0.052688,IF($H3587="NOK",$E3587*0.117106,IF($H3587="NZD",$E3587*0.672078,IF($H3587="SEK",$E3587*0.106947,IF($H3587="SGD",$E3587*0.737466,IF($H3587="USD",$E3587*1)))))))))))))</f>
        <v>4050</v>
      </c>
      <c r="X3587" s="7">
        <f>IF($L3587&gt;0,$W3587/$L3587,0)</f>
        <v>176.08695652173913</v>
      </c>
    </row>
    <row r="3588" spans="1:24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3">
        <f>(E3588/D3588)*100</f>
        <v>109.42666666666668</v>
      </c>
      <c r="P3588" s="7">
        <f t="shared" si="393"/>
        <v>151.9814814814815</v>
      </c>
      <c r="Q3588" s="4" t="str">
        <f t="shared" si="394"/>
        <v>theater</v>
      </c>
      <c r="R3588" s="4" t="str">
        <f t="shared" si="392"/>
        <v>plays</v>
      </c>
      <c r="S3588" s="22">
        <f t="shared" si="395"/>
        <v>42576.697569444441</v>
      </c>
      <c r="T3588" s="22">
        <f t="shared" si="396"/>
        <v>42636.697569444441</v>
      </c>
      <c r="U3588" s="23">
        <v>42576.697569444441</v>
      </c>
      <c r="V3588" s="14">
        <f t="shared" si="397"/>
        <v>7500</v>
      </c>
      <c r="W3588" s="14">
        <f t="shared" si="398"/>
        <v>8207</v>
      </c>
      <c r="X3588" s="7">
        <f>IF($L3588&gt;0,$W3588/$L3588,0)</f>
        <v>151.9814814814815</v>
      </c>
    </row>
    <row r="3589" spans="1:24" ht="43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3">
        <f>(E3589/D3589)*100</f>
        <v>126.6</v>
      </c>
      <c r="P3589" s="7">
        <f t="shared" si="393"/>
        <v>22.607142857142858</v>
      </c>
      <c r="Q3589" s="4" t="str">
        <f t="shared" si="394"/>
        <v>theater</v>
      </c>
      <c r="R3589" s="4" t="str">
        <f t="shared" si="392"/>
        <v>plays</v>
      </c>
      <c r="S3589" s="22">
        <f t="shared" si="395"/>
        <v>42503.539976851855</v>
      </c>
      <c r="T3589" s="22">
        <f t="shared" si="396"/>
        <v>42548.791666666672</v>
      </c>
      <c r="U3589" s="23">
        <v>42503.539976851855</v>
      </c>
      <c r="V3589" s="14">
        <f t="shared" si="397"/>
        <v>625.93849999999998</v>
      </c>
      <c r="W3589" s="14">
        <f t="shared" si="398"/>
        <v>792.43814099999997</v>
      </c>
      <c r="X3589" s="7">
        <f>IF($L3589&gt;0,$W3589/$L3589,0)</f>
        <v>28.301362178571427</v>
      </c>
    </row>
    <row r="3590" spans="1:24" ht="43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3">
        <f>(E3590/D3590)*100</f>
        <v>100.49999999999999</v>
      </c>
      <c r="P3590" s="7">
        <f t="shared" si="393"/>
        <v>18.272727272727273</v>
      </c>
      <c r="Q3590" s="4" t="str">
        <f t="shared" si="394"/>
        <v>theater</v>
      </c>
      <c r="R3590" s="4" t="str">
        <f t="shared" si="392"/>
        <v>plays</v>
      </c>
      <c r="S3590" s="22">
        <f t="shared" si="395"/>
        <v>42101.828819444447</v>
      </c>
      <c r="T3590" s="22">
        <f t="shared" si="396"/>
        <v>42123.958333333328</v>
      </c>
      <c r="U3590" s="23">
        <v>42101.828819444447</v>
      </c>
      <c r="V3590" s="14">
        <f t="shared" si="397"/>
        <v>250.37539999999998</v>
      </c>
      <c r="W3590" s="14">
        <f t="shared" si="398"/>
        <v>251.62727699999999</v>
      </c>
      <c r="X3590" s="7">
        <f>IF($L3590&gt;0,$W3590/$L3590,0)</f>
        <v>22.875207</v>
      </c>
    </row>
    <row r="3591" spans="1:24" ht="43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3">
        <f>(E3591/D3591)*100</f>
        <v>127.49999999999999</v>
      </c>
      <c r="P3591" s="7">
        <f t="shared" si="393"/>
        <v>82.258064516129039</v>
      </c>
      <c r="Q3591" s="4" t="str">
        <f t="shared" si="394"/>
        <v>theater</v>
      </c>
      <c r="R3591" s="4" t="str">
        <f t="shared" si="392"/>
        <v>plays</v>
      </c>
      <c r="S3591" s="22">
        <f t="shared" si="395"/>
        <v>42125.647534722222</v>
      </c>
      <c r="T3591" s="22">
        <f t="shared" si="396"/>
        <v>42150.647534722222</v>
      </c>
      <c r="U3591" s="23">
        <v>42125.647534722222</v>
      </c>
      <c r="V3591" s="14">
        <f t="shared" si="397"/>
        <v>4000</v>
      </c>
      <c r="W3591" s="14">
        <f t="shared" si="398"/>
        <v>5100</v>
      </c>
      <c r="X3591" s="7">
        <f>IF($L3591&gt;0,$W3591/$L3591,0)</f>
        <v>82.258064516129039</v>
      </c>
    </row>
    <row r="3592" spans="1:24" ht="43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3">
        <f>(E3592/D3592)*100</f>
        <v>100.05999999999999</v>
      </c>
      <c r="P3592" s="7">
        <f t="shared" si="393"/>
        <v>68.534246575342465</v>
      </c>
      <c r="Q3592" s="4" t="str">
        <f t="shared" si="394"/>
        <v>theater</v>
      </c>
      <c r="R3592" s="4" t="str">
        <f t="shared" si="392"/>
        <v>plays</v>
      </c>
      <c r="S3592" s="22">
        <f t="shared" si="395"/>
        <v>41902.333726851852</v>
      </c>
      <c r="T3592" s="22">
        <f t="shared" si="396"/>
        <v>41932.333726851852</v>
      </c>
      <c r="U3592" s="23">
        <v>41902.333726851852</v>
      </c>
      <c r="V3592" s="14">
        <f t="shared" si="397"/>
        <v>6259.3849999999993</v>
      </c>
      <c r="W3592" s="14">
        <f t="shared" si="398"/>
        <v>6263.1406309999993</v>
      </c>
      <c r="X3592" s="7">
        <f>IF($L3592&gt;0,$W3592/$L3592,0)</f>
        <v>85.796446999999986</v>
      </c>
    </row>
    <row r="3593" spans="1:24" ht="43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3">
        <f>(E3593/D3593)*100</f>
        <v>175</v>
      </c>
      <c r="P3593" s="7">
        <f t="shared" si="393"/>
        <v>68.055555555555557</v>
      </c>
      <c r="Q3593" s="4" t="str">
        <f t="shared" si="394"/>
        <v>theater</v>
      </c>
      <c r="R3593" s="4" t="str">
        <f t="shared" si="392"/>
        <v>plays</v>
      </c>
      <c r="S3593" s="22">
        <f t="shared" si="395"/>
        <v>42003.948425925926</v>
      </c>
      <c r="T3593" s="22">
        <f t="shared" si="396"/>
        <v>42028.207638888889</v>
      </c>
      <c r="U3593" s="23">
        <v>42003.948425925926</v>
      </c>
      <c r="V3593" s="14">
        <f t="shared" si="397"/>
        <v>700</v>
      </c>
      <c r="W3593" s="14">
        <f t="shared" si="398"/>
        <v>1225</v>
      </c>
      <c r="X3593" s="7">
        <f>IF($L3593&gt;0,$W3593/$L3593,0)</f>
        <v>68.055555555555557</v>
      </c>
    </row>
    <row r="3594" spans="1:24" ht="43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3">
        <f>(E3594/D3594)*100</f>
        <v>127.25</v>
      </c>
      <c r="P3594" s="7">
        <f t="shared" si="393"/>
        <v>72.714285714285708</v>
      </c>
      <c r="Q3594" s="4" t="str">
        <f t="shared" si="394"/>
        <v>theater</v>
      </c>
      <c r="R3594" s="4" t="str">
        <f t="shared" si="392"/>
        <v>plays</v>
      </c>
      <c r="S3594" s="22">
        <f t="shared" si="395"/>
        <v>41988.829942129625</v>
      </c>
      <c r="T3594" s="22">
        <f t="shared" si="396"/>
        <v>42046.207638888889</v>
      </c>
      <c r="U3594" s="23">
        <v>41988.829942129625</v>
      </c>
      <c r="V3594" s="14">
        <f t="shared" si="397"/>
        <v>2000</v>
      </c>
      <c r="W3594" s="14">
        <f t="shared" si="398"/>
        <v>2545</v>
      </c>
      <c r="X3594" s="7">
        <f>IF($L3594&gt;0,$W3594/$L3594,0)</f>
        <v>72.714285714285708</v>
      </c>
    </row>
    <row r="3595" spans="1:24" ht="43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3">
        <f>(E3595/D3595)*100</f>
        <v>110.63333333333334</v>
      </c>
      <c r="P3595" s="7">
        <f t="shared" si="393"/>
        <v>77.186046511627907</v>
      </c>
      <c r="Q3595" s="4" t="str">
        <f t="shared" si="394"/>
        <v>theater</v>
      </c>
      <c r="R3595" s="4" t="str">
        <f t="shared" si="392"/>
        <v>plays</v>
      </c>
      <c r="S3595" s="22">
        <f t="shared" si="395"/>
        <v>41974.898599537039</v>
      </c>
      <c r="T3595" s="22">
        <f t="shared" si="396"/>
        <v>42009.851388888885</v>
      </c>
      <c r="U3595" s="23">
        <v>41974.898599537039</v>
      </c>
      <c r="V3595" s="14">
        <f t="shared" si="397"/>
        <v>3000</v>
      </c>
      <c r="W3595" s="14">
        <f t="shared" si="398"/>
        <v>3319</v>
      </c>
      <c r="X3595" s="7">
        <f>IF($L3595&gt;0,$W3595/$L3595,0)</f>
        <v>77.186046511627907</v>
      </c>
    </row>
    <row r="3596" spans="1:24" ht="43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3">
        <f>(E3596/D3596)*100</f>
        <v>125.93749999999999</v>
      </c>
      <c r="P3596" s="7">
        <f t="shared" si="393"/>
        <v>55.972222222222221</v>
      </c>
      <c r="Q3596" s="4" t="str">
        <f t="shared" si="394"/>
        <v>theater</v>
      </c>
      <c r="R3596" s="4" t="str">
        <f t="shared" si="392"/>
        <v>plays</v>
      </c>
      <c r="S3596" s="22">
        <f t="shared" si="395"/>
        <v>42592.066921296297</v>
      </c>
      <c r="T3596" s="22">
        <f t="shared" si="396"/>
        <v>42617.066921296297</v>
      </c>
      <c r="U3596" s="23">
        <v>42592.066921296297</v>
      </c>
      <c r="V3596" s="14">
        <f t="shared" si="397"/>
        <v>1600</v>
      </c>
      <c r="W3596" s="14">
        <f t="shared" si="398"/>
        <v>2015</v>
      </c>
      <c r="X3596" s="7">
        <f>IF($L3596&gt;0,$W3596/$L3596,0)</f>
        <v>55.972222222222221</v>
      </c>
    </row>
    <row r="3597" spans="1:24" ht="28.8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3">
        <f>(E3597/D3597)*100</f>
        <v>118.5</v>
      </c>
      <c r="P3597" s="7">
        <f t="shared" si="393"/>
        <v>49.693548387096776</v>
      </c>
      <c r="Q3597" s="4" t="str">
        <f t="shared" si="394"/>
        <v>theater</v>
      </c>
      <c r="R3597" s="4" t="str">
        <f t="shared" si="392"/>
        <v>plays</v>
      </c>
      <c r="S3597" s="22">
        <f t="shared" si="395"/>
        <v>42050.008368055554</v>
      </c>
      <c r="T3597" s="22">
        <f t="shared" si="396"/>
        <v>42076.290972222225</v>
      </c>
      <c r="U3597" s="23">
        <v>42050.008368055554</v>
      </c>
      <c r="V3597" s="14">
        <f t="shared" si="397"/>
        <v>2600</v>
      </c>
      <c r="W3597" s="14">
        <f t="shared" si="398"/>
        <v>3081</v>
      </c>
      <c r="X3597" s="7">
        <f>IF($L3597&gt;0,$W3597/$L3597,0)</f>
        <v>49.693548387096776</v>
      </c>
    </row>
    <row r="3598" spans="1:24" ht="43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3">
        <f>(E3598/D3598)*100</f>
        <v>107.72727272727273</v>
      </c>
      <c r="P3598" s="7">
        <f t="shared" si="393"/>
        <v>79</v>
      </c>
      <c r="Q3598" s="4" t="str">
        <f t="shared" si="394"/>
        <v>theater</v>
      </c>
      <c r="R3598" s="4" t="str">
        <f t="shared" si="392"/>
        <v>plays</v>
      </c>
      <c r="S3598" s="22">
        <f t="shared" si="395"/>
        <v>41856.715069444443</v>
      </c>
      <c r="T3598" s="22">
        <f t="shared" si="396"/>
        <v>41877.715069444443</v>
      </c>
      <c r="U3598" s="23">
        <v>41856.715069444443</v>
      </c>
      <c r="V3598" s="14">
        <f t="shared" si="397"/>
        <v>843.09390000000008</v>
      </c>
      <c r="W3598" s="14">
        <f t="shared" si="398"/>
        <v>908.24206500000003</v>
      </c>
      <c r="X3598" s="7">
        <f>IF($L3598&gt;0,$W3598/$L3598,0)</f>
        <v>60.549471000000004</v>
      </c>
    </row>
    <row r="3599" spans="1:24" ht="28.8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3">
        <f>(E3599/D3599)*100</f>
        <v>102.60000000000001</v>
      </c>
      <c r="P3599" s="7">
        <f t="shared" si="393"/>
        <v>77.727272727272734</v>
      </c>
      <c r="Q3599" s="4" t="str">
        <f t="shared" si="394"/>
        <v>theater</v>
      </c>
      <c r="R3599" s="4" t="str">
        <f t="shared" si="392"/>
        <v>plays</v>
      </c>
      <c r="S3599" s="22">
        <f t="shared" si="395"/>
        <v>42417.585532407407</v>
      </c>
      <c r="T3599" s="22">
        <f t="shared" si="396"/>
        <v>42432.249305555553</v>
      </c>
      <c r="U3599" s="23">
        <v>42417.585532407407</v>
      </c>
      <c r="V3599" s="14">
        <f t="shared" si="397"/>
        <v>2500</v>
      </c>
      <c r="W3599" s="14">
        <f t="shared" si="398"/>
        <v>2565</v>
      </c>
      <c r="X3599" s="7">
        <f>IF($L3599&gt;0,$W3599/$L3599,0)</f>
        <v>77.727272727272734</v>
      </c>
    </row>
    <row r="3600" spans="1:24" ht="43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3">
        <f>(E3600/D3600)*100</f>
        <v>110.1</v>
      </c>
      <c r="P3600" s="7">
        <f t="shared" si="393"/>
        <v>40.777777777777779</v>
      </c>
      <c r="Q3600" s="4" t="str">
        <f t="shared" si="394"/>
        <v>theater</v>
      </c>
      <c r="R3600" s="4" t="str">
        <f t="shared" si="392"/>
        <v>plays</v>
      </c>
      <c r="S3600" s="22">
        <f t="shared" si="395"/>
        <v>41866.79886574074</v>
      </c>
      <c r="T3600" s="22">
        <f t="shared" si="396"/>
        <v>41885.207638888889</v>
      </c>
      <c r="U3600" s="23">
        <v>41866.79886574074</v>
      </c>
      <c r="V3600" s="14">
        <f t="shared" si="397"/>
        <v>1000</v>
      </c>
      <c r="W3600" s="14">
        <f t="shared" si="398"/>
        <v>1101</v>
      </c>
      <c r="X3600" s="7">
        <f>IF($L3600&gt;0,$W3600/$L3600,0)</f>
        <v>40.777777777777779</v>
      </c>
    </row>
    <row r="3601" spans="1:24" ht="43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3">
        <f>(E3601/D3601)*100</f>
        <v>202</v>
      </c>
      <c r="P3601" s="7">
        <f t="shared" si="393"/>
        <v>59.411764705882355</v>
      </c>
      <c r="Q3601" s="4" t="str">
        <f t="shared" si="394"/>
        <v>theater</v>
      </c>
      <c r="R3601" s="4" t="str">
        <f t="shared" si="392"/>
        <v>plays</v>
      </c>
      <c r="S3601" s="22">
        <f t="shared" si="395"/>
        <v>42220.79487268519</v>
      </c>
      <c r="T3601" s="22">
        <f t="shared" si="396"/>
        <v>42246</v>
      </c>
      <c r="U3601" s="23">
        <v>42220.79487268519</v>
      </c>
      <c r="V3601" s="14">
        <f t="shared" si="397"/>
        <v>500</v>
      </c>
      <c r="W3601" s="14">
        <f t="shared" si="398"/>
        <v>1010</v>
      </c>
      <c r="X3601" s="7">
        <f>IF($L3601&gt;0,$W3601/$L3601,0)</f>
        <v>59.411764705882355</v>
      </c>
    </row>
    <row r="3602" spans="1:24" ht="28.8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3">
        <f>(E3602/D3602)*100</f>
        <v>130</v>
      </c>
      <c r="P3602" s="7">
        <f t="shared" si="393"/>
        <v>3.25</v>
      </c>
      <c r="Q3602" s="4" t="str">
        <f t="shared" si="394"/>
        <v>theater</v>
      </c>
      <c r="R3602" s="4" t="str">
        <f t="shared" si="392"/>
        <v>plays</v>
      </c>
      <c r="S3602" s="22">
        <f t="shared" si="395"/>
        <v>42628.849120370374</v>
      </c>
      <c r="T3602" s="22">
        <f t="shared" si="396"/>
        <v>42656.849120370374</v>
      </c>
      <c r="U3602" s="23">
        <v>42628.849120370374</v>
      </c>
      <c r="V3602" s="14">
        <f t="shared" si="397"/>
        <v>10</v>
      </c>
      <c r="W3602" s="14">
        <f t="shared" si="398"/>
        <v>13</v>
      </c>
      <c r="X3602" s="7">
        <f>IF($L3602&gt;0,$W3602/$L3602,0)</f>
        <v>3.25</v>
      </c>
    </row>
    <row r="3603" spans="1:24" ht="43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3">
        <f>(E3603/D3603)*100</f>
        <v>104.35000000000001</v>
      </c>
      <c r="P3603" s="7">
        <f t="shared" si="393"/>
        <v>39.377358490566039</v>
      </c>
      <c r="Q3603" s="4" t="str">
        <f t="shared" si="394"/>
        <v>theater</v>
      </c>
      <c r="R3603" s="4" t="str">
        <f t="shared" si="392"/>
        <v>plays</v>
      </c>
      <c r="S3603" s="22">
        <f t="shared" si="395"/>
        <v>41990.99863425926</v>
      </c>
      <c r="T3603" s="22">
        <f t="shared" si="396"/>
        <v>42020.99863425926</v>
      </c>
      <c r="U3603" s="23">
        <v>41990.99863425926</v>
      </c>
      <c r="V3603" s="14">
        <f t="shared" si="397"/>
        <v>2503.7539999999999</v>
      </c>
      <c r="W3603" s="14">
        <f t="shared" si="398"/>
        <v>2612.6672989999997</v>
      </c>
      <c r="X3603" s="7">
        <f>IF($L3603&gt;0,$W3603/$L3603,0)</f>
        <v>49.295609415094333</v>
      </c>
    </row>
    <row r="3604" spans="1:24" ht="43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3">
        <f>(E3604/D3604)*100</f>
        <v>100.05</v>
      </c>
      <c r="P3604" s="7">
        <f t="shared" si="393"/>
        <v>81.673469387755105</v>
      </c>
      <c r="Q3604" s="4" t="str">
        <f t="shared" si="394"/>
        <v>theater</v>
      </c>
      <c r="R3604" s="4" t="str">
        <f t="shared" si="392"/>
        <v>plays</v>
      </c>
      <c r="S3604" s="22">
        <f t="shared" si="395"/>
        <v>42447.894432870366</v>
      </c>
      <c r="T3604" s="22">
        <f t="shared" si="396"/>
        <v>42507.894432870366</v>
      </c>
      <c r="U3604" s="23">
        <v>42447.894432870366</v>
      </c>
      <c r="V3604" s="14">
        <f t="shared" si="397"/>
        <v>4000</v>
      </c>
      <c r="W3604" s="14">
        <f t="shared" si="398"/>
        <v>4002</v>
      </c>
      <c r="X3604" s="7">
        <f>IF($L3604&gt;0,$W3604/$L3604,0)</f>
        <v>81.673469387755105</v>
      </c>
    </row>
    <row r="3605" spans="1:24" ht="43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3">
        <f>(E3605/D3605)*100</f>
        <v>170.66666666666669</v>
      </c>
      <c r="P3605" s="7">
        <f t="shared" si="393"/>
        <v>44.912280701754383</v>
      </c>
      <c r="Q3605" s="4" t="str">
        <f t="shared" si="394"/>
        <v>theater</v>
      </c>
      <c r="R3605" s="4" t="str">
        <f t="shared" si="392"/>
        <v>plays</v>
      </c>
      <c r="S3605" s="22">
        <f t="shared" si="395"/>
        <v>42283.864351851851</v>
      </c>
      <c r="T3605" s="22">
        <f t="shared" si="396"/>
        <v>42313.906018518523</v>
      </c>
      <c r="U3605" s="23">
        <v>42283.864351851851</v>
      </c>
      <c r="V3605" s="14">
        <f t="shared" si="397"/>
        <v>1500</v>
      </c>
      <c r="W3605" s="14">
        <f t="shared" si="398"/>
        <v>2560</v>
      </c>
      <c r="X3605" s="7">
        <f>IF($L3605&gt;0,$W3605/$L3605,0)</f>
        <v>44.912280701754383</v>
      </c>
    </row>
    <row r="3606" spans="1:24" ht="43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3">
        <f>(E3606/D3606)*100</f>
        <v>112.83333333333334</v>
      </c>
      <c r="P3606" s="7">
        <f t="shared" si="393"/>
        <v>49.05797101449275</v>
      </c>
      <c r="Q3606" s="4" t="str">
        <f t="shared" si="394"/>
        <v>theater</v>
      </c>
      <c r="R3606" s="4" t="str">
        <f t="shared" si="392"/>
        <v>plays</v>
      </c>
      <c r="S3606" s="22">
        <f t="shared" si="395"/>
        <v>42483.015694444446</v>
      </c>
      <c r="T3606" s="22">
        <f t="shared" si="396"/>
        <v>42489.290972222225</v>
      </c>
      <c r="U3606" s="23">
        <v>42483.015694444446</v>
      </c>
      <c r="V3606" s="14">
        <f t="shared" si="397"/>
        <v>3000</v>
      </c>
      <c r="W3606" s="14">
        <f t="shared" si="398"/>
        <v>3385</v>
      </c>
      <c r="X3606" s="7">
        <f>IF($L3606&gt;0,$W3606/$L3606,0)</f>
        <v>49.05797101449275</v>
      </c>
    </row>
    <row r="3607" spans="1:24" ht="57.6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3">
        <f>(E3607/D3607)*100</f>
        <v>184</v>
      </c>
      <c r="P3607" s="7">
        <f t="shared" si="393"/>
        <v>30.666666666666668</v>
      </c>
      <c r="Q3607" s="4" t="str">
        <f t="shared" si="394"/>
        <v>theater</v>
      </c>
      <c r="R3607" s="4" t="str">
        <f t="shared" si="392"/>
        <v>plays</v>
      </c>
      <c r="S3607" s="22">
        <f t="shared" si="395"/>
        <v>42383.793124999997</v>
      </c>
      <c r="T3607" s="22">
        <f t="shared" si="396"/>
        <v>42413.793124999997</v>
      </c>
      <c r="U3607" s="23">
        <v>42383.793124999997</v>
      </c>
      <c r="V3607" s="14">
        <f t="shared" si="397"/>
        <v>312.96924999999999</v>
      </c>
      <c r="W3607" s="14">
        <f t="shared" si="398"/>
        <v>575.86341999999991</v>
      </c>
      <c r="X3607" s="7">
        <f>IF($L3607&gt;0,$W3607/$L3607,0)</f>
        <v>38.390894666666661</v>
      </c>
    </row>
    <row r="3608" spans="1:24" ht="43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3">
        <f>(E3608/D3608)*100</f>
        <v>130.26666666666665</v>
      </c>
      <c r="P3608" s="7">
        <f t="shared" si="393"/>
        <v>61.0625</v>
      </c>
      <c r="Q3608" s="4" t="str">
        <f t="shared" si="394"/>
        <v>theater</v>
      </c>
      <c r="R3608" s="4" t="str">
        <f t="shared" si="392"/>
        <v>plays</v>
      </c>
      <c r="S3608" s="22">
        <f t="shared" si="395"/>
        <v>42566.604826388888</v>
      </c>
      <c r="T3608" s="22">
        <f t="shared" si="396"/>
        <v>42596.604826388888</v>
      </c>
      <c r="U3608" s="23">
        <v>42566.604826388888</v>
      </c>
      <c r="V3608" s="14">
        <f t="shared" si="397"/>
        <v>3755.6309999999999</v>
      </c>
      <c r="W3608" s="14">
        <f t="shared" si="398"/>
        <v>4892.3353159999997</v>
      </c>
      <c r="X3608" s="7">
        <f>IF($L3608&gt;0,$W3608/$L3608,0)</f>
        <v>76.442739312499995</v>
      </c>
    </row>
    <row r="3609" spans="1:24" ht="28.8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3">
        <f>(E3609/D3609)*100</f>
        <v>105.45454545454544</v>
      </c>
      <c r="P3609" s="7">
        <f t="shared" si="393"/>
        <v>29</v>
      </c>
      <c r="Q3609" s="4" t="str">
        <f t="shared" si="394"/>
        <v>theater</v>
      </c>
      <c r="R3609" s="4" t="str">
        <f t="shared" si="392"/>
        <v>plays</v>
      </c>
      <c r="S3609" s="22">
        <f t="shared" si="395"/>
        <v>42338.963912037041</v>
      </c>
      <c r="T3609" s="22">
        <f t="shared" si="396"/>
        <v>42353</v>
      </c>
      <c r="U3609" s="23">
        <v>42338.963912037041</v>
      </c>
      <c r="V3609" s="14">
        <f t="shared" si="397"/>
        <v>688.53234999999995</v>
      </c>
      <c r="W3609" s="14">
        <f t="shared" si="398"/>
        <v>726.08865999999989</v>
      </c>
      <c r="X3609" s="7">
        <f>IF($L3609&gt;0,$W3609/$L3609,0)</f>
        <v>36.304432999999996</v>
      </c>
    </row>
    <row r="3610" spans="1:24" ht="43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3">
        <f>(E3610/D3610)*100</f>
        <v>100</v>
      </c>
      <c r="P3610" s="7">
        <f t="shared" si="393"/>
        <v>29.62962962962963</v>
      </c>
      <c r="Q3610" s="4" t="str">
        <f t="shared" si="394"/>
        <v>theater</v>
      </c>
      <c r="R3610" s="4" t="str">
        <f t="shared" si="392"/>
        <v>plays</v>
      </c>
      <c r="S3610" s="22">
        <f t="shared" si="395"/>
        <v>42506.709374999999</v>
      </c>
      <c r="T3610" s="22">
        <f t="shared" si="396"/>
        <v>42538.583333333328</v>
      </c>
      <c r="U3610" s="23">
        <v>42506.709374999999</v>
      </c>
      <c r="V3610" s="14">
        <f t="shared" si="397"/>
        <v>1001.5015999999999</v>
      </c>
      <c r="W3610" s="14">
        <f t="shared" si="398"/>
        <v>1001.5015999999999</v>
      </c>
      <c r="X3610" s="7">
        <f>IF($L3610&gt;0,$W3610/$L3610,0)</f>
        <v>37.092651851851848</v>
      </c>
    </row>
    <row r="3611" spans="1:24" ht="43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3">
        <f>(E3611/D3611)*100</f>
        <v>153.31632653061226</v>
      </c>
      <c r="P3611" s="7">
        <f t="shared" si="393"/>
        <v>143.0952380952381</v>
      </c>
      <c r="Q3611" s="4" t="str">
        <f t="shared" si="394"/>
        <v>theater</v>
      </c>
      <c r="R3611" s="4" t="str">
        <f t="shared" si="392"/>
        <v>plays</v>
      </c>
      <c r="S3611" s="22">
        <f t="shared" si="395"/>
        <v>42429.991724537038</v>
      </c>
      <c r="T3611" s="22">
        <f t="shared" si="396"/>
        <v>42459.950057870374</v>
      </c>
      <c r="U3611" s="23">
        <v>42429.991724537038</v>
      </c>
      <c r="V3611" s="14">
        <f t="shared" si="397"/>
        <v>2453.6789199999998</v>
      </c>
      <c r="W3611" s="14">
        <f t="shared" si="398"/>
        <v>3761.8903849999997</v>
      </c>
      <c r="X3611" s="7">
        <f>IF($L3611&gt;0,$W3611/$L3611,0)</f>
        <v>179.13763738095236</v>
      </c>
    </row>
    <row r="3612" spans="1:24" ht="43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3">
        <f>(E3612/D3612)*100</f>
        <v>162.30000000000001</v>
      </c>
      <c r="P3612" s="7">
        <f t="shared" si="393"/>
        <v>52.354838709677416</v>
      </c>
      <c r="Q3612" s="4" t="str">
        <f t="shared" si="394"/>
        <v>theater</v>
      </c>
      <c r="R3612" s="4" t="str">
        <f t="shared" si="392"/>
        <v>plays</v>
      </c>
      <c r="S3612" s="22">
        <f t="shared" si="395"/>
        <v>42203.432129629626</v>
      </c>
      <c r="T3612" s="22">
        <f t="shared" si="396"/>
        <v>42233.432129629626</v>
      </c>
      <c r="U3612" s="23">
        <v>42203.432129629626</v>
      </c>
      <c r="V3612" s="14">
        <f t="shared" si="397"/>
        <v>1251.877</v>
      </c>
      <c r="W3612" s="14">
        <f t="shared" si="398"/>
        <v>2031.7963709999999</v>
      </c>
      <c r="X3612" s="7">
        <f>IF($L3612&gt;0,$W3612/$L3612,0)</f>
        <v>65.54181841935484</v>
      </c>
    </row>
    <row r="3613" spans="1:24" ht="43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3">
        <f>(E3613/D3613)*100</f>
        <v>136</v>
      </c>
      <c r="P3613" s="7">
        <f t="shared" si="393"/>
        <v>66.666666666666671</v>
      </c>
      <c r="Q3613" s="4" t="str">
        <f t="shared" si="394"/>
        <v>theater</v>
      </c>
      <c r="R3613" s="4" t="str">
        <f t="shared" si="392"/>
        <v>plays</v>
      </c>
      <c r="S3613" s="22">
        <f t="shared" si="395"/>
        <v>42072.370381944449</v>
      </c>
      <c r="T3613" s="22">
        <f t="shared" si="396"/>
        <v>42102.370381944449</v>
      </c>
      <c r="U3613" s="23">
        <v>42072.370381944449</v>
      </c>
      <c r="V3613" s="14">
        <f t="shared" si="397"/>
        <v>3129.6924999999997</v>
      </c>
      <c r="W3613" s="14">
        <f t="shared" si="398"/>
        <v>4256.3818000000001</v>
      </c>
      <c r="X3613" s="7">
        <f>IF($L3613&gt;0,$W3613/$L3613,0)</f>
        <v>83.458466666666666</v>
      </c>
    </row>
    <row r="3614" spans="1:24" ht="43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3">
        <f>(E3614/D3614)*100</f>
        <v>144.4</v>
      </c>
      <c r="P3614" s="7">
        <f t="shared" si="393"/>
        <v>126.66666666666667</v>
      </c>
      <c r="Q3614" s="4" t="str">
        <f t="shared" si="394"/>
        <v>theater</v>
      </c>
      <c r="R3614" s="4" t="str">
        <f t="shared" si="392"/>
        <v>plays</v>
      </c>
      <c r="S3614" s="22">
        <f t="shared" si="395"/>
        <v>41789.726979166662</v>
      </c>
      <c r="T3614" s="22">
        <f t="shared" si="396"/>
        <v>41799.726979166662</v>
      </c>
      <c r="U3614" s="23">
        <v>41789.726979166662</v>
      </c>
      <c r="V3614" s="14">
        <f t="shared" si="397"/>
        <v>3832.2450000000003</v>
      </c>
      <c r="W3614" s="14">
        <f t="shared" si="398"/>
        <v>5533.7617800000007</v>
      </c>
      <c r="X3614" s="7">
        <f>IF($L3614&gt;0,$W3614/$L3614,0)</f>
        <v>97.083540000000013</v>
      </c>
    </row>
    <row r="3615" spans="1:24" ht="28.8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3">
        <f>(E3615/D3615)*100</f>
        <v>100</v>
      </c>
      <c r="P3615" s="7">
        <f t="shared" si="393"/>
        <v>62.5</v>
      </c>
      <c r="Q3615" s="4" t="str">
        <f t="shared" si="394"/>
        <v>theater</v>
      </c>
      <c r="R3615" s="4" t="str">
        <f t="shared" si="392"/>
        <v>plays</v>
      </c>
      <c r="S3615" s="22">
        <f t="shared" si="395"/>
        <v>41788.58997685185</v>
      </c>
      <c r="T3615" s="22">
        <f t="shared" si="396"/>
        <v>41818.58997685185</v>
      </c>
      <c r="U3615" s="23">
        <v>41788.58997685185</v>
      </c>
      <c r="V3615" s="14">
        <f t="shared" si="397"/>
        <v>1250</v>
      </c>
      <c r="W3615" s="14">
        <f t="shared" si="398"/>
        <v>1250</v>
      </c>
      <c r="X3615" s="7">
        <f>IF($L3615&gt;0,$W3615/$L3615,0)</f>
        <v>62.5</v>
      </c>
    </row>
    <row r="3616" spans="1:24" ht="43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3">
        <f>(E3616/D3616)*100</f>
        <v>100.8</v>
      </c>
      <c r="P3616" s="7">
        <f t="shared" si="393"/>
        <v>35.492957746478872</v>
      </c>
      <c r="Q3616" s="4" t="str">
        <f t="shared" si="394"/>
        <v>theater</v>
      </c>
      <c r="R3616" s="4" t="str">
        <f t="shared" si="392"/>
        <v>plays</v>
      </c>
      <c r="S3616" s="22">
        <f t="shared" si="395"/>
        <v>42144.041851851856</v>
      </c>
      <c r="T3616" s="22">
        <f t="shared" si="396"/>
        <v>42174.041851851856</v>
      </c>
      <c r="U3616" s="23">
        <v>42144.041851851856</v>
      </c>
      <c r="V3616" s="14">
        <f t="shared" si="397"/>
        <v>2500</v>
      </c>
      <c r="W3616" s="14">
        <f t="shared" si="398"/>
        <v>2520</v>
      </c>
      <c r="X3616" s="7">
        <f>IF($L3616&gt;0,$W3616/$L3616,0)</f>
        <v>35.492957746478872</v>
      </c>
    </row>
    <row r="3617" spans="1:24" ht="43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3">
        <f>(E3617/D3617)*100</f>
        <v>106.80000000000001</v>
      </c>
      <c r="P3617" s="7">
        <f t="shared" si="393"/>
        <v>37.083333333333336</v>
      </c>
      <c r="Q3617" s="4" t="str">
        <f t="shared" si="394"/>
        <v>theater</v>
      </c>
      <c r="R3617" s="4" t="str">
        <f t="shared" si="392"/>
        <v>plays</v>
      </c>
      <c r="S3617" s="22">
        <f t="shared" si="395"/>
        <v>42318.593703703707</v>
      </c>
      <c r="T3617" s="22">
        <f t="shared" si="396"/>
        <v>42348.593703703707</v>
      </c>
      <c r="U3617" s="23">
        <v>42318.593703703707</v>
      </c>
      <c r="V3617" s="14">
        <f t="shared" si="397"/>
        <v>3129.6924999999997</v>
      </c>
      <c r="W3617" s="14">
        <f t="shared" si="398"/>
        <v>3342.5115899999996</v>
      </c>
      <c r="X3617" s="7">
        <f>IF($L3617&gt;0,$W3617/$L3617,0)</f>
        <v>46.423772083333326</v>
      </c>
    </row>
    <row r="3618" spans="1:24" ht="43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3">
        <f>(E3618/D3618)*100</f>
        <v>124.8</v>
      </c>
      <c r="P3618" s="7">
        <f t="shared" si="393"/>
        <v>69.333333333333329</v>
      </c>
      <c r="Q3618" s="4" t="str">
        <f t="shared" si="394"/>
        <v>theater</v>
      </c>
      <c r="R3618" s="4" t="str">
        <f t="shared" si="392"/>
        <v>plays</v>
      </c>
      <c r="S3618" s="22">
        <f t="shared" si="395"/>
        <v>42052.949814814812</v>
      </c>
      <c r="T3618" s="22">
        <f t="shared" si="396"/>
        <v>42082.908148148148</v>
      </c>
      <c r="U3618" s="23">
        <v>42052.949814814812</v>
      </c>
      <c r="V3618" s="14">
        <f t="shared" si="397"/>
        <v>3129.6924999999997</v>
      </c>
      <c r="W3618" s="14">
        <f t="shared" si="398"/>
        <v>3905.8562399999996</v>
      </c>
      <c r="X3618" s="7">
        <f>IF($L3618&gt;0,$W3618/$L3618,0)</f>
        <v>86.796805333333324</v>
      </c>
    </row>
    <row r="3619" spans="1:24" ht="43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3">
        <f>(E3619/D3619)*100</f>
        <v>118.91891891891892</v>
      </c>
      <c r="P3619" s="7">
        <f t="shared" si="393"/>
        <v>17.254901960784313</v>
      </c>
      <c r="Q3619" s="4" t="str">
        <f t="shared" si="394"/>
        <v>theater</v>
      </c>
      <c r="R3619" s="4" t="str">
        <f t="shared" si="392"/>
        <v>plays</v>
      </c>
      <c r="S3619" s="22">
        <f t="shared" si="395"/>
        <v>42779.610289351855</v>
      </c>
      <c r="T3619" s="22">
        <f t="shared" si="396"/>
        <v>42794</v>
      </c>
      <c r="U3619" s="23">
        <v>42779.610289351855</v>
      </c>
      <c r="V3619" s="14">
        <f t="shared" si="397"/>
        <v>926.38897999999995</v>
      </c>
      <c r="W3619" s="14">
        <f t="shared" si="398"/>
        <v>1101.65176</v>
      </c>
      <c r="X3619" s="7">
        <f>IF($L3619&gt;0,$W3619/$L3619,0)</f>
        <v>21.601014901960784</v>
      </c>
    </row>
    <row r="3620" spans="1:24" ht="43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3">
        <f>(E3620/D3620)*100</f>
        <v>101</v>
      </c>
      <c r="P3620" s="7">
        <f t="shared" si="393"/>
        <v>36.071428571428569</v>
      </c>
      <c r="Q3620" s="4" t="str">
        <f t="shared" si="394"/>
        <v>theater</v>
      </c>
      <c r="R3620" s="4" t="str">
        <f t="shared" si="392"/>
        <v>plays</v>
      </c>
      <c r="S3620" s="22">
        <f t="shared" si="395"/>
        <v>42128.627893518518</v>
      </c>
      <c r="T3620" s="22">
        <f t="shared" si="396"/>
        <v>42158.627893518518</v>
      </c>
      <c r="U3620" s="23">
        <v>42128.627893518518</v>
      </c>
      <c r="V3620" s="14">
        <f t="shared" si="397"/>
        <v>2503.7539999999999</v>
      </c>
      <c r="W3620" s="14">
        <f t="shared" si="398"/>
        <v>2528.7915399999997</v>
      </c>
      <c r="X3620" s="7">
        <f>IF($L3620&gt;0,$W3620/$L3620,0)</f>
        <v>45.156991785714283</v>
      </c>
    </row>
    <row r="3621" spans="1:24" ht="43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3">
        <f>(E3621/D3621)*100</f>
        <v>112.99999999999999</v>
      </c>
      <c r="P3621" s="7">
        <f t="shared" si="393"/>
        <v>66.470588235294116</v>
      </c>
      <c r="Q3621" s="4" t="str">
        <f t="shared" si="394"/>
        <v>theater</v>
      </c>
      <c r="R3621" s="4" t="str">
        <f t="shared" si="392"/>
        <v>plays</v>
      </c>
      <c r="S3621" s="22">
        <f t="shared" si="395"/>
        <v>42661.132245370369</v>
      </c>
      <c r="T3621" s="22">
        <f t="shared" si="396"/>
        <v>42693.916666666672</v>
      </c>
      <c r="U3621" s="23">
        <v>42661.132245370369</v>
      </c>
      <c r="V3621" s="14">
        <f t="shared" si="397"/>
        <v>1000</v>
      </c>
      <c r="W3621" s="14">
        <f t="shared" si="398"/>
        <v>1130</v>
      </c>
      <c r="X3621" s="7">
        <f>IF($L3621&gt;0,$W3621/$L3621,0)</f>
        <v>66.470588235294116</v>
      </c>
    </row>
    <row r="3622" spans="1:24" ht="43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3">
        <f>(E3622/D3622)*100</f>
        <v>105.19047619047619</v>
      </c>
      <c r="P3622" s="7">
        <f t="shared" si="393"/>
        <v>56.065989847715734</v>
      </c>
      <c r="Q3622" s="4" t="str">
        <f t="shared" si="394"/>
        <v>theater</v>
      </c>
      <c r="R3622" s="4" t="str">
        <f t="shared" si="392"/>
        <v>plays</v>
      </c>
      <c r="S3622" s="22">
        <f t="shared" si="395"/>
        <v>42037.938206018516</v>
      </c>
      <c r="T3622" s="22">
        <f t="shared" si="396"/>
        <v>42068.166666666672</v>
      </c>
      <c r="U3622" s="23">
        <v>42037.938206018516</v>
      </c>
      <c r="V3622" s="14">
        <f t="shared" si="397"/>
        <v>10500</v>
      </c>
      <c r="W3622" s="14">
        <f t="shared" si="398"/>
        <v>11045</v>
      </c>
      <c r="X3622" s="7">
        <f>IF($L3622&gt;0,$W3622/$L3622,0)</f>
        <v>56.065989847715734</v>
      </c>
    </row>
    <row r="3623" spans="1:24" ht="43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3">
        <f>(E3623/D3623)*100</f>
        <v>109.73333333333332</v>
      </c>
      <c r="P3623" s="7">
        <f t="shared" si="393"/>
        <v>47.028571428571432</v>
      </c>
      <c r="Q3623" s="4" t="str">
        <f t="shared" si="394"/>
        <v>theater</v>
      </c>
      <c r="R3623" s="4" t="str">
        <f t="shared" si="392"/>
        <v>plays</v>
      </c>
      <c r="S3623" s="22">
        <f t="shared" si="395"/>
        <v>42619.935694444444</v>
      </c>
      <c r="T3623" s="22">
        <f t="shared" si="396"/>
        <v>42643.875</v>
      </c>
      <c r="U3623" s="23">
        <v>42619.935694444444</v>
      </c>
      <c r="V3623" s="14">
        <f t="shared" si="397"/>
        <v>3000</v>
      </c>
      <c r="W3623" s="14">
        <f t="shared" si="398"/>
        <v>3292</v>
      </c>
      <c r="X3623" s="7">
        <f>IF($L3623&gt;0,$W3623/$L3623,0)</f>
        <v>47.028571428571432</v>
      </c>
    </row>
    <row r="3624" spans="1:24" ht="28.8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3">
        <f>(E3624/D3624)*100</f>
        <v>100.099</v>
      </c>
      <c r="P3624" s="7">
        <f t="shared" si="393"/>
        <v>47.666190476190479</v>
      </c>
      <c r="Q3624" s="4" t="str">
        <f t="shared" si="394"/>
        <v>theater</v>
      </c>
      <c r="R3624" s="4" t="str">
        <f t="shared" si="392"/>
        <v>plays</v>
      </c>
      <c r="S3624" s="22">
        <f t="shared" si="395"/>
        <v>41877.221886574072</v>
      </c>
      <c r="T3624" s="22">
        <f t="shared" si="396"/>
        <v>41910.140972222223</v>
      </c>
      <c r="U3624" s="23">
        <v>41877.221886574072</v>
      </c>
      <c r="V3624" s="14">
        <f t="shared" si="397"/>
        <v>1000</v>
      </c>
      <c r="W3624" s="14">
        <f t="shared" si="398"/>
        <v>1000.99</v>
      </c>
      <c r="X3624" s="7">
        <f>IF($L3624&gt;0,$W3624/$L3624,0)</f>
        <v>47.666190476190479</v>
      </c>
    </row>
    <row r="3625" spans="1:24" ht="28.8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3">
        <f>(E3625/D3625)*100</f>
        <v>120</v>
      </c>
      <c r="P3625" s="7">
        <f t="shared" si="393"/>
        <v>88.235294117647058</v>
      </c>
      <c r="Q3625" s="4" t="str">
        <f t="shared" si="394"/>
        <v>theater</v>
      </c>
      <c r="R3625" s="4" t="str">
        <f t="shared" si="392"/>
        <v>plays</v>
      </c>
      <c r="S3625" s="22">
        <f t="shared" si="395"/>
        <v>41828.736921296295</v>
      </c>
      <c r="T3625" s="22">
        <f t="shared" si="396"/>
        <v>41846.291666666664</v>
      </c>
      <c r="U3625" s="23">
        <v>41828.736921296295</v>
      </c>
      <c r="V3625" s="14">
        <f t="shared" si="397"/>
        <v>2500</v>
      </c>
      <c r="W3625" s="14">
        <f t="shared" si="398"/>
        <v>3000</v>
      </c>
      <c r="X3625" s="7">
        <f>IF($L3625&gt;0,$W3625/$L3625,0)</f>
        <v>88.235294117647058</v>
      </c>
    </row>
    <row r="3626" spans="1:24" ht="7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3">
        <f>(E3626/D3626)*100</f>
        <v>104.93333333333332</v>
      </c>
      <c r="P3626" s="7">
        <f t="shared" si="393"/>
        <v>80.717948717948715</v>
      </c>
      <c r="Q3626" s="4" t="str">
        <f t="shared" si="394"/>
        <v>theater</v>
      </c>
      <c r="R3626" s="4" t="str">
        <f t="shared" si="392"/>
        <v>plays</v>
      </c>
      <c r="S3626" s="22">
        <f t="shared" si="395"/>
        <v>42545.774189814816</v>
      </c>
      <c r="T3626" s="22">
        <f t="shared" si="396"/>
        <v>42605.774189814816</v>
      </c>
      <c r="U3626" s="23">
        <v>42545.774189814816</v>
      </c>
      <c r="V3626" s="14">
        <f t="shared" si="397"/>
        <v>3000</v>
      </c>
      <c r="W3626" s="14">
        <f t="shared" si="398"/>
        <v>3148</v>
      </c>
      <c r="X3626" s="7">
        <f>IF($L3626&gt;0,$W3626/$L3626,0)</f>
        <v>80.717948717948715</v>
      </c>
    </row>
    <row r="3627" spans="1:24" ht="43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3">
        <f>(E3627/D3627)*100</f>
        <v>102.66666666666666</v>
      </c>
      <c r="P3627" s="7">
        <f t="shared" si="393"/>
        <v>39.487179487179489</v>
      </c>
      <c r="Q3627" s="4" t="str">
        <f t="shared" si="394"/>
        <v>theater</v>
      </c>
      <c r="R3627" s="4" t="str">
        <f t="shared" si="392"/>
        <v>plays</v>
      </c>
      <c r="S3627" s="22">
        <f t="shared" si="395"/>
        <v>42157.652511574073</v>
      </c>
      <c r="T3627" s="22">
        <f t="shared" si="396"/>
        <v>42187.652511574073</v>
      </c>
      <c r="U3627" s="23">
        <v>42157.652511574073</v>
      </c>
      <c r="V3627" s="14">
        <f t="shared" si="397"/>
        <v>3755.6309999999999</v>
      </c>
      <c r="W3627" s="14">
        <f t="shared" si="398"/>
        <v>3855.7811599999995</v>
      </c>
      <c r="X3627" s="7">
        <f>IF($L3627&gt;0,$W3627/$L3627,0)</f>
        <v>49.433091794871793</v>
      </c>
    </row>
    <row r="3628" spans="1:24" ht="43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3">
        <f>(E3628/D3628)*100</f>
        <v>101.82500000000002</v>
      </c>
      <c r="P3628" s="7">
        <f t="shared" si="393"/>
        <v>84.854166666666671</v>
      </c>
      <c r="Q3628" s="4" t="str">
        <f t="shared" si="394"/>
        <v>theater</v>
      </c>
      <c r="R3628" s="4" t="str">
        <f t="shared" si="392"/>
        <v>plays</v>
      </c>
      <c r="S3628" s="22">
        <f t="shared" si="395"/>
        <v>41846.667326388888</v>
      </c>
      <c r="T3628" s="22">
        <f t="shared" si="396"/>
        <v>41867.667326388888</v>
      </c>
      <c r="U3628" s="23">
        <v>41846.667326388888</v>
      </c>
      <c r="V3628" s="14">
        <f t="shared" si="397"/>
        <v>5007.5079999999998</v>
      </c>
      <c r="W3628" s="14">
        <f t="shared" si="398"/>
        <v>5098.8950209999994</v>
      </c>
      <c r="X3628" s="7">
        <f>IF($L3628&gt;0,$W3628/$L3628,0)</f>
        <v>106.22697960416666</v>
      </c>
    </row>
    <row r="3629" spans="1:24" ht="43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3">
        <f>(E3629/D3629)*100</f>
        <v>100</v>
      </c>
      <c r="P3629" s="7">
        <f t="shared" si="393"/>
        <v>68.965517241379317</v>
      </c>
      <c r="Q3629" s="4" t="str">
        <f t="shared" si="394"/>
        <v>theater</v>
      </c>
      <c r="R3629" s="4" t="str">
        <f t="shared" si="392"/>
        <v>plays</v>
      </c>
      <c r="S3629" s="22">
        <f t="shared" si="395"/>
        <v>42460.741747685184</v>
      </c>
      <c r="T3629" s="22">
        <f t="shared" si="396"/>
        <v>42511.165972222225</v>
      </c>
      <c r="U3629" s="23">
        <v>42460.741747685184</v>
      </c>
      <c r="V3629" s="14">
        <f t="shared" si="397"/>
        <v>2000</v>
      </c>
      <c r="W3629" s="14">
        <f t="shared" si="398"/>
        <v>2000</v>
      </c>
      <c r="X3629" s="7">
        <f>IF($L3629&gt;0,$W3629/$L3629,0)</f>
        <v>68.965517241379317</v>
      </c>
    </row>
    <row r="3630" spans="1:24" ht="43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3">
        <f>(E3630/D3630)*100</f>
        <v>0</v>
      </c>
      <c r="P3630" s="7">
        <f t="shared" si="393"/>
        <v>0</v>
      </c>
      <c r="Q3630" s="4" t="str">
        <f t="shared" si="394"/>
        <v>theater</v>
      </c>
      <c r="R3630" s="4" t="str">
        <f t="shared" si="392"/>
        <v>musical</v>
      </c>
      <c r="S3630" s="22">
        <f t="shared" si="395"/>
        <v>42291.833287037036</v>
      </c>
      <c r="T3630" s="22">
        <f t="shared" si="396"/>
        <v>42351.874953703707</v>
      </c>
      <c r="U3630" s="23">
        <v>42291.833287037036</v>
      </c>
      <c r="V3630" s="14">
        <f t="shared" si="397"/>
        <v>100000</v>
      </c>
      <c r="W3630" s="14">
        <f t="shared" si="398"/>
        <v>0</v>
      </c>
      <c r="X3630" s="7">
        <f>IF($L3630&gt;0,$W3630/$L3630,0)</f>
        <v>0</v>
      </c>
    </row>
    <row r="3631" spans="1:24" ht="43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3">
        <f>(E3631/D3631)*100</f>
        <v>1.9999999999999998E-4</v>
      </c>
      <c r="P3631" s="7">
        <f t="shared" si="393"/>
        <v>1</v>
      </c>
      <c r="Q3631" s="4" t="str">
        <f t="shared" si="394"/>
        <v>theater</v>
      </c>
      <c r="R3631" s="4" t="str">
        <f t="shared" si="392"/>
        <v>musical</v>
      </c>
      <c r="S3631" s="22">
        <f t="shared" si="395"/>
        <v>42437.094490740739</v>
      </c>
      <c r="T3631" s="22">
        <f t="shared" si="396"/>
        <v>42495.708333333328</v>
      </c>
      <c r="U3631" s="23">
        <v>42437.094490740739</v>
      </c>
      <c r="V3631" s="14">
        <f t="shared" si="397"/>
        <v>1000000</v>
      </c>
      <c r="W3631" s="14">
        <f t="shared" si="398"/>
        <v>2</v>
      </c>
      <c r="X3631" s="7">
        <f>IF($L3631&gt;0,$W3631/$L3631,0)</f>
        <v>1</v>
      </c>
    </row>
    <row r="3632" spans="1:24" ht="43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3">
        <f>(E3632/D3632)*100</f>
        <v>3.3333333333333333E-2</v>
      </c>
      <c r="P3632" s="7">
        <f t="shared" si="393"/>
        <v>1</v>
      </c>
      <c r="Q3632" s="4" t="str">
        <f t="shared" si="394"/>
        <v>theater</v>
      </c>
      <c r="R3632" s="4" t="str">
        <f t="shared" si="392"/>
        <v>musical</v>
      </c>
      <c r="S3632" s="22">
        <f t="shared" si="395"/>
        <v>41942.84710648148</v>
      </c>
      <c r="T3632" s="22">
        <f t="shared" si="396"/>
        <v>41972.888773148152</v>
      </c>
      <c r="U3632" s="23">
        <v>41942.84710648148</v>
      </c>
      <c r="V3632" s="14">
        <f t="shared" si="397"/>
        <v>3755.6309999999999</v>
      </c>
      <c r="W3632" s="14">
        <f t="shared" si="398"/>
        <v>1.2518769999999999</v>
      </c>
      <c r="X3632" s="7">
        <f>IF($L3632&gt;0,$W3632/$L3632,0)</f>
        <v>1.2518769999999999</v>
      </c>
    </row>
    <row r="3633" spans="1:24" ht="43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3">
        <f>(E3633/D3633)*100</f>
        <v>51.023391812865491</v>
      </c>
      <c r="P3633" s="7">
        <f t="shared" si="393"/>
        <v>147.88135593220338</v>
      </c>
      <c r="Q3633" s="4" t="str">
        <f t="shared" si="394"/>
        <v>theater</v>
      </c>
      <c r="R3633" s="4" t="str">
        <f t="shared" si="392"/>
        <v>musical</v>
      </c>
      <c r="S3633" s="22">
        <f t="shared" si="395"/>
        <v>41880.753437499996</v>
      </c>
      <c r="T3633" s="22">
        <f t="shared" si="396"/>
        <v>41905.165972222225</v>
      </c>
      <c r="U3633" s="23">
        <v>41880.753437499996</v>
      </c>
      <c r="V3633" s="14">
        <f t="shared" si="397"/>
        <v>17100</v>
      </c>
      <c r="W3633" s="14">
        <f t="shared" si="398"/>
        <v>8725</v>
      </c>
      <c r="X3633" s="7">
        <f>IF($L3633&gt;0,$W3633/$L3633,0)</f>
        <v>147.88135593220338</v>
      </c>
    </row>
    <row r="3634" spans="1:24" ht="43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3">
        <f>(E3634/D3634)*100</f>
        <v>20</v>
      </c>
      <c r="P3634" s="7">
        <f t="shared" si="393"/>
        <v>100</v>
      </c>
      <c r="Q3634" s="4" t="str">
        <f t="shared" si="394"/>
        <v>theater</v>
      </c>
      <c r="R3634" s="4" t="str">
        <f t="shared" si="392"/>
        <v>musical</v>
      </c>
      <c r="S3634" s="22">
        <f t="shared" si="395"/>
        <v>41946.936909722222</v>
      </c>
      <c r="T3634" s="22">
        <f t="shared" si="396"/>
        <v>41966.936909722222</v>
      </c>
      <c r="U3634" s="23">
        <v>41946.936909722222</v>
      </c>
      <c r="V3634" s="14">
        <f t="shared" si="397"/>
        <v>625.93849999999998</v>
      </c>
      <c r="W3634" s="14">
        <f t="shared" si="398"/>
        <v>125.18769999999999</v>
      </c>
      <c r="X3634" s="7">
        <f>IF($L3634&gt;0,$W3634/$L3634,0)</f>
        <v>125.18769999999999</v>
      </c>
    </row>
    <row r="3635" spans="1:24" ht="43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3">
        <f>(E3635/D3635)*100</f>
        <v>35.24</v>
      </c>
      <c r="P3635" s="7">
        <f t="shared" si="393"/>
        <v>56.838709677419352</v>
      </c>
      <c r="Q3635" s="4" t="str">
        <f t="shared" si="394"/>
        <v>theater</v>
      </c>
      <c r="R3635" s="4" t="str">
        <f t="shared" si="392"/>
        <v>musical</v>
      </c>
      <c r="S3635" s="22">
        <f t="shared" si="395"/>
        <v>42649.623460648145</v>
      </c>
      <c r="T3635" s="22">
        <f t="shared" si="396"/>
        <v>42693.041666666672</v>
      </c>
      <c r="U3635" s="23">
        <v>42649.623460648145</v>
      </c>
      <c r="V3635" s="14">
        <f t="shared" si="397"/>
        <v>5000</v>
      </c>
      <c r="W3635" s="14">
        <f t="shared" si="398"/>
        <v>1762</v>
      </c>
      <c r="X3635" s="7">
        <f>IF($L3635&gt;0,$W3635/$L3635,0)</f>
        <v>56.838709677419352</v>
      </c>
    </row>
    <row r="3636" spans="1:24" ht="43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3">
        <f>(E3636/D3636)*100</f>
        <v>4.246666666666667</v>
      </c>
      <c r="P3636" s="7">
        <f t="shared" si="393"/>
        <v>176.94444444444446</v>
      </c>
      <c r="Q3636" s="4" t="str">
        <f t="shared" si="394"/>
        <v>theater</v>
      </c>
      <c r="R3636" s="4" t="str">
        <f t="shared" si="392"/>
        <v>musical</v>
      </c>
      <c r="S3636" s="22">
        <f t="shared" si="395"/>
        <v>42701.166365740741</v>
      </c>
      <c r="T3636" s="22">
        <f t="shared" si="396"/>
        <v>42749.165972222225</v>
      </c>
      <c r="U3636" s="23">
        <v>42701.166365740741</v>
      </c>
      <c r="V3636" s="14">
        <f t="shared" si="397"/>
        <v>57483.675000000003</v>
      </c>
      <c r="W3636" s="14">
        <f t="shared" si="398"/>
        <v>2441.140065</v>
      </c>
      <c r="X3636" s="7">
        <f>IF($L3636&gt;0,$W3636/$L3636,0)</f>
        <v>135.61889250000002</v>
      </c>
    </row>
    <row r="3637" spans="1:24" ht="28.8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3">
        <f>(E3637/D3637)*100</f>
        <v>36.457142857142856</v>
      </c>
      <c r="P3637" s="7">
        <f t="shared" si="393"/>
        <v>127.6</v>
      </c>
      <c r="Q3637" s="4" t="str">
        <f t="shared" si="394"/>
        <v>theater</v>
      </c>
      <c r="R3637" s="4" t="str">
        <f t="shared" si="392"/>
        <v>musical</v>
      </c>
      <c r="S3637" s="22">
        <f t="shared" si="395"/>
        <v>42450.88282407407</v>
      </c>
      <c r="T3637" s="22">
        <f t="shared" si="396"/>
        <v>42480.88282407407</v>
      </c>
      <c r="U3637" s="23">
        <v>42450.88282407407</v>
      </c>
      <c r="V3637" s="14">
        <f t="shared" si="397"/>
        <v>3500</v>
      </c>
      <c r="W3637" s="14">
        <f t="shared" si="398"/>
        <v>1276</v>
      </c>
      <c r="X3637" s="7">
        <f>IF($L3637&gt;0,$W3637/$L3637,0)</f>
        <v>127.6</v>
      </c>
    </row>
    <row r="3638" spans="1:24" ht="43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3">
        <f>(E3638/D3638)*100</f>
        <v>0</v>
      </c>
      <c r="P3638" s="7">
        <f t="shared" si="393"/>
        <v>0</v>
      </c>
      <c r="Q3638" s="4" t="str">
        <f t="shared" si="394"/>
        <v>theater</v>
      </c>
      <c r="R3638" s="4" t="str">
        <f t="shared" si="392"/>
        <v>musical</v>
      </c>
      <c r="S3638" s="22">
        <f t="shared" si="395"/>
        <v>42226.694780092592</v>
      </c>
      <c r="T3638" s="22">
        <f t="shared" si="396"/>
        <v>42261.694780092592</v>
      </c>
      <c r="U3638" s="23">
        <v>42226.694780092592</v>
      </c>
      <c r="V3638" s="14">
        <f t="shared" si="397"/>
        <v>150000</v>
      </c>
      <c r="W3638" s="14">
        <f t="shared" si="398"/>
        <v>0</v>
      </c>
      <c r="X3638" s="7">
        <f>IF($L3638&gt;0,$W3638/$L3638,0)</f>
        <v>0</v>
      </c>
    </row>
    <row r="3639" spans="1:24" ht="43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3">
        <f>(E3639/D3639)*100</f>
        <v>30.866666666666664</v>
      </c>
      <c r="P3639" s="7">
        <f t="shared" si="393"/>
        <v>66.142857142857139</v>
      </c>
      <c r="Q3639" s="4" t="str">
        <f t="shared" si="394"/>
        <v>theater</v>
      </c>
      <c r="R3639" s="4" t="str">
        <f t="shared" si="392"/>
        <v>musical</v>
      </c>
      <c r="S3639" s="22">
        <f t="shared" si="395"/>
        <v>41975.700636574074</v>
      </c>
      <c r="T3639" s="22">
        <f t="shared" si="396"/>
        <v>42005.700636574074</v>
      </c>
      <c r="U3639" s="23">
        <v>41975.700636574074</v>
      </c>
      <c r="V3639" s="14">
        <f t="shared" si="397"/>
        <v>3000</v>
      </c>
      <c r="W3639" s="14">
        <f t="shared" si="398"/>
        <v>926</v>
      </c>
      <c r="X3639" s="7">
        <f>IF($L3639&gt;0,$W3639/$L3639,0)</f>
        <v>66.142857142857139</v>
      </c>
    </row>
    <row r="3640" spans="1:24" ht="28.8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3">
        <f>(E3640/D3640)*100</f>
        <v>6.5454545454545459</v>
      </c>
      <c r="P3640" s="7">
        <f t="shared" si="393"/>
        <v>108</v>
      </c>
      <c r="Q3640" s="4" t="str">
        <f t="shared" si="394"/>
        <v>theater</v>
      </c>
      <c r="R3640" s="4" t="str">
        <f t="shared" si="392"/>
        <v>musical</v>
      </c>
      <c r="S3640" s="22">
        <f t="shared" si="395"/>
        <v>42053.672824074078</v>
      </c>
      <c r="T3640" s="22">
        <f t="shared" si="396"/>
        <v>42113.631157407406</v>
      </c>
      <c r="U3640" s="23">
        <v>42053.672824074078</v>
      </c>
      <c r="V3640" s="14">
        <f t="shared" si="397"/>
        <v>2529.2817</v>
      </c>
      <c r="W3640" s="14">
        <f t="shared" si="398"/>
        <v>165.55298400000001</v>
      </c>
      <c r="X3640" s="7">
        <f>IF($L3640&gt;0,$W3640/$L3640,0)</f>
        <v>82.776492000000005</v>
      </c>
    </row>
    <row r="3641" spans="1:24" ht="43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3">
        <f>(E3641/D3641)*100</f>
        <v>4.0000000000000001E-3</v>
      </c>
      <c r="P3641" s="7">
        <f t="shared" si="393"/>
        <v>1</v>
      </c>
      <c r="Q3641" s="4" t="str">
        <f t="shared" si="394"/>
        <v>theater</v>
      </c>
      <c r="R3641" s="4" t="str">
        <f t="shared" si="392"/>
        <v>musical</v>
      </c>
      <c r="S3641" s="22">
        <f t="shared" si="395"/>
        <v>42590.677152777775</v>
      </c>
      <c r="T3641" s="22">
        <f t="shared" si="396"/>
        <v>42650.632638888885</v>
      </c>
      <c r="U3641" s="23">
        <v>42590.677152777775</v>
      </c>
      <c r="V3641" s="14">
        <f t="shared" si="397"/>
        <v>25000</v>
      </c>
      <c r="W3641" s="14">
        <f t="shared" si="398"/>
        <v>1</v>
      </c>
      <c r="X3641" s="7">
        <f>IF($L3641&gt;0,$W3641/$L3641,0)</f>
        <v>1</v>
      </c>
    </row>
    <row r="3642" spans="1:24" ht="7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3">
        <f>(E3642/D3642)*100</f>
        <v>5.5</v>
      </c>
      <c r="P3642" s="7">
        <f t="shared" si="393"/>
        <v>18.333333333333332</v>
      </c>
      <c r="Q3642" s="4" t="str">
        <f t="shared" si="394"/>
        <v>theater</v>
      </c>
      <c r="R3642" s="4" t="str">
        <f t="shared" si="392"/>
        <v>musical</v>
      </c>
      <c r="S3642" s="22">
        <f t="shared" si="395"/>
        <v>42104.781597222223</v>
      </c>
      <c r="T3642" s="22">
        <f t="shared" si="396"/>
        <v>42134.781597222223</v>
      </c>
      <c r="U3642" s="23">
        <v>42104.781597222223</v>
      </c>
      <c r="V3642" s="14">
        <f t="shared" si="397"/>
        <v>1000</v>
      </c>
      <c r="W3642" s="14">
        <f t="shared" si="398"/>
        <v>55</v>
      </c>
      <c r="X3642" s="7">
        <f>IF($L3642&gt;0,$W3642/$L3642,0)</f>
        <v>18.333333333333332</v>
      </c>
    </row>
    <row r="3643" spans="1:24" ht="43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3">
        <f>(E3643/D3643)*100</f>
        <v>0</v>
      </c>
      <c r="P3643" s="7">
        <f t="shared" si="393"/>
        <v>0</v>
      </c>
      <c r="Q3643" s="4" t="str">
        <f t="shared" si="394"/>
        <v>theater</v>
      </c>
      <c r="R3643" s="4" t="str">
        <f t="shared" si="392"/>
        <v>musical</v>
      </c>
      <c r="S3643" s="22">
        <f t="shared" si="395"/>
        <v>41899.627071759256</v>
      </c>
      <c r="T3643" s="22">
        <f t="shared" si="396"/>
        <v>41917.208333333336</v>
      </c>
      <c r="U3643" s="23">
        <v>41899.627071759256</v>
      </c>
      <c r="V3643" s="14">
        <f t="shared" si="397"/>
        <v>3000</v>
      </c>
      <c r="W3643" s="14">
        <f t="shared" si="398"/>
        <v>0</v>
      </c>
      <c r="X3643" s="7">
        <f>IF($L3643&gt;0,$W3643/$L3643,0)</f>
        <v>0</v>
      </c>
    </row>
    <row r="3644" spans="1:24" ht="57.6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3">
        <f>(E3644/D3644)*100</f>
        <v>2.1428571428571428</v>
      </c>
      <c r="P3644" s="7">
        <f t="shared" si="393"/>
        <v>7.5</v>
      </c>
      <c r="Q3644" s="4" t="str">
        <f t="shared" si="394"/>
        <v>theater</v>
      </c>
      <c r="R3644" s="4" t="str">
        <f t="shared" si="392"/>
        <v>musical</v>
      </c>
      <c r="S3644" s="22">
        <f t="shared" si="395"/>
        <v>42297.816284722227</v>
      </c>
      <c r="T3644" s="22">
        <f t="shared" si="396"/>
        <v>42338.708333333328</v>
      </c>
      <c r="U3644" s="23">
        <v>42297.816284722227</v>
      </c>
      <c r="V3644" s="14">
        <f t="shared" si="397"/>
        <v>788.30849999999998</v>
      </c>
      <c r="W3644" s="14">
        <f t="shared" si="398"/>
        <v>16.892325</v>
      </c>
      <c r="X3644" s="7">
        <f>IF($L3644&gt;0,$W3644/$L3644,0)</f>
        <v>8.4461624999999998</v>
      </c>
    </row>
    <row r="3645" spans="1:24" ht="43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3">
        <f>(E3645/D3645)*100</f>
        <v>0</v>
      </c>
      <c r="P3645" s="7">
        <f t="shared" si="393"/>
        <v>0</v>
      </c>
      <c r="Q3645" s="4" t="str">
        <f t="shared" si="394"/>
        <v>theater</v>
      </c>
      <c r="R3645" s="4" t="str">
        <f t="shared" si="392"/>
        <v>musical</v>
      </c>
      <c r="S3645" s="22">
        <f t="shared" si="395"/>
        <v>42285.143969907411</v>
      </c>
      <c r="T3645" s="22">
        <f t="shared" si="396"/>
        <v>42325.185636574075</v>
      </c>
      <c r="U3645" s="23">
        <v>42285.143969907411</v>
      </c>
      <c r="V3645" s="14">
        <f t="shared" si="397"/>
        <v>25000</v>
      </c>
      <c r="W3645" s="14">
        <f t="shared" si="398"/>
        <v>0</v>
      </c>
      <c r="X3645" s="7">
        <f>IF($L3645&gt;0,$W3645/$L3645,0)</f>
        <v>0</v>
      </c>
    </row>
    <row r="3646" spans="1:24" ht="43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3">
        <f>(E3646/D3646)*100</f>
        <v>16.420000000000002</v>
      </c>
      <c r="P3646" s="7">
        <f t="shared" si="393"/>
        <v>68.416666666666671</v>
      </c>
      <c r="Q3646" s="4" t="str">
        <f t="shared" si="394"/>
        <v>theater</v>
      </c>
      <c r="R3646" s="4" t="str">
        <f t="shared" si="392"/>
        <v>musical</v>
      </c>
      <c r="S3646" s="22">
        <f t="shared" si="395"/>
        <v>42409.241747685184</v>
      </c>
      <c r="T3646" s="22">
        <f t="shared" si="396"/>
        <v>42437.207638888889</v>
      </c>
      <c r="U3646" s="23">
        <v>42409.241747685184</v>
      </c>
      <c r="V3646" s="14">
        <f t="shared" si="397"/>
        <v>5000</v>
      </c>
      <c r="W3646" s="14">
        <f t="shared" si="398"/>
        <v>821</v>
      </c>
      <c r="X3646" s="7">
        <f>IF($L3646&gt;0,$W3646/$L3646,0)</f>
        <v>68.416666666666671</v>
      </c>
    </row>
    <row r="3647" spans="1:24" ht="43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3">
        <f>(E3647/D3647)*100</f>
        <v>0.1</v>
      </c>
      <c r="P3647" s="7">
        <f t="shared" si="393"/>
        <v>1</v>
      </c>
      <c r="Q3647" s="4" t="str">
        <f t="shared" si="394"/>
        <v>theater</v>
      </c>
      <c r="R3647" s="4" t="str">
        <f t="shared" si="392"/>
        <v>musical</v>
      </c>
      <c r="S3647" s="22">
        <f t="shared" si="395"/>
        <v>42665.970347222217</v>
      </c>
      <c r="T3647" s="22">
        <f t="shared" si="396"/>
        <v>42696.012013888889</v>
      </c>
      <c r="U3647" s="23">
        <v>42665.970347222217</v>
      </c>
      <c r="V3647" s="14">
        <f t="shared" si="397"/>
        <v>766.44900000000007</v>
      </c>
      <c r="W3647" s="14">
        <f t="shared" si="398"/>
        <v>0.76644900000000005</v>
      </c>
      <c r="X3647" s="7">
        <f>IF($L3647&gt;0,$W3647/$L3647,0)</f>
        <v>0.76644900000000005</v>
      </c>
    </row>
    <row r="3648" spans="1:24" ht="43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3">
        <f>(E3648/D3648)*100</f>
        <v>4.8099999999999996</v>
      </c>
      <c r="P3648" s="7">
        <f t="shared" si="393"/>
        <v>60.125</v>
      </c>
      <c r="Q3648" s="4" t="str">
        <f t="shared" si="394"/>
        <v>theater</v>
      </c>
      <c r="R3648" s="4" t="str">
        <f t="shared" si="392"/>
        <v>musical</v>
      </c>
      <c r="S3648" s="22">
        <f t="shared" si="395"/>
        <v>42140.421319444446</v>
      </c>
      <c r="T3648" s="22">
        <f t="shared" si="396"/>
        <v>42171.979166666672</v>
      </c>
      <c r="U3648" s="23">
        <v>42140.421319444446</v>
      </c>
      <c r="V3648" s="14">
        <f t="shared" si="397"/>
        <v>10000</v>
      </c>
      <c r="W3648" s="14">
        <f t="shared" si="398"/>
        <v>481</v>
      </c>
      <c r="X3648" s="7">
        <f>IF($L3648&gt;0,$W3648/$L3648,0)</f>
        <v>60.125</v>
      </c>
    </row>
    <row r="3649" spans="1:24" ht="43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3">
        <f>(E3649/D3649)*100</f>
        <v>6</v>
      </c>
      <c r="P3649" s="7">
        <f t="shared" si="393"/>
        <v>15</v>
      </c>
      <c r="Q3649" s="4" t="str">
        <f t="shared" si="394"/>
        <v>theater</v>
      </c>
      <c r="R3649" s="4" t="str">
        <f t="shared" si="392"/>
        <v>musical</v>
      </c>
      <c r="S3649" s="22">
        <f t="shared" si="395"/>
        <v>42598.749155092592</v>
      </c>
      <c r="T3649" s="22">
        <f t="shared" si="396"/>
        <v>42643.749155092592</v>
      </c>
      <c r="U3649" s="23">
        <v>42598.749155092592</v>
      </c>
      <c r="V3649" s="14">
        <f t="shared" si="397"/>
        <v>625.93849999999998</v>
      </c>
      <c r="W3649" s="14">
        <f t="shared" si="398"/>
        <v>37.556309999999996</v>
      </c>
      <c r="X3649" s="7">
        <f>IF($L3649&gt;0,$W3649/$L3649,0)</f>
        <v>18.778154999999998</v>
      </c>
    </row>
    <row r="3650" spans="1:24" ht="28.8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3">
        <f>(E3650/D3650)*100</f>
        <v>100.38249999999999</v>
      </c>
      <c r="P3650" s="7">
        <f t="shared" si="393"/>
        <v>550.04109589041093</v>
      </c>
      <c r="Q3650" s="4" t="str">
        <f t="shared" si="394"/>
        <v>theater</v>
      </c>
      <c r="R3650" s="4" t="str">
        <f t="shared" ref="R3650:R3713" si="399">MID($N3650,FIND("/",$N3650)+1,LEN($N3650))</f>
        <v>plays</v>
      </c>
      <c r="S3650" s="22">
        <f t="shared" si="395"/>
        <v>41887.292187500003</v>
      </c>
      <c r="T3650" s="22">
        <f t="shared" si="396"/>
        <v>41917.292187500003</v>
      </c>
      <c r="U3650" s="23">
        <v>41887.292187500003</v>
      </c>
      <c r="V3650" s="14">
        <f t="shared" si="397"/>
        <v>40000</v>
      </c>
      <c r="W3650" s="14">
        <f t="shared" si="398"/>
        <v>40153</v>
      </c>
      <c r="X3650" s="7">
        <f>IF($L3650&gt;0,$W3650/$L3650,0)</f>
        <v>550.04109589041093</v>
      </c>
    </row>
    <row r="3651" spans="1:24" ht="43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3">
        <f>(E3651/D3651)*100</f>
        <v>104</v>
      </c>
      <c r="P3651" s="7">
        <f t="shared" ref="P3651:P3714" si="400">IF($L3651&gt;0,$E3651/$L3651,0)</f>
        <v>97.5</v>
      </c>
      <c r="Q3651" s="4" t="str">
        <f t="shared" ref="Q3651:Q3714" si="401">LEFT($N3651,FIND("/",$N3651)-1)</f>
        <v>theater</v>
      </c>
      <c r="R3651" s="4" t="str">
        <f t="shared" si="399"/>
        <v>plays</v>
      </c>
      <c r="S3651" s="22">
        <f t="shared" ref="S3651:U3714" si="402">($J3651/86400)+DATE(1970,1,1)</f>
        <v>41780.712893518517</v>
      </c>
      <c r="T3651" s="22">
        <f t="shared" ref="T3651:T3714" si="403">($I3651/86400)+DATE(1970,1,1)</f>
        <v>41806.712893518517</v>
      </c>
      <c r="U3651" s="23">
        <v>41780.712893518517</v>
      </c>
      <c r="V3651" s="14">
        <f t="shared" ref="V3651:V3714" si="404">IF($H3651="AUD",$D3651*0.704094,IF($H3651="CAD",$D3651*0.766449,IF($H3651="CHF",$D3651*1.016069,IF($H3651="DKK",$D3651*0.150818,IF($H3651="EUR",$D3651*1.126155,IF($H3651="GBP",$D3651*1.251877,IF($H3651="HKD",$D3651*0.127766,IF($H3651="MXN",$D3651*0.052688,IF($H3651="NOK",$D3651*0.117106,IF($H3651="NZD",$D3651*0.672078,IF($H3651="SEK",$D3651*0.106947,IF($H3651="SGD",$D3651*0.737466,IF($H3651="USD",$D3651*1)))))))))))))</f>
        <v>574.83675000000005</v>
      </c>
      <c r="W3651" s="14">
        <f t="shared" ref="W3651:W3714" si="405">IF($H3651="AUD",$E3651*0.704094,IF($H3651="CAD",$E3651*0.766449,IF($H3651="CHF",$E3651*1.016069,IF($H3651="DKK",$E3651*0.150818,IF($H3651="EUR",$E3651*1.126155,IF($H3651="GBP",$E3651*1.251877,IF($H3651="HKD",$E3651*0.127766,IF($H3651="MXN",$E3651*0.052688,IF($H3651="NOK",$E3651*0.117106,IF($H3651="NZD",$E3651*0.672078,IF($H3651="SEK",$E3651*0.106947,IF($H3651="SGD",$E3651*0.737466,IF($H3651="USD",$E3651*1)))))))))))))</f>
        <v>597.83022000000005</v>
      </c>
      <c r="X3651" s="7">
        <f>IF($L3651&gt;0,$W3651/$L3651,0)</f>
        <v>74.728777500000007</v>
      </c>
    </row>
    <row r="3652" spans="1:24" ht="43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3">
        <f>(E3652/D3652)*100</f>
        <v>100</v>
      </c>
      <c r="P3652" s="7">
        <f t="shared" si="400"/>
        <v>29.411764705882351</v>
      </c>
      <c r="Q3652" s="4" t="str">
        <f t="shared" si="401"/>
        <v>theater</v>
      </c>
      <c r="R3652" s="4" t="str">
        <f t="shared" si="399"/>
        <v>plays</v>
      </c>
      <c r="S3652" s="22">
        <f t="shared" si="402"/>
        <v>42381.478981481487</v>
      </c>
      <c r="T3652" s="22">
        <f t="shared" si="403"/>
        <v>42402.478981481487</v>
      </c>
      <c r="U3652" s="23">
        <v>42381.478981481487</v>
      </c>
      <c r="V3652" s="14">
        <f t="shared" si="404"/>
        <v>625.93849999999998</v>
      </c>
      <c r="W3652" s="14">
        <f t="shared" si="405"/>
        <v>625.93849999999998</v>
      </c>
      <c r="X3652" s="7">
        <f>IF($L3652&gt;0,$W3652/$L3652,0)</f>
        <v>36.819911764705878</v>
      </c>
    </row>
    <row r="3653" spans="1:24" ht="28.8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3">
        <f>(E3653/D3653)*100</f>
        <v>104</v>
      </c>
      <c r="P3653" s="7">
        <f t="shared" si="400"/>
        <v>57.777777777777779</v>
      </c>
      <c r="Q3653" s="4" t="str">
        <f t="shared" si="401"/>
        <v>theater</v>
      </c>
      <c r="R3653" s="4" t="str">
        <f t="shared" si="399"/>
        <v>plays</v>
      </c>
      <c r="S3653" s="22">
        <f t="shared" si="402"/>
        <v>41828.646319444444</v>
      </c>
      <c r="T3653" s="22">
        <f t="shared" si="403"/>
        <v>41861.665972222225</v>
      </c>
      <c r="U3653" s="23">
        <v>41828.646319444444</v>
      </c>
      <c r="V3653" s="14">
        <f t="shared" si="404"/>
        <v>500</v>
      </c>
      <c r="W3653" s="14">
        <f t="shared" si="405"/>
        <v>520</v>
      </c>
      <c r="X3653" s="7">
        <f>IF($L3653&gt;0,$W3653/$L3653,0)</f>
        <v>57.777777777777779</v>
      </c>
    </row>
    <row r="3654" spans="1:24" ht="43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3">
        <f>(E3654/D3654)*100</f>
        <v>250.66666666666669</v>
      </c>
      <c r="P3654" s="7">
        <f t="shared" si="400"/>
        <v>44.235294117647058</v>
      </c>
      <c r="Q3654" s="4" t="str">
        <f t="shared" si="401"/>
        <v>theater</v>
      </c>
      <c r="R3654" s="4" t="str">
        <f t="shared" si="399"/>
        <v>plays</v>
      </c>
      <c r="S3654" s="22">
        <f t="shared" si="402"/>
        <v>42596.644699074073</v>
      </c>
      <c r="T3654" s="22">
        <f t="shared" si="403"/>
        <v>42607.165972222225</v>
      </c>
      <c r="U3654" s="23">
        <v>42596.644699074073</v>
      </c>
      <c r="V3654" s="14">
        <f t="shared" si="404"/>
        <v>229.93470000000002</v>
      </c>
      <c r="W3654" s="14">
        <f t="shared" si="405"/>
        <v>576.36964799999998</v>
      </c>
      <c r="X3654" s="7">
        <f>IF($L3654&gt;0,$W3654/$L3654,0)</f>
        <v>33.904096941176469</v>
      </c>
    </row>
    <row r="3655" spans="1:24" ht="43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3">
        <f>(E3655/D3655)*100</f>
        <v>100.49999999999999</v>
      </c>
      <c r="P3655" s="7">
        <f t="shared" si="400"/>
        <v>60.909090909090907</v>
      </c>
      <c r="Q3655" s="4" t="str">
        <f t="shared" si="401"/>
        <v>theater</v>
      </c>
      <c r="R3655" s="4" t="str">
        <f t="shared" si="399"/>
        <v>plays</v>
      </c>
      <c r="S3655" s="22">
        <f t="shared" si="402"/>
        <v>42191.363506944443</v>
      </c>
      <c r="T3655" s="22">
        <f t="shared" si="403"/>
        <v>42221.363506944443</v>
      </c>
      <c r="U3655" s="23">
        <v>42191.363506944443</v>
      </c>
      <c r="V3655" s="14">
        <f t="shared" si="404"/>
        <v>2503.7539999999999</v>
      </c>
      <c r="W3655" s="14">
        <f t="shared" si="405"/>
        <v>2516.27277</v>
      </c>
      <c r="X3655" s="7">
        <f>IF($L3655&gt;0,$W3655/$L3655,0)</f>
        <v>76.250690000000006</v>
      </c>
    </row>
    <row r="3656" spans="1:24" ht="43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3">
        <f>(E3656/D3656)*100</f>
        <v>174.4</v>
      </c>
      <c r="P3656" s="7">
        <f t="shared" si="400"/>
        <v>68.84210526315789</v>
      </c>
      <c r="Q3656" s="4" t="str">
        <f t="shared" si="401"/>
        <v>theater</v>
      </c>
      <c r="R3656" s="4" t="str">
        <f t="shared" si="399"/>
        <v>plays</v>
      </c>
      <c r="S3656" s="22">
        <f t="shared" si="402"/>
        <v>42440.416504629626</v>
      </c>
      <c r="T3656" s="22">
        <f t="shared" si="403"/>
        <v>42463.708333333328</v>
      </c>
      <c r="U3656" s="23">
        <v>42440.416504629626</v>
      </c>
      <c r="V3656" s="14">
        <f t="shared" si="404"/>
        <v>1877.8154999999999</v>
      </c>
      <c r="W3656" s="14">
        <f t="shared" si="405"/>
        <v>3274.9102319999997</v>
      </c>
      <c r="X3656" s="7">
        <f>IF($L3656&gt;0,$W3656/$L3656,0)</f>
        <v>86.181848210526312</v>
      </c>
    </row>
    <row r="3657" spans="1:24" ht="43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3">
        <f>(E3657/D3657)*100</f>
        <v>116.26</v>
      </c>
      <c r="P3657" s="7">
        <f t="shared" si="400"/>
        <v>73.582278481012665</v>
      </c>
      <c r="Q3657" s="4" t="str">
        <f t="shared" si="401"/>
        <v>theater</v>
      </c>
      <c r="R3657" s="4" t="str">
        <f t="shared" si="399"/>
        <v>plays</v>
      </c>
      <c r="S3657" s="22">
        <f t="shared" si="402"/>
        <v>42173.803217592591</v>
      </c>
      <c r="T3657" s="22">
        <f t="shared" si="403"/>
        <v>42203.290972222225</v>
      </c>
      <c r="U3657" s="23">
        <v>42173.803217592591</v>
      </c>
      <c r="V3657" s="14">
        <f t="shared" si="404"/>
        <v>5000</v>
      </c>
      <c r="W3657" s="14">
        <f t="shared" si="405"/>
        <v>5813</v>
      </c>
      <c r="X3657" s="7">
        <f>IF($L3657&gt;0,$W3657/$L3657,0)</f>
        <v>73.582278481012665</v>
      </c>
    </row>
    <row r="3658" spans="1:24" ht="43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3">
        <f>(E3658/D3658)*100</f>
        <v>105.82000000000001</v>
      </c>
      <c r="P3658" s="7">
        <f t="shared" si="400"/>
        <v>115.02173913043478</v>
      </c>
      <c r="Q3658" s="4" t="str">
        <f t="shared" si="401"/>
        <v>theater</v>
      </c>
      <c r="R3658" s="4" t="str">
        <f t="shared" si="399"/>
        <v>plays</v>
      </c>
      <c r="S3658" s="22">
        <f t="shared" si="402"/>
        <v>42737.910138888888</v>
      </c>
      <c r="T3658" s="22">
        <f t="shared" si="403"/>
        <v>42767.957638888889</v>
      </c>
      <c r="U3658" s="23">
        <v>42737.910138888888</v>
      </c>
      <c r="V3658" s="14">
        <f t="shared" si="404"/>
        <v>5080.3450000000003</v>
      </c>
      <c r="W3658" s="14">
        <f t="shared" si="405"/>
        <v>5376.021079000001</v>
      </c>
      <c r="X3658" s="7">
        <f>IF($L3658&gt;0,$W3658/$L3658,0)</f>
        <v>116.87002345652176</v>
      </c>
    </row>
    <row r="3659" spans="1:24" ht="43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3">
        <f>(E3659/D3659)*100</f>
        <v>110.75</v>
      </c>
      <c r="P3659" s="7">
        <f t="shared" si="400"/>
        <v>110.75</v>
      </c>
      <c r="Q3659" s="4" t="str">
        <f t="shared" si="401"/>
        <v>theater</v>
      </c>
      <c r="R3659" s="4" t="str">
        <f t="shared" si="399"/>
        <v>plays</v>
      </c>
      <c r="S3659" s="22">
        <f t="shared" si="402"/>
        <v>42499.629849537036</v>
      </c>
      <c r="T3659" s="22">
        <f t="shared" si="403"/>
        <v>42522.904166666667</v>
      </c>
      <c r="U3659" s="23">
        <v>42499.629849537036</v>
      </c>
      <c r="V3659" s="14">
        <f t="shared" si="404"/>
        <v>301.63600000000002</v>
      </c>
      <c r="W3659" s="14">
        <f t="shared" si="405"/>
        <v>334.06187</v>
      </c>
      <c r="X3659" s="7">
        <f>IF($L3659&gt;0,$W3659/$L3659,0)</f>
        <v>16.703093500000001</v>
      </c>
    </row>
    <row r="3660" spans="1:24" ht="28.8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3">
        <f>(E3660/D3660)*100</f>
        <v>100.66666666666666</v>
      </c>
      <c r="P3660" s="7">
        <f t="shared" si="400"/>
        <v>75.5</v>
      </c>
      <c r="Q3660" s="4" t="str">
        <f t="shared" si="401"/>
        <v>theater</v>
      </c>
      <c r="R3660" s="4" t="str">
        <f t="shared" si="399"/>
        <v>plays</v>
      </c>
      <c r="S3660" s="22">
        <f t="shared" si="402"/>
        <v>41775.858564814815</v>
      </c>
      <c r="T3660" s="22">
        <f t="shared" si="403"/>
        <v>41822.165972222225</v>
      </c>
      <c r="U3660" s="23">
        <v>41775.858564814815</v>
      </c>
      <c r="V3660" s="14">
        <f t="shared" si="404"/>
        <v>1500</v>
      </c>
      <c r="W3660" s="14">
        <f t="shared" si="405"/>
        <v>1510</v>
      </c>
      <c r="X3660" s="7">
        <f>IF($L3660&gt;0,$W3660/$L3660,0)</f>
        <v>75.5</v>
      </c>
    </row>
    <row r="3661" spans="1:24" ht="43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3">
        <f>(E3661/D3661)*100</f>
        <v>102.03333333333333</v>
      </c>
      <c r="P3661" s="7">
        <f t="shared" si="400"/>
        <v>235.46153846153845</v>
      </c>
      <c r="Q3661" s="4" t="str">
        <f t="shared" si="401"/>
        <v>theater</v>
      </c>
      <c r="R3661" s="4" t="str">
        <f t="shared" si="399"/>
        <v>plays</v>
      </c>
      <c r="S3661" s="22">
        <f t="shared" si="402"/>
        <v>42055.277199074073</v>
      </c>
      <c r="T3661" s="22">
        <f t="shared" si="403"/>
        <v>42082.610416666663</v>
      </c>
      <c r="U3661" s="23">
        <v>42055.277199074073</v>
      </c>
      <c r="V3661" s="14">
        <f t="shared" si="404"/>
        <v>3000</v>
      </c>
      <c r="W3661" s="14">
        <f t="shared" si="405"/>
        <v>3061</v>
      </c>
      <c r="X3661" s="7">
        <f>IF($L3661&gt;0,$W3661/$L3661,0)</f>
        <v>235.46153846153845</v>
      </c>
    </row>
    <row r="3662" spans="1:24" ht="43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3">
        <f>(E3662/D3662)*100</f>
        <v>100</v>
      </c>
      <c r="P3662" s="7">
        <f t="shared" si="400"/>
        <v>11.363636363636363</v>
      </c>
      <c r="Q3662" s="4" t="str">
        <f t="shared" si="401"/>
        <v>theater</v>
      </c>
      <c r="R3662" s="4" t="str">
        <f t="shared" si="399"/>
        <v>plays</v>
      </c>
      <c r="S3662" s="22">
        <f t="shared" si="402"/>
        <v>41971.881076388891</v>
      </c>
      <c r="T3662" s="22">
        <f t="shared" si="403"/>
        <v>41996.881076388891</v>
      </c>
      <c r="U3662" s="23">
        <v>41971.881076388891</v>
      </c>
      <c r="V3662" s="14">
        <f t="shared" si="404"/>
        <v>312.96924999999999</v>
      </c>
      <c r="W3662" s="14">
        <f t="shared" si="405"/>
        <v>312.96924999999999</v>
      </c>
      <c r="X3662" s="7">
        <f>IF($L3662&gt;0,$W3662/$L3662,0)</f>
        <v>14.225875</v>
      </c>
    </row>
    <row r="3663" spans="1:24" ht="43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3">
        <f>(E3663/D3663)*100</f>
        <v>111.00000000000001</v>
      </c>
      <c r="P3663" s="7">
        <f t="shared" si="400"/>
        <v>92.5</v>
      </c>
      <c r="Q3663" s="4" t="str">
        <f t="shared" si="401"/>
        <v>theater</v>
      </c>
      <c r="R3663" s="4" t="str">
        <f t="shared" si="399"/>
        <v>plays</v>
      </c>
      <c r="S3663" s="22">
        <f t="shared" si="402"/>
        <v>42447.896666666667</v>
      </c>
      <c r="T3663" s="22">
        <f t="shared" si="403"/>
        <v>42470.166666666672</v>
      </c>
      <c r="U3663" s="23">
        <v>42447.896666666667</v>
      </c>
      <c r="V3663" s="14">
        <f t="shared" si="404"/>
        <v>3000</v>
      </c>
      <c r="W3663" s="14">
        <f t="shared" si="405"/>
        <v>3330</v>
      </c>
      <c r="X3663" s="7">
        <f>IF($L3663&gt;0,$W3663/$L3663,0)</f>
        <v>92.5</v>
      </c>
    </row>
    <row r="3664" spans="1:24" ht="43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3">
        <f>(E3664/D3664)*100</f>
        <v>101.42500000000001</v>
      </c>
      <c r="P3664" s="7">
        <f t="shared" si="400"/>
        <v>202.85</v>
      </c>
      <c r="Q3664" s="4" t="str">
        <f t="shared" si="401"/>
        <v>theater</v>
      </c>
      <c r="R3664" s="4" t="str">
        <f t="shared" si="399"/>
        <v>plays</v>
      </c>
      <c r="S3664" s="22">
        <f t="shared" si="402"/>
        <v>42064.220069444447</v>
      </c>
      <c r="T3664" s="22">
        <f t="shared" si="403"/>
        <v>42094.178402777776</v>
      </c>
      <c r="U3664" s="23">
        <v>42064.220069444447</v>
      </c>
      <c r="V3664" s="14">
        <f t="shared" si="404"/>
        <v>6131.5920000000006</v>
      </c>
      <c r="W3664" s="14">
        <f t="shared" si="405"/>
        <v>6218.9671860000008</v>
      </c>
      <c r="X3664" s="7">
        <f>IF($L3664&gt;0,$W3664/$L3664,0)</f>
        <v>155.47417965000002</v>
      </c>
    </row>
    <row r="3665" spans="1:24" ht="43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3">
        <f>(E3665/D3665)*100</f>
        <v>104</v>
      </c>
      <c r="P3665" s="7">
        <f t="shared" si="400"/>
        <v>26</v>
      </c>
      <c r="Q3665" s="4" t="str">
        <f t="shared" si="401"/>
        <v>theater</v>
      </c>
      <c r="R3665" s="4" t="str">
        <f t="shared" si="399"/>
        <v>plays</v>
      </c>
      <c r="S3665" s="22">
        <f t="shared" si="402"/>
        <v>42665.451736111107</v>
      </c>
      <c r="T3665" s="22">
        <f t="shared" si="403"/>
        <v>42725.493402777778</v>
      </c>
      <c r="U3665" s="23">
        <v>42665.451736111107</v>
      </c>
      <c r="V3665" s="14">
        <f t="shared" si="404"/>
        <v>281.672325</v>
      </c>
      <c r="W3665" s="14">
        <f t="shared" si="405"/>
        <v>292.93921799999998</v>
      </c>
      <c r="X3665" s="7">
        <f>IF($L3665&gt;0,$W3665/$L3665,0)</f>
        <v>32.548801999999995</v>
      </c>
    </row>
    <row r="3666" spans="1:24" ht="43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3">
        <f>(E3666/D3666)*100</f>
        <v>109.375</v>
      </c>
      <c r="P3666" s="7">
        <f t="shared" si="400"/>
        <v>46.05263157894737</v>
      </c>
      <c r="Q3666" s="4" t="str">
        <f t="shared" si="401"/>
        <v>theater</v>
      </c>
      <c r="R3666" s="4" t="str">
        <f t="shared" si="399"/>
        <v>plays</v>
      </c>
      <c r="S3666" s="22">
        <f t="shared" si="402"/>
        <v>42523.248715277776</v>
      </c>
      <c r="T3666" s="22">
        <f t="shared" si="403"/>
        <v>42537.248715277776</v>
      </c>
      <c r="U3666" s="23">
        <v>42523.248715277776</v>
      </c>
      <c r="V3666" s="14">
        <f t="shared" si="404"/>
        <v>800</v>
      </c>
      <c r="W3666" s="14">
        <f t="shared" si="405"/>
        <v>875</v>
      </c>
      <c r="X3666" s="7">
        <f>IF($L3666&gt;0,$W3666/$L3666,0)</f>
        <v>46.05263157894737</v>
      </c>
    </row>
    <row r="3667" spans="1:24" ht="43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3">
        <f>(E3667/D3667)*100</f>
        <v>115.16129032258064</v>
      </c>
      <c r="P3667" s="7">
        <f t="shared" si="400"/>
        <v>51</v>
      </c>
      <c r="Q3667" s="4" t="str">
        <f t="shared" si="401"/>
        <v>theater</v>
      </c>
      <c r="R3667" s="4" t="str">
        <f t="shared" si="399"/>
        <v>plays</v>
      </c>
      <c r="S3667" s="22">
        <f t="shared" si="402"/>
        <v>42294.808124999996</v>
      </c>
      <c r="T3667" s="22">
        <f t="shared" si="403"/>
        <v>42305.829166666663</v>
      </c>
      <c r="U3667" s="23">
        <v>42294.808124999996</v>
      </c>
      <c r="V3667" s="14">
        <f t="shared" si="404"/>
        <v>698.21609999999998</v>
      </c>
      <c r="W3667" s="14">
        <f t="shared" si="405"/>
        <v>804.07466999999997</v>
      </c>
      <c r="X3667" s="7">
        <f>IF($L3667&gt;0,$W3667/$L3667,0)</f>
        <v>57.433904999999996</v>
      </c>
    </row>
    <row r="3668" spans="1:24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3">
        <f>(E3668/D3668)*100</f>
        <v>100</v>
      </c>
      <c r="P3668" s="7">
        <f t="shared" si="400"/>
        <v>31.578947368421051</v>
      </c>
      <c r="Q3668" s="4" t="str">
        <f t="shared" si="401"/>
        <v>theater</v>
      </c>
      <c r="R3668" s="4" t="str">
        <f t="shared" si="399"/>
        <v>plays</v>
      </c>
      <c r="S3668" s="22">
        <f t="shared" si="402"/>
        <v>41822.90488425926</v>
      </c>
      <c r="T3668" s="22">
        <f t="shared" si="403"/>
        <v>41844.291666666664</v>
      </c>
      <c r="U3668" s="23">
        <v>41822.90488425926</v>
      </c>
      <c r="V3668" s="14">
        <f t="shared" si="404"/>
        <v>1200</v>
      </c>
      <c r="W3668" s="14">
        <f t="shared" si="405"/>
        <v>1200</v>
      </c>
      <c r="X3668" s="7">
        <f>IF($L3668&gt;0,$W3668/$L3668,0)</f>
        <v>31.578947368421051</v>
      </c>
    </row>
    <row r="3669" spans="1:24" ht="43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3">
        <f>(E3669/D3669)*100</f>
        <v>103.17033333333335</v>
      </c>
      <c r="P3669" s="7">
        <f t="shared" si="400"/>
        <v>53.363965517241382</v>
      </c>
      <c r="Q3669" s="4" t="str">
        <f t="shared" si="401"/>
        <v>theater</v>
      </c>
      <c r="R3669" s="4" t="str">
        <f t="shared" si="399"/>
        <v>plays</v>
      </c>
      <c r="S3669" s="22">
        <f t="shared" si="402"/>
        <v>42173.970127314809</v>
      </c>
      <c r="T3669" s="22">
        <f t="shared" si="403"/>
        <v>42203.970127314809</v>
      </c>
      <c r="U3669" s="23">
        <v>42173.970127314809</v>
      </c>
      <c r="V3669" s="14">
        <f t="shared" si="404"/>
        <v>3755.6309999999999</v>
      </c>
      <c r="W3669" s="14">
        <f t="shared" si="405"/>
        <v>3874.69702147</v>
      </c>
      <c r="X3669" s="7">
        <f>IF($L3669&gt;0,$W3669/$L3669,0)</f>
        <v>66.805121059827584</v>
      </c>
    </row>
    <row r="3670" spans="1:24" ht="43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3">
        <f>(E3670/D3670)*100</f>
        <v>103.49999999999999</v>
      </c>
      <c r="P3670" s="7">
        <f t="shared" si="400"/>
        <v>36.964285714285715</v>
      </c>
      <c r="Q3670" s="4" t="str">
        <f t="shared" si="401"/>
        <v>theater</v>
      </c>
      <c r="R3670" s="4" t="str">
        <f t="shared" si="399"/>
        <v>plays</v>
      </c>
      <c r="S3670" s="22">
        <f t="shared" si="402"/>
        <v>42185.556157407409</v>
      </c>
      <c r="T3670" s="22">
        <f t="shared" si="403"/>
        <v>42208.772916666669</v>
      </c>
      <c r="U3670" s="23">
        <v>42185.556157407409</v>
      </c>
      <c r="V3670" s="14">
        <f t="shared" si="404"/>
        <v>1000</v>
      </c>
      <c r="W3670" s="14">
        <f t="shared" si="405"/>
        <v>1035</v>
      </c>
      <c r="X3670" s="7">
        <f>IF($L3670&gt;0,$W3670/$L3670,0)</f>
        <v>36.964285714285715</v>
      </c>
    </row>
    <row r="3671" spans="1:24" ht="43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3">
        <f>(E3671/D3671)*100</f>
        <v>138.19999999999999</v>
      </c>
      <c r="P3671" s="7">
        <f t="shared" si="400"/>
        <v>81.294117647058826</v>
      </c>
      <c r="Q3671" s="4" t="str">
        <f t="shared" si="401"/>
        <v>theater</v>
      </c>
      <c r="R3671" s="4" t="str">
        <f t="shared" si="399"/>
        <v>plays</v>
      </c>
      <c r="S3671" s="22">
        <f t="shared" si="402"/>
        <v>42136.675196759257</v>
      </c>
      <c r="T3671" s="22">
        <f t="shared" si="403"/>
        <v>42166.675196759257</v>
      </c>
      <c r="U3671" s="23">
        <v>42136.675196759257</v>
      </c>
      <c r="V3671" s="14">
        <f t="shared" si="404"/>
        <v>1251.877</v>
      </c>
      <c r="W3671" s="14">
        <f t="shared" si="405"/>
        <v>1730.0940139999998</v>
      </c>
      <c r="X3671" s="7">
        <f>IF($L3671&gt;0,$W3671/$L3671,0)</f>
        <v>101.77023611764704</v>
      </c>
    </row>
    <row r="3672" spans="1:24" ht="43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3">
        <f>(E3672/D3672)*100</f>
        <v>109.54545454545455</v>
      </c>
      <c r="P3672" s="7">
        <f t="shared" si="400"/>
        <v>20.083333333333332</v>
      </c>
      <c r="Q3672" s="4" t="str">
        <f t="shared" si="401"/>
        <v>theater</v>
      </c>
      <c r="R3672" s="4" t="str">
        <f t="shared" si="399"/>
        <v>plays</v>
      </c>
      <c r="S3672" s="22">
        <f t="shared" si="402"/>
        <v>42142.514016203699</v>
      </c>
      <c r="T3672" s="22">
        <f t="shared" si="403"/>
        <v>42155.958333333328</v>
      </c>
      <c r="U3672" s="23">
        <v>42142.514016203699</v>
      </c>
      <c r="V3672" s="14">
        <f t="shared" si="404"/>
        <v>275.41293999999999</v>
      </c>
      <c r="W3672" s="14">
        <f t="shared" si="405"/>
        <v>301.70235699999995</v>
      </c>
      <c r="X3672" s="7">
        <f>IF($L3672&gt;0,$W3672/$L3672,0)</f>
        <v>25.14186308333333</v>
      </c>
    </row>
    <row r="3673" spans="1:24" ht="43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3">
        <f>(E3673/D3673)*100</f>
        <v>100.85714285714286</v>
      </c>
      <c r="P3673" s="7">
        <f t="shared" si="400"/>
        <v>88.25</v>
      </c>
      <c r="Q3673" s="4" t="str">
        <f t="shared" si="401"/>
        <v>theater</v>
      </c>
      <c r="R3673" s="4" t="str">
        <f t="shared" si="399"/>
        <v>plays</v>
      </c>
      <c r="S3673" s="22">
        <f t="shared" si="402"/>
        <v>41820.62809027778</v>
      </c>
      <c r="T3673" s="22">
        <f t="shared" si="403"/>
        <v>41841.165972222225</v>
      </c>
      <c r="U3673" s="23">
        <v>41820.62809027778</v>
      </c>
      <c r="V3673" s="14">
        <f t="shared" si="404"/>
        <v>3500</v>
      </c>
      <c r="W3673" s="14">
        <f t="shared" si="405"/>
        <v>3530</v>
      </c>
      <c r="X3673" s="7">
        <f>IF($L3673&gt;0,$W3673/$L3673,0)</f>
        <v>88.25</v>
      </c>
    </row>
    <row r="3674" spans="1:24" ht="43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3">
        <f>(E3674/D3674)*100</f>
        <v>101.53333333333335</v>
      </c>
      <c r="P3674" s="7">
        <f t="shared" si="400"/>
        <v>53.438596491228068</v>
      </c>
      <c r="Q3674" s="4" t="str">
        <f t="shared" si="401"/>
        <v>theater</v>
      </c>
      <c r="R3674" s="4" t="str">
        <f t="shared" si="399"/>
        <v>plays</v>
      </c>
      <c r="S3674" s="22">
        <f t="shared" si="402"/>
        <v>41878.946574074071</v>
      </c>
      <c r="T3674" s="22">
        <f t="shared" si="403"/>
        <v>41908.946574074071</v>
      </c>
      <c r="U3674" s="23">
        <v>41878.946574074071</v>
      </c>
      <c r="V3674" s="14">
        <f t="shared" si="404"/>
        <v>3755.6309999999999</v>
      </c>
      <c r="W3674" s="14">
        <f t="shared" si="405"/>
        <v>3813.2173419999999</v>
      </c>
      <c r="X3674" s="7">
        <f>IF($L3674&gt;0,$W3674/$L3674,0)</f>
        <v>66.898549859649123</v>
      </c>
    </row>
    <row r="3675" spans="1:24" ht="43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3">
        <f>(E3675/D3675)*100</f>
        <v>113.625</v>
      </c>
      <c r="P3675" s="7">
        <f t="shared" si="400"/>
        <v>39.868421052631582</v>
      </c>
      <c r="Q3675" s="4" t="str">
        <f t="shared" si="401"/>
        <v>theater</v>
      </c>
      <c r="R3675" s="4" t="str">
        <f t="shared" si="399"/>
        <v>plays</v>
      </c>
      <c r="S3675" s="22">
        <f t="shared" si="402"/>
        <v>41914.295104166667</v>
      </c>
      <c r="T3675" s="22">
        <f t="shared" si="403"/>
        <v>41948.536111111112</v>
      </c>
      <c r="U3675" s="23">
        <v>41914.295104166667</v>
      </c>
      <c r="V3675" s="14">
        <f t="shared" si="404"/>
        <v>5007.5079999999998</v>
      </c>
      <c r="W3675" s="14">
        <f t="shared" si="405"/>
        <v>5689.7809649999999</v>
      </c>
      <c r="X3675" s="7">
        <f>IF($L3675&gt;0,$W3675/$L3675,0)</f>
        <v>49.910359342105259</v>
      </c>
    </row>
    <row r="3676" spans="1:24" ht="43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3">
        <f>(E3676/D3676)*100</f>
        <v>100</v>
      </c>
      <c r="P3676" s="7">
        <f t="shared" si="400"/>
        <v>145.16129032258064</v>
      </c>
      <c r="Q3676" s="4" t="str">
        <f t="shared" si="401"/>
        <v>theater</v>
      </c>
      <c r="R3676" s="4" t="str">
        <f t="shared" si="399"/>
        <v>plays</v>
      </c>
      <c r="S3676" s="22">
        <f t="shared" si="402"/>
        <v>42556.873020833329</v>
      </c>
      <c r="T3676" s="22">
        <f t="shared" si="403"/>
        <v>42616.873020833329</v>
      </c>
      <c r="U3676" s="23">
        <v>42556.873020833329</v>
      </c>
      <c r="V3676" s="14">
        <f t="shared" si="404"/>
        <v>5067.6975000000002</v>
      </c>
      <c r="W3676" s="14">
        <f t="shared" si="405"/>
        <v>5067.6975000000002</v>
      </c>
      <c r="X3676" s="7">
        <f>IF($L3676&gt;0,$W3676/$L3676,0)</f>
        <v>163.4741129032258</v>
      </c>
    </row>
    <row r="3677" spans="1:24" ht="43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3">
        <f>(E3677/D3677)*100</f>
        <v>140</v>
      </c>
      <c r="P3677" s="7">
        <f t="shared" si="400"/>
        <v>23.333333333333332</v>
      </c>
      <c r="Q3677" s="4" t="str">
        <f t="shared" si="401"/>
        <v>theater</v>
      </c>
      <c r="R3677" s="4" t="str">
        <f t="shared" si="399"/>
        <v>plays</v>
      </c>
      <c r="S3677" s="22">
        <f t="shared" si="402"/>
        <v>42493.597013888888</v>
      </c>
      <c r="T3677" s="22">
        <f t="shared" si="403"/>
        <v>42505.958333333328</v>
      </c>
      <c r="U3677" s="23">
        <v>42493.597013888888</v>
      </c>
      <c r="V3677" s="14">
        <f t="shared" si="404"/>
        <v>62.593849999999996</v>
      </c>
      <c r="W3677" s="14">
        <f t="shared" si="405"/>
        <v>87.631389999999996</v>
      </c>
      <c r="X3677" s="7">
        <f>IF($L3677&gt;0,$W3677/$L3677,0)</f>
        <v>29.210463333333333</v>
      </c>
    </row>
    <row r="3678" spans="1:24" ht="43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3">
        <f>(E3678/D3678)*100</f>
        <v>128.75</v>
      </c>
      <c r="P3678" s="7">
        <f t="shared" si="400"/>
        <v>64.375</v>
      </c>
      <c r="Q3678" s="4" t="str">
        <f t="shared" si="401"/>
        <v>theater</v>
      </c>
      <c r="R3678" s="4" t="str">
        <f t="shared" si="399"/>
        <v>plays</v>
      </c>
      <c r="S3678" s="22">
        <f t="shared" si="402"/>
        <v>41876.815787037034</v>
      </c>
      <c r="T3678" s="22">
        <f t="shared" si="403"/>
        <v>41894.815787037034</v>
      </c>
      <c r="U3678" s="23">
        <v>41876.815787037034</v>
      </c>
      <c r="V3678" s="14">
        <f t="shared" si="404"/>
        <v>800</v>
      </c>
      <c r="W3678" s="14">
        <f t="shared" si="405"/>
        <v>1030</v>
      </c>
      <c r="X3678" s="7">
        <f>IF($L3678&gt;0,$W3678/$L3678,0)</f>
        <v>64.375</v>
      </c>
    </row>
    <row r="3679" spans="1:24" ht="28.8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3">
        <f>(E3679/D3679)*100</f>
        <v>102.90416666666667</v>
      </c>
      <c r="P3679" s="7">
        <f t="shared" si="400"/>
        <v>62.052763819095475</v>
      </c>
      <c r="Q3679" s="4" t="str">
        <f t="shared" si="401"/>
        <v>theater</v>
      </c>
      <c r="R3679" s="4" t="str">
        <f t="shared" si="399"/>
        <v>plays</v>
      </c>
      <c r="S3679" s="22">
        <f t="shared" si="402"/>
        <v>41802.574282407411</v>
      </c>
      <c r="T3679" s="22">
        <f t="shared" si="403"/>
        <v>41823.165972222225</v>
      </c>
      <c r="U3679" s="23">
        <v>41802.574282407411</v>
      </c>
      <c r="V3679" s="14">
        <f t="shared" si="404"/>
        <v>12000</v>
      </c>
      <c r="W3679" s="14">
        <f t="shared" si="405"/>
        <v>12348.5</v>
      </c>
      <c r="X3679" s="7">
        <f>IF($L3679&gt;0,$W3679/$L3679,0)</f>
        <v>62.052763819095475</v>
      </c>
    </row>
    <row r="3680" spans="1:24" ht="28.8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3">
        <f>(E3680/D3680)*100</f>
        <v>102.49999999999999</v>
      </c>
      <c r="P3680" s="7">
        <f t="shared" si="400"/>
        <v>66.129032258064512</v>
      </c>
      <c r="Q3680" s="4" t="str">
        <f t="shared" si="401"/>
        <v>theater</v>
      </c>
      <c r="R3680" s="4" t="str">
        <f t="shared" si="399"/>
        <v>plays</v>
      </c>
      <c r="S3680" s="22">
        <f t="shared" si="402"/>
        <v>42120.531226851846</v>
      </c>
      <c r="T3680" s="22">
        <f t="shared" si="403"/>
        <v>42155.531226851846</v>
      </c>
      <c r="U3680" s="23">
        <v>42120.531226851846</v>
      </c>
      <c r="V3680" s="14">
        <f t="shared" si="404"/>
        <v>2503.7539999999999</v>
      </c>
      <c r="W3680" s="14">
        <f t="shared" si="405"/>
        <v>2566.3478499999997</v>
      </c>
      <c r="X3680" s="7">
        <f>IF($L3680&gt;0,$W3680/$L3680,0)</f>
        <v>82.785414516129023</v>
      </c>
    </row>
    <row r="3681" spans="1:24" ht="43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3">
        <f>(E3681/D3681)*100</f>
        <v>110.1</v>
      </c>
      <c r="P3681" s="7">
        <f t="shared" si="400"/>
        <v>73.400000000000006</v>
      </c>
      <c r="Q3681" s="4" t="str">
        <f t="shared" si="401"/>
        <v>theater</v>
      </c>
      <c r="R3681" s="4" t="str">
        <f t="shared" si="399"/>
        <v>plays</v>
      </c>
      <c r="S3681" s="22">
        <f t="shared" si="402"/>
        <v>41786.761354166665</v>
      </c>
      <c r="T3681" s="22">
        <f t="shared" si="403"/>
        <v>41821.207638888889</v>
      </c>
      <c r="U3681" s="23">
        <v>41786.761354166665</v>
      </c>
      <c r="V3681" s="14">
        <f t="shared" si="404"/>
        <v>2000</v>
      </c>
      <c r="W3681" s="14">
        <f t="shared" si="405"/>
        <v>2202</v>
      </c>
      <c r="X3681" s="7">
        <f>IF($L3681&gt;0,$W3681/$L3681,0)</f>
        <v>73.400000000000006</v>
      </c>
    </row>
    <row r="3682" spans="1:24" ht="43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3">
        <f>(E3682/D3682)*100</f>
        <v>112.76666666666667</v>
      </c>
      <c r="P3682" s="7">
        <f t="shared" si="400"/>
        <v>99.5</v>
      </c>
      <c r="Q3682" s="4" t="str">
        <f t="shared" si="401"/>
        <v>theater</v>
      </c>
      <c r="R3682" s="4" t="str">
        <f t="shared" si="399"/>
        <v>plays</v>
      </c>
      <c r="S3682" s="22">
        <f t="shared" si="402"/>
        <v>42627.454097222224</v>
      </c>
      <c r="T3682" s="22">
        <f t="shared" si="403"/>
        <v>42648.454097222224</v>
      </c>
      <c r="U3682" s="23">
        <v>42627.454097222224</v>
      </c>
      <c r="V3682" s="14">
        <f t="shared" si="404"/>
        <v>3000</v>
      </c>
      <c r="W3682" s="14">
        <f t="shared" si="405"/>
        <v>3383</v>
      </c>
      <c r="X3682" s="7">
        <f>IF($L3682&gt;0,$W3682/$L3682,0)</f>
        <v>99.5</v>
      </c>
    </row>
    <row r="3683" spans="1:24" ht="57.6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3">
        <f>(E3683/D3683)*100</f>
        <v>111.9</v>
      </c>
      <c r="P3683" s="7">
        <f t="shared" si="400"/>
        <v>62.166666666666664</v>
      </c>
      <c r="Q3683" s="4" t="str">
        <f t="shared" si="401"/>
        <v>theater</v>
      </c>
      <c r="R3683" s="4" t="str">
        <f t="shared" si="399"/>
        <v>plays</v>
      </c>
      <c r="S3683" s="22">
        <f t="shared" si="402"/>
        <v>42374.651504629626</v>
      </c>
      <c r="T3683" s="22">
        <f t="shared" si="403"/>
        <v>42384.651504629626</v>
      </c>
      <c r="U3683" s="23">
        <v>42374.651504629626</v>
      </c>
      <c r="V3683" s="14">
        <f t="shared" si="404"/>
        <v>1000</v>
      </c>
      <c r="W3683" s="14">
        <f t="shared" si="405"/>
        <v>1119</v>
      </c>
      <c r="X3683" s="7">
        <f>IF($L3683&gt;0,$W3683/$L3683,0)</f>
        <v>62.166666666666664</v>
      </c>
    </row>
    <row r="3684" spans="1:24" ht="43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3">
        <f>(E3684/D3684)*100</f>
        <v>139.19999999999999</v>
      </c>
      <c r="P3684" s="7">
        <f t="shared" si="400"/>
        <v>62.328358208955223</v>
      </c>
      <c r="Q3684" s="4" t="str">
        <f t="shared" si="401"/>
        <v>theater</v>
      </c>
      <c r="R3684" s="4" t="str">
        <f t="shared" si="399"/>
        <v>plays</v>
      </c>
      <c r="S3684" s="22">
        <f t="shared" si="402"/>
        <v>41772.685393518521</v>
      </c>
      <c r="T3684" s="22">
        <f t="shared" si="403"/>
        <v>41806.290972222225</v>
      </c>
      <c r="U3684" s="23">
        <v>41772.685393518521</v>
      </c>
      <c r="V3684" s="14">
        <f t="shared" si="404"/>
        <v>3000</v>
      </c>
      <c r="W3684" s="14">
        <f t="shared" si="405"/>
        <v>4176</v>
      </c>
      <c r="X3684" s="7">
        <f>IF($L3684&gt;0,$W3684/$L3684,0)</f>
        <v>62.328358208955223</v>
      </c>
    </row>
    <row r="3685" spans="1:24" ht="43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3">
        <f>(E3685/D3685)*100</f>
        <v>110.85714285714286</v>
      </c>
      <c r="P3685" s="7">
        <f t="shared" si="400"/>
        <v>58.787878787878789</v>
      </c>
      <c r="Q3685" s="4" t="str">
        <f t="shared" si="401"/>
        <v>theater</v>
      </c>
      <c r="R3685" s="4" t="str">
        <f t="shared" si="399"/>
        <v>plays</v>
      </c>
      <c r="S3685" s="22">
        <f t="shared" si="402"/>
        <v>42633.116851851853</v>
      </c>
      <c r="T3685" s="22">
        <f t="shared" si="403"/>
        <v>42663.116851851853</v>
      </c>
      <c r="U3685" s="23">
        <v>42633.116851851853</v>
      </c>
      <c r="V3685" s="14">
        <f t="shared" si="404"/>
        <v>3500</v>
      </c>
      <c r="W3685" s="14">
        <f t="shared" si="405"/>
        <v>3880</v>
      </c>
      <c r="X3685" s="7">
        <f>IF($L3685&gt;0,$W3685/$L3685,0)</f>
        <v>58.787878787878789</v>
      </c>
    </row>
    <row r="3686" spans="1:24" ht="43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3">
        <f>(E3686/D3686)*100</f>
        <v>139.06666666666666</v>
      </c>
      <c r="P3686" s="7">
        <f t="shared" si="400"/>
        <v>45.347826086956523</v>
      </c>
      <c r="Q3686" s="4" t="str">
        <f t="shared" si="401"/>
        <v>theater</v>
      </c>
      <c r="R3686" s="4" t="str">
        <f t="shared" si="399"/>
        <v>plays</v>
      </c>
      <c r="S3686" s="22">
        <f t="shared" si="402"/>
        <v>42219.180393518516</v>
      </c>
      <c r="T3686" s="22">
        <f t="shared" si="403"/>
        <v>42249.180393518516</v>
      </c>
      <c r="U3686" s="23">
        <v>42219.180393518516</v>
      </c>
      <c r="V3686" s="14">
        <f t="shared" si="404"/>
        <v>750</v>
      </c>
      <c r="W3686" s="14">
        <f t="shared" si="405"/>
        <v>1043</v>
      </c>
      <c r="X3686" s="7">
        <f>IF($L3686&gt;0,$W3686/$L3686,0)</f>
        <v>45.347826086956523</v>
      </c>
    </row>
    <row r="3687" spans="1:24" ht="43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3">
        <f>(E3687/D3687)*100</f>
        <v>105.69999999999999</v>
      </c>
      <c r="P3687" s="7">
        <f t="shared" si="400"/>
        <v>41.944444444444443</v>
      </c>
      <c r="Q3687" s="4" t="str">
        <f t="shared" si="401"/>
        <v>theater</v>
      </c>
      <c r="R3687" s="4" t="str">
        <f t="shared" si="399"/>
        <v>plays</v>
      </c>
      <c r="S3687" s="22">
        <f t="shared" si="402"/>
        <v>41753.593275462961</v>
      </c>
      <c r="T3687" s="22">
        <f t="shared" si="403"/>
        <v>41778.875</v>
      </c>
      <c r="U3687" s="23">
        <v>41753.593275462961</v>
      </c>
      <c r="V3687" s="14">
        <f t="shared" si="404"/>
        <v>5000</v>
      </c>
      <c r="W3687" s="14">
        <f t="shared" si="405"/>
        <v>5285</v>
      </c>
      <c r="X3687" s="7">
        <f>IF($L3687&gt;0,$W3687/$L3687,0)</f>
        <v>41.944444444444443</v>
      </c>
    </row>
    <row r="3688" spans="1:24" ht="43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3">
        <f>(E3688/D3688)*100</f>
        <v>101.42857142857142</v>
      </c>
      <c r="P3688" s="7">
        <f t="shared" si="400"/>
        <v>59.166666666666664</v>
      </c>
      <c r="Q3688" s="4" t="str">
        <f t="shared" si="401"/>
        <v>theater</v>
      </c>
      <c r="R3688" s="4" t="str">
        <f t="shared" si="399"/>
        <v>plays</v>
      </c>
      <c r="S3688" s="22">
        <f t="shared" si="402"/>
        <v>42230.662731481483</v>
      </c>
      <c r="T3688" s="22">
        <f t="shared" si="403"/>
        <v>42245.165972222225</v>
      </c>
      <c r="U3688" s="23">
        <v>42230.662731481483</v>
      </c>
      <c r="V3688" s="14">
        <f t="shared" si="404"/>
        <v>350</v>
      </c>
      <c r="W3688" s="14">
        <f t="shared" si="405"/>
        <v>355</v>
      </c>
      <c r="X3688" s="7">
        <f>IF($L3688&gt;0,$W3688/$L3688,0)</f>
        <v>59.166666666666664</v>
      </c>
    </row>
    <row r="3689" spans="1:24" ht="43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3">
        <f>(E3689/D3689)*100</f>
        <v>100.245</v>
      </c>
      <c r="P3689" s="7">
        <f t="shared" si="400"/>
        <v>200.49</v>
      </c>
      <c r="Q3689" s="4" t="str">
        <f t="shared" si="401"/>
        <v>theater</v>
      </c>
      <c r="R3689" s="4" t="str">
        <f t="shared" si="399"/>
        <v>plays</v>
      </c>
      <c r="S3689" s="22">
        <f t="shared" si="402"/>
        <v>41787.218229166669</v>
      </c>
      <c r="T3689" s="22">
        <f t="shared" si="403"/>
        <v>41817.218229166669</v>
      </c>
      <c r="U3689" s="23">
        <v>41787.218229166669</v>
      </c>
      <c r="V3689" s="14">
        <f t="shared" si="404"/>
        <v>5000</v>
      </c>
      <c r="W3689" s="14">
        <f t="shared" si="405"/>
        <v>5012.25</v>
      </c>
      <c r="X3689" s="7">
        <f>IF($L3689&gt;0,$W3689/$L3689,0)</f>
        <v>200.49</v>
      </c>
    </row>
    <row r="3690" spans="1:24" ht="43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3">
        <f>(E3690/D3690)*100</f>
        <v>109.16666666666666</v>
      </c>
      <c r="P3690" s="7">
        <f t="shared" si="400"/>
        <v>83.974358974358978</v>
      </c>
      <c r="Q3690" s="4" t="str">
        <f t="shared" si="401"/>
        <v>theater</v>
      </c>
      <c r="R3690" s="4" t="str">
        <f t="shared" si="399"/>
        <v>plays</v>
      </c>
      <c r="S3690" s="22">
        <f t="shared" si="402"/>
        <v>41829.787083333329</v>
      </c>
      <c r="T3690" s="22">
        <f t="shared" si="403"/>
        <v>41859.787083333329</v>
      </c>
      <c r="U3690" s="23">
        <v>41829.787083333329</v>
      </c>
      <c r="V3690" s="14">
        <f t="shared" si="404"/>
        <v>3755.6309999999999</v>
      </c>
      <c r="W3690" s="14">
        <f t="shared" si="405"/>
        <v>4099.8971750000001</v>
      </c>
      <c r="X3690" s="7">
        <f>IF($L3690&gt;0,$W3690/$L3690,0)</f>
        <v>105.12556858974359</v>
      </c>
    </row>
    <row r="3691" spans="1:24" ht="43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3">
        <f>(E3691/D3691)*100</f>
        <v>118.33333333333333</v>
      </c>
      <c r="P3691" s="7">
        <f t="shared" si="400"/>
        <v>57.258064516129032</v>
      </c>
      <c r="Q3691" s="4" t="str">
        <f t="shared" si="401"/>
        <v>theater</v>
      </c>
      <c r="R3691" s="4" t="str">
        <f t="shared" si="399"/>
        <v>plays</v>
      </c>
      <c r="S3691" s="22">
        <f t="shared" si="402"/>
        <v>42147.826840277776</v>
      </c>
      <c r="T3691" s="22">
        <f t="shared" si="403"/>
        <v>42176.934027777781</v>
      </c>
      <c r="U3691" s="23">
        <v>42147.826840277776</v>
      </c>
      <c r="V3691" s="14">
        <f t="shared" si="404"/>
        <v>3000</v>
      </c>
      <c r="W3691" s="14">
        <f t="shared" si="405"/>
        <v>3550</v>
      </c>
      <c r="X3691" s="7">
        <f>IF($L3691&gt;0,$W3691/$L3691,0)</f>
        <v>57.258064516129032</v>
      </c>
    </row>
    <row r="3692" spans="1:24" ht="43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3">
        <f>(E3692/D3692)*100</f>
        <v>120</v>
      </c>
      <c r="P3692" s="7">
        <f t="shared" si="400"/>
        <v>58.064516129032256</v>
      </c>
      <c r="Q3692" s="4" t="str">
        <f t="shared" si="401"/>
        <v>theater</v>
      </c>
      <c r="R3692" s="4" t="str">
        <f t="shared" si="399"/>
        <v>plays</v>
      </c>
      <c r="S3692" s="22">
        <f t="shared" si="402"/>
        <v>41940.598182870366</v>
      </c>
      <c r="T3692" s="22">
        <f t="shared" si="403"/>
        <v>41970.639849537038</v>
      </c>
      <c r="U3692" s="23">
        <v>41940.598182870366</v>
      </c>
      <c r="V3692" s="14">
        <f t="shared" si="404"/>
        <v>1500</v>
      </c>
      <c r="W3692" s="14">
        <f t="shared" si="405"/>
        <v>1800</v>
      </c>
      <c r="X3692" s="7">
        <f>IF($L3692&gt;0,$W3692/$L3692,0)</f>
        <v>58.064516129032256</v>
      </c>
    </row>
    <row r="3693" spans="1:24" ht="28.8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3">
        <f>(E3693/D3693)*100</f>
        <v>127.96000000000001</v>
      </c>
      <c r="P3693" s="7">
        <f t="shared" si="400"/>
        <v>186.80291970802921</v>
      </c>
      <c r="Q3693" s="4" t="str">
        <f t="shared" si="401"/>
        <v>theater</v>
      </c>
      <c r="R3693" s="4" t="str">
        <f t="shared" si="399"/>
        <v>plays</v>
      </c>
      <c r="S3693" s="22">
        <f t="shared" si="402"/>
        <v>42020.700567129628</v>
      </c>
      <c r="T3693" s="22">
        <f t="shared" si="403"/>
        <v>42065.207638888889</v>
      </c>
      <c r="U3693" s="23">
        <v>42020.700567129628</v>
      </c>
      <c r="V3693" s="14">
        <f t="shared" si="404"/>
        <v>40000</v>
      </c>
      <c r="W3693" s="14">
        <f t="shared" si="405"/>
        <v>51184</v>
      </c>
      <c r="X3693" s="7">
        <f>IF($L3693&gt;0,$W3693/$L3693,0)</f>
        <v>186.80291970802921</v>
      </c>
    </row>
    <row r="3694" spans="1:24" ht="28.8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3">
        <f>(E3694/D3694)*100</f>
        <v>126</v>
      </c>
      <c r="P3694" s="7">
        <f t="shared" si="400"/>
        <v>74.117647058823536</v>
      </c>
      <c r="Q3694" s="4" t="str">
        <f t="shared" si="401"/>
        <v>theater</v>
      </c>
      <c r="R3694" s="4" t="str">
        <f t="shared" si="399"/>
        <v>plays</v>
      </c>
      <c r="S3694" s="22">
        <f t="shared" si="402"/>
        <v>41891.96503472222</v>
      </c>
      <c r="T3694" s="22">
        <f t="shared" si="403"/>
        <v>41901</v>
      </c>
      <c r="U3694" s="23">
        <v>41891.96503472222</v>
      </c>
      <c r="V3694" s="14">
        <f t="shared" si="404"/>
        <v>1000</v>
      </c>
      <c r="W3694" s="14">
        <f t="shared" si="405"/>
        <v>1260</v>
      </c>
      <c r="X3694" s="7">
        <f>IF($L3694&gt;0,$W3694/$L3694,0)</f>
        <v>74.117647058823536</v>
      </c>
    </row>
    <row r="3695" spans="1:24" ht="43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3">
        <f>(E3695/D3695)*100</f>
        <v>129.12912912912913</v>
      </c>
      <c r="P3695" s="7">
        <f t="shared" si="400"/>
        <v>30.714285714285715</v>
      </c>
      <c r="Q3695" s="4" t="str">
        <f t="shared" si="401"/>
        <v>theater</v>
      </c>
      <c r="R3695" s="4" t="str">
        <f t="shared" si="399"/>
        <v>plays</v>
      </c>
      <c r="S3695" s="22">
        <f t="shared" si="402"/>
        <v>42309.191307870366</v>
      </c>
      <c r="T3695" s="22">
        <f t="shared" si="403"/>
        <v>42338.9375</v>
      </c>
      <c r="U3695" s="23">
        <v>42309.191307870366</v>
      </c>
      <c r="V3695" s="14">
        <f t="shared" si="404"/>
        <v>416.87504099999995</v>
      </c>
      <c r="W3695" s="14">
        <f t="shared" si="405"/>
        <v>538.30710999999997</v>
      </c>
      <c r="X3695" s="7">
        <f>IF($L3695&gt;0,$W3695/$L3695,0)</f>
        <v>38.450507857142853</v>
      </c>
    </row>
    <row r="3696" spans="1:24" ht="43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3">
        <f>(E3696/D3696)*100</f>
        <v>107.42857142857143</v>
      </c>
      <c r="P3696" s="7">
        <f t="shared" si="400"/>
        <v>62.666666666666664</v>
      </c>
      <c r="Q3696" s="4" t="str">
        <f t="shared" si="401"/>
        <v>theater</v>
      </c>
      <c r="R3696" s="4" t="str">
        <f t="shared" si="399"/>
        <v>plays</v>
      </c>
      <c r="S3696" s="22">
        <f t="shared" si="402"/>
        <v>42490.133877314816</v>
      </c>
      <c r="T3696" s="22">
        <f t="shared" si="403"/>
        <v>42527.083333333328</v>
      </c>
      <c r="U3696" s="23">
        <v>42490.133877314816</v>
      </c>
      <c r="V3696" s="14">
        <f t="shared" si="404"/>
        <v>3500</v>
      </c>
      <c r="W3696" s="14">
        <f t="shared" si="405"/>
        <v>3760</v>
      </c>
      <c r="X3696" s="7">
        <f>IF($L3696&gt;0,$W3696/$L3696,0)</f>
        <v>62.666666666666664</v>
      </c>
    </row>
    <row r="3697" spans="1:24" ht="57.6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3">
        <f>(E3697/D3697)*100</f>
        <v>100.125</v>
      </c>
      <c r="P3697" s="7">
        <f t="shared" si="400"/>
        <v>121.36363636363636</v>
      </c>
      <c r="Q3697" s="4" t="str">
        <f t="shared" si="401"/>
        <v>theater</v>
      </c>
      <c r="R3697" s="4" t="str">
        <f t="shared" si="399"/>
        <v>plays</v>
      </c>
      <c r="S3697" s="22">
        <f t="shared" si="402"/>
        <v>41995.870486111111</v>
      </c>
      <c r="T3697" s="22">
        <f t="shared" si="403"/>
        <v>42015.870486111111</v>
      </c>
      <c r="U3697" s="23">
        <v>41995.870486111111</v>
      </c>
      <c r="V3697" s="14">
        <f t="shared" si="404"/>
        <v>4000</v>
      </c>
      <c r="W3697" s="14">
        <f t="shared" si="405"/>
        <v>4005</v>
      </c>
      <c r="X3697" s="7">
        <f>IF($L3697&gt;0,$W3697/$L3697,0)</f>
        <v>121.36363636363636</v>
      </c>
    </row>
    <row r="3698" spans="1:24" ht="43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3">
        <f>(E3698/D3698)*100</f>
        <v>155</v>
      </c>
      <c r="P3698" s="7">
        <f t="shared" si="400"/>
        <v>39.743589743589745</v>
      </c>
      <c r="Q3698" s="4" t="str">
        <f t="shared" si="401"/>
        <v>theater</v>
      </c>
      <c r="R3698" s="4" t="str">
        <f t="shared" si="399"/>
        <v>plays</v>
      </c>
      <c r="S3698" s="22">
        <f t="shared" si="402"/>
        <v>41988.617083333331</v>
      </c>
      <c r="T3698" s="22">
        <f t="shared" si="403"/>
        <v>42048.617083333331</v>
      </c>
      <c r="U3698" s="23">
        <v>41988.617083333331</v>
      </c>
      <c r="V3698" s="14">
        <f t="shared" si="404"/>
        <v>2503.7539999999999</v>
      </c>
      <c r="W3698" s="14">
        <f t="shared" si="405"/>
        <v>3880.8186999999998</v>
      </c>
      <c r="X3698" s="7">
        <f>IF($L3698&gt;0,$W3698/$L3698,0)</f>
        <v>49.754085897435893</v>
      </c>
    </row>
    <row r="3699" spans="1:24" ht="43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3">
        <f>(E3699/D3699)*100</f>
        <v>108</v>
      </c>
      <c r="P3699" s="7">
        <f t="shared" si="400"/>
        <v>72</v>
      </c>
      <c r="Q3699" s="4" t="str">
        <f t="shared" si="401"/>
        <v>theater</v>
      </c>
      <c r="R3699" s="4" t="str">
        <f t="shared" si="399"/>
        <v>plays</v>
      </c>
      <c r="S3699" s="22">
        <f t="shared" si="402"/>
        <v>42479.465833333335</v>
      </c>
      <c r="T3699" s="22">
        <f t="shared" si="403"/>
        <v>42500.465833333335</v>
      </c>
      <c r="U3699" s="23">
        <v>42479.465833333335</v>
      </c>
      <c r="V3699" s="14">
        <f t="shared" si="404"/>
        <v>2503.7539999999999</v>
      </c>
      <c r="W3699" s="14">
        <f t="shared" si="405"/>
        <v>2704.0543199999997</v>
      </c>
      <c r="X3699" s="7">
        <f>IF($L3699&gt;0,$W3699/$L3699,0)</f>
        <v>90.135143999999997</v>
      </c>
    </row>
    <row r="3700" spans="1:24" ht="28.8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3">
        <f>(E3700/D3700)*100</f>
        <v>110.52</v>
      </c>
      <c r="P3700" s="7">
        <f t="shared" si="400"/>
        <v>40.632352941176471</v>
      </c>
      <c r="Q3700" s="4" t="str">
        <f t="shared" si="401"/>
        <v>theater</v>
      </c>
      <c r="R3700" s="4" t="str">
        <f t="shared" si="399"/>
        <v>plays</v>
      </c>
      <c r="S3700" s="22">
        <f t="shared" si="402"/>
        <v>42401.806562500002</v>
      </c>
      <c r="T3700" s="22">
        <f t="shared" si="403"/>
        <v>42431.806562500002</v>
      </c>
      <c r="U3700" s="23">
        <v>42401.806562500002</v>
      </c>
      <c r="V3700" s="14">
        <f t="shared" si="404"/>
        <v>5000</v>
      </c>
      <c r="W3700" s="14">
        <f t="shared" si="405"/>
        <v>5526</v>
      </c>
      <c r="X3700" s="7">
        <f>IF($L3700&gt;0,$W3700/$L3700,0)</f>
        <v>40.632352941176471</v>
      </c>
    </row>
    <row r="3701" spans="1:24" ht="43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3">
        <f>(E3701/D3701)*100</f>
        <v>100.8</v>
      </c>
      <c r="P3701" s="7">
        <f t="shared" si="400"/>
        <v>63</v>
      </c>
      <c r="Q3701" s="4" t="str">
        <f t="shared" si="401"/>
        <v>theater</v>
      </c>
      <c r="R3701" s="4" t="str">
        <f t="shared" si="399"/>
        <v>plays</v>
      </c>
      <c r="S3701" s="22">
        <f t="shared" si="402"/>
        <v>41897.602037037039</v>
      </c>
      <c r="T3701" s="22">
        <f t="shared" si="403"/>
        <v>41927.602037037039</v>
      </c>
      <c r="U3701" s="23">
        <v>41897.602037037039</v>
      </c>
      <c r="V3701" s="14">
        <f t="shared" si="404"/>
        <v>2500</v>
      </c>
      <c r="W3701" s="14">
        <f t="shared" si="405"/>
        <v>2520</v>
      </c>
      <c r="X3701" s="7">
        <f>IF($L3701&gt;0,$W3701/$L3701,0)</f>
        <v>63</v>
      </c>
    </row>
    <row r="3702" spans="1:24" ht="28.8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3">
        <f>(E3702/D3702)*100</f>
        <v>121.2</v>
      </c>
      <c r="P3702" s="7">
        <f t="shared" si="400"/>
        <v>33.666666666666664</v>
      </c>
      <c r="Q3702" s="4" t="str">
        <f t="shared" si="401"/>
        <v>theater</v>
      </c>
      <c r="R3702" s="4" t="str">
        <f t="shared" si="399"/>
        <v>plays</v>
      </c>
      <c r="S3702" s="22">
        <f t="shared" si="402"/>
        <v>41882.585648148146</v>
      </c>
      <c r="T3702" s="22">
        <f t="shared" si="403"/>
        <v>41912.666666666664</v>
      </c>
      <c r="U3702" s="23">
        <v>41882.585648148146</v>
      </c>
      <c r="V3702" s="14">
        <f t="shared" si="404"/>
        <v>500</v>
      </c>
      <c r="W3702" s="14">
        <f t="shared" si="405"/>
        <v>606</v>
      </c>
      <c r="X3702" s="7">
        <f>IF($L3702&gt;0,$W3702/$L3702,0)</f>
        <v>33.666666666666664</v>
      </c>
    </row>
    <row r="3703" spans="1:24" ht="43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3">
        <f>(E3703/D3703)*100</f>
        <v>100.33333333333334</v>
      </c>
      <c r="P3703" s="7">
        <f t="shared" si="400"/>
        <v>38.589743589743591</v>
      </c>
      <c r="Q3703" s="4" t="str">
        <f t="shared" si="401"/>
        <v>theater</v>
      </c>
      <c r="R3703" s="4" t="str">
        <f t="shared" si="399"/>
        <v>plays</v>
      </c>
      <c r="S3703" s="22">
        <f t="shared" si="402"/>
        <v>42129.541585648149</v>
      </c>
      <c r="T3703" s="22">
        <f t="shared" si="403"/>
        <v>42159.541585648149</v>
      </c>
      <c r="U3703" s="23">
        <v>42129.541585648149</v>
      </c>
      <c r="V3703" s="14">
        <f t="shared" si="404"/>
        <v>1877.8154999999999</v>
      </c>
      <c r="W3703" s="14">
        <f t="shared" si="405"/>
        <v>1884.0748849999998</v>
      </c>
      <c r="X3703" s="7">
        <f>IF($L3703&gt;0,$W3703/$L3703,0)</f>
        <v>48.309612435897428</v>
      </c>
    </row>
    <row r="3704" spans="1:24" ht="43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3">
        <f>(E3704/D3704)*100</f>
        <v>109.16666666666666</v>
      </c>
      <c r="P3704" s="7">
        <f t="shared" si="400"/>
        <v>155.95238095238096</v>
      </c>
      <c r="Q3704" s="4" t="str">
        <f t="shared" si="401"/>
        <v>theater</v>
      </c>
      <c r="R3704" s="4" t="str">
        <f t="shared" si="399"/>
        <v>plays</v>
      </c>
      <c r="S3704" s="22">
        <f t="shared" si="402"/>
        <v>42524.53800925926</v>
      </c>
      <c r="T3704" s="22">
        <f t="shared" si="403"/>
        <v>42561.957638888889</v>
      </c>
      <c r="U3704" s="23">
        <v>42524.53800925926</v>
      </c>
      <c r="V3704" s="14">
        <f t="shared" si="404"/>
        <v>3755.6309999999999</v>
      </c>
      <c r="W3704" s="14">
        <f t="shared" si="405"/>
        <v>4099.8971750000001</v>
      </c>
      <c r="X3704" s="7">
        <f>IF($L3704&gt;0,$W3704/$L3704,0)</f>
        <v>195.2331988095238</v>
      </c>
    </row>
    <row r="3705" spans="1:24" ht="43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3">
        <f>(E3705/D3705)*100</f>
        <v>123.42857142857142</v>
      </c>
      <c r="P3705" s="7">
        <f t="shared" si="400"/>
        <v>43.2</v>
      </c>
      <c r="Q3705" s="4" t="str">
        <f t="shared" si="401"/>
        <v>theater</v>
      </c>
      <c r="R3705" s="4" t="str">
        <f t="shared" si="399"/>
        <v>plays</v>
      </c>
      <c r="S3705" s="22">
        <f t="shared" si="402"/>
        <v>42556.504490740743</v>
      </c>
      <c r="T3705" s="22">
        <f t="shared" si="403"/>
        <v>42595.290972222225</v>
      </c>
      <c r="U3705" s="23">
        <v>42556.504490740743</v>
      </c>
      <c r="V3705" s="14">
        <f t="shared" si="404"/>
        <v>1050</v>
      </c>
      <c r="W3705" s="14">
        <f t="shared" si="405"/>
        <v>1296</v>
      </c>
      <c r="X3705" s="7">
        <f>IF($L3705&gt;0,$W3705/$L3705,0)</f>
        <v>43.2</v>
      </c>
    </row>
    <row r="3706" spans="1:24" ht="43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3">
        <f>(E3706/D3706)*100</f>
        <v>136.33666666666667</v>
      </c>
      <c r="P3706" s="7">
        <f t="shared" si="400"/>
        <v>15.148518518518518</v>
      </c>
      <c r="Q3706" s="4" t="str">
        <f t="shared" si="401"/>
        <v>theater</v>
      </c>
      <c r="R3706" s="4" t="str">
        <f t="shared" si="399"/>
        <v>plays</v>
      </c>
      <c r="S3706" s="22">
        <f t="shared" si="402"/>
        <v>42461.689745370371</v>
      </c>
      <c r="T3706" s="22">
        <f t="shared" si="403"/>
        <v>42521.689745370371</v>
      </c>
      <c r="U3706" s="23">
        <v>42461.689745370371</v>
      </c>
      <c r="V3706" s="14">
        <f t="shared" si="404"/>
        <v>375.56309999999996</v>
      </c>
      <c r="W3706" s="14">
        <f t="shared" si="405"/>
        <v>512.03021176999994</v>
      </c>
      <c r="X3706" s="7">
        <f>IF($L3706&gt;0,$W3706/$L3706,0)</f>
        <v>18.964081917407405</v>
      </c>
    </row>
    <row r="3707" spans="1:24" ht="43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3">
        <f>(E3707/D3707)*100</f>
        <v>103.46657233816768</v>
      </c>
      <c r="P3707" s="7">
        <f t="shared" si="400"/>
        <v>83.571428571428569</v>
      </c>
      <c r="Q3707" s="4" t="str">
        <f t="shared" si="401"/>
        <v>theater</v>
      </c>
      <c r="R3707" s="4" t="str">
        <f t="shared" si="399"/>
        <v>plays</v>
      </c>
      <c r="S3707" s="22">
        <f t="shared" si="402"/>
        <v>41792.542986111112</v>
      </c>
      <c r="T3707" s="22">
        <f t="shared" si="403"/>
        <v>41813.75</v>
      </c>
      <c r="U3707" s="23">
        <v>41792.542986111112</v>
      </c>
      <c r="V3707" s="14">
        <f t="shared" si="404"/>
        <v>2827</v>
      </c>
      <c r="W3707" s="14">
        <f t="shared" si="405"/>
        <v>2925</v>
      </c>
      <c r="X3707" s="7">
        <f>IF($L3707&gt;0,$W3707/$L3707,0)</f>
        <v>83.571428571428569</v>
      </c>
    </row>
    <row r="3708" spans="1:24" ht="43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3">
        <f>(E3708/D3708)*100</f>
        <v>121.33333333333334</v>
      </c>
      <c r="P3708" s="7">
        <f t="shared" si="400"/>
        <v>140</v>
      </c>
      <c r="Q3708" s="4" t="str">
        <f t="shared" si="401"/>
        <v>theater</v>
      </c>
      <c r="R3708" s="4" t="str">
        <f t="shared" si="399"/>
        <v>plays</v>
      </c>
      <c r="S3708" s="22">
        <f t="shared" si="402"/>
        <v>41879.913761574076</v>
      </c>
      <c r="T3708" s="22">
        <f t="shared" si="403"/>
        <v>41894.913761574076</v>
      </c>
      <c r="U3708" s="23">
        <v>41879.913761574076</v>
      </c>
      <c r="V3708" s="14">
        <f t="shared" si="404"/>
        <v>1500</v>
      </c>
      <c r="W3708" s="14">
        <f t="shared" si="405"/>
        <v>1820</v>
      </c>
      <c r="X3708" s="7">
        <f>IF($L3708&gt;0,$W3708/$L3708,0)</f>
        <v>140</v>
      </c>
    </row>
    <row r="3709" spans="1:24" ht="28.8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3">
        <f>(E3709/D3709)*100</f>
        <v>186</v>
      </c>
      <c r="P3709" s="7">
        <f t="shared" si="400"/>
        <v>80.869565217391298</v>
      </c>
      <c r="Q3709" s="4" t="str">
        <f t="shared" si="401"/>
        <v>theater</v>
      </c>
      <c r="R3709" s="4" t="str">
        <f t="shared" si="399"/>
        <v>plays</v>
      </c>
      <c r="S3709" s="22">
        <f t="shared" si="402"/>
        <v>42552.048356481479</v>
      </c>
      <c r="T3709" s="22">
        <f t="shared" si="403"/>
        <v>42573.226388888885</v>
      </c>
      <c r="U3709" s="23">
        <v>42552.048356481479</v>
      </c>
      <c r="V3709" s="14">
        <f t="shared" si="404"/>
        <v>1000</v>
      </c>
      <c r="W3709" s="14">
        <f t="shared" si="405"/>
        <v>1860</v>
      </c>
      <c r="X3709" s="7">
        <f>IF($L3709&gt;0,$W3709/$L3709,0)</f>
        <v>80.869565217391298</v>
      </c>
    </row>
    <row r="3710" spans="1:24" ht="43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3">
        <f>(E3710/D3710)*100</f>
        <v>300</v>
      </c>
      <c r="P3710" s="7">
        <f t="shared" si="400"/>
        <v>53.846153846153847</v>
      </c>
      <c r="Q3710" s="4" t="str">
        <f t="shared" si="401"/>
        <v>theater</v>
      </c>
      <c r="R3710" s="4" t="str">
        <f t="shared" si="399"/>
        <v>plays</v>
      </c>
      <c r="S3710" s="22">
        <f t="shared" si="402"/>
        <v>41810.142199074078</v>
      </c>
      <c r="T3710" s="22">
        <f t="shared" si="403"/>
        <v>41824.142199074078</v>
      </c>
      <c r="U3710" s="23">
        <v>41810.142199074078</v>
      </c>
      <c r="V3710" s="14">
        <f t="shared" si="404"/>
        <v>700</v>
      </c>
      <c r="W3710" s="14">
        <f t="shared" si="405"/>
        <v>2100</v>
      </c>
      <c r="X3710" s="7">
        <f>IF($L3710&gt;0,$W3710/$L3710,0)</f>
        <v>53.846153846153847</v>
      </c>
    </row>
    <row r="3711" spans="1:24" ht="43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3">
        <f>(E3711/D3711)*100</f>
        <v>108.25</v>
      </c>
      <c r="P3711" s="7">
        <f t="shared" si="400"/>
        <v>30.928571428571427</v>
      </c>
      <c r="Q3711" s="4" t="str">
        <f t="shared" si="401"/>
        <v>theater</v>
      </c>
      <c r="R3711" s="4" t="str">
        <f t="shared" si="399"/>
        <v>plays</v>
      </c>
      <c r="S3711" s="22">
        <f t="shared" si="402"/>
        <v>41785.707708333335</v>
      </c>
      <c r="T3711" s="22">
        <f t="shared" si="403"/>
        <v>41815.707708333335</v>
      </c>
      <c r="U3711" s="23">
        <v>41785.707708333335</v>
      </c>
      <c r="V3711" s="14">
        <f t="shared" si="404"/>
        <v>1251.877</v>
      </c>
      <c r="W3711" s="14">
        <f t="shared" si="405"/>
        <v>1355.1568524999998</v>
      </c>
      <c r="X3711" s="7">
        <f>IF($L3711&gt;0,$W3711/$L3711,0)</f>
        <v>38.718767214285705</v>
      </c>
    </row>
    <row r="3712" spans="1:24" ht="28.8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3">
        <f>(E3712/D3712)*100</f>
        <v>141.15384615384616</v>
      </c>
      <c r="P3712" s="7">
        <f t="shared" si="400"/>
        <v>67.962962962962962</v>
      </c>
      <c r="Q3712" s="4" t="str">
        <f t="shared" si="401"/>
        <v>theater</v>
      </c>
      <c r="R3712" s="4" t="str">
        <f t="shared" si="399"/>
        <v>plays</v>
      </c>
      <c r="S3712" s="22">
        <f t="shared" si="402"/>
        <v>42072.576249999998</v>
      </c>
      <c r="T3712" s="22">
        <f t="shared" si="403"/>
        <v>42097.576249999998</v>
      </c>
      <c r="U3712" s="23">
        <v>42072.576249999998</v>
      </c>
      <c r="V3712" s="14">
        <f t="shared" si="404"/>
        <v>1300</v>
      </c>
      <c r="W3712" s="14">
        <f t="shared" si="405"/>
        <v>1835</v>
      </c>
      <c r="X3712" s="7">
        <f>IF($L3712&gt;0,$W3712/$L3712,0)</f>
        <v>67.962962962962962</v>
      </c>
    </row>
    <row r="3713" spans="1:24" ht="28.8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3">
        <f>(E3713/D3713)*100</f>
        <v>113.99999999999999</v>
      </c>
      <c r="P3713" s="7">
        <f t="shared" si="400"/>
        <v>27.142857142857142</v>
      </c>
      <c r="Q3713" s="4" t="str">
        <f t="shared" si="401"/>
        <v>theater</v>
      </c>
      <c r="R3713" s="4" t="str">
        <f t="shared" si="399"/>
        <v>plays</v>
      </c>
      <c r="S3713" s="22">
        <f t="shared" si="402"/>
        <v>41779.724224537036</v>
      </c>
      <c r="T3713" s="22">
        <f t="shared" si="403"/>
        <v>41805.666666666664</v>
      </c>
      <c r="U3713" s="23">
        <v>41779.724224537036</v>
      </c>
      <c r="V3713" s="14">
        <f t="shared" si="404"/>
        <v>500</v>
      </c>
      <c r="W3713" s="14">
        <f t="shared" si="405"/>
        <v>570</v>
      </c>
      <c r="X3713" s="7">
        <f>IF($L3713&gt;0,$W3713/$L3713,0)</f>
        <v>27.142857142857142</v>
      </c>
    </row>
    <row r="3714" spans="1:24" ht="43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3">
        <f>(E3714/D3714)*100</f>
        <v>153.73333333333335</v>
      </c>
      <c r="P3714" s="7">
        <f t="shared" si="400"/>
        <v>110.86538461538461</v>
      </c>
      <c r="Q3714" s="4" t="str">
        <f t="shared" si="401"/>
        <v>theater</v>
      </c>
      <c r="R3714" s="4" t="str">
        <f t="shared" ref="R3714:R3777" si="406">MID($N3714,FIND("/",$N3714)+1,LEN($N3714))</f>
        <v>plays</v>
      </c>
      <c r="S3714" s="22">
        <f t="shared" si="402"/>
        <v>42134.172071759254</v>
      </c>
      <c r="T3714" s="22">
        <f t="shared" si="403"/>
        <v>42155.290972222225</v>
      </c>
      <c r="U3714" s="23">
        <v>42134.172071759254</v>
      </c>
      <c r="V3714" s="14">
        <f t="shared" si="404"/>
        <v>7500</v>
      </c>
      <c r="W3714" s="14">
        <f t="shared" si="405"/>
        <v>11530</v>
      </c>
      <c r="X3714" s="7">
        <f>IF($L3714&gt;0,$W3714/$L3714,0)</f>
        <v>110.86538461538461</v>
      </c>
    </row>
    <row r="3715" spans="1:24" ht="43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3">
        <f>(E3715/D3715)*100</f>
        <v>101.49999999999999</v>
      </c>
      <c r="P3715" s="7">
        <f t="shared" ref="P3715:P3778" si="407">IF($L3715&gt;0,$E3715/$L3715,0)</f>
        <v>106.84210526315789</v>
      </c>
      <c r="Q3715" s="4" t="str">
        <f t="shared" ref="Q3715:Q3778" si="408">LEFT($N3715,FIND("/",$N3715)-1)</f>
        <v>theater</v>
      </c>
      <c r="R3715" s="4" t="str">
        <f t="shared" si="406"/>
        <v>plays</v>
      </c>
      <c r="S3715" s="22">
        <f t="shared" ref="S3715:U3778" si="409">($J3715/86400)+DATE(1970,1,1)</f>
        <v>42505.738032407404</v>
      </c>
      <c r="T3715" s="22">
        <f t="shared" ref="T3715:T3778" si="410">($I3715/86400)+DATE(1970,1,1)</f>
        <v>42525.738032407404</v>
      </c>
      <c r="U3715" s="23">
        <v>42505.738032407404</v>
      </c>
      <c r="V3715" s="14">
        <f t="shared" ref="V3715:V3778" si="411">IF($H3715="AUD",$D3715*0.704094,IF($H3715="CAD",$D3715*0.766449,IF($H3715="CHF",$D3715*1.016069,IF($H3715="DKK",$D3715*0.150818,IF($H3715="EUR",$D3715*1.126155,IF($H3715="GBP",$D3715*1.251877,IF($H3715="HKD",$D3715*0.127766,IF($H3715="MXN",$D3715*0.052688,IF($H3715="NOK",$D3715*0.117106,IF($H3715="NZD",$D3715*0.672078,IF($H3715="SEK",$D3715*0.106947,IF($H3715="SGD",$D3715*0.737466,IF($H3715="USD",$D3715*1)))))))))))))</f>
        <v>2000</v>
      </c>
      <c r="W3715" s="14">
        <f t="shared" ref="W3715:W3778" si="412">IF($H3715="AUD",$E3715*0.704094,IF($H3715="CAD",$E3715*0.766449,IF($H3715="CHF",$E3715*1.016069,IF($H3715="DKK",$E3715*0.150818,IF($H3715="EUR",$E3715*1.126155,IF($H3715="GBP",$E3715*1.251877,IF($H3715="HKD",$E3715*0.127766,IF($H3715="MXN",$E3715*0.052688,IF($H3715="NOK",$E3715*0.117106,IF($H3715="NZD",$E3715*0.672078,IF($H3715="SEK",$E3715*0.106947,IF($H3715="SGD",$E3715*0.737466,IF($H3715="USD",$E3715*1)))))))))))))</f>
        <v>2030</v>
      </c>
      <c r="X3715" s="7">
        <f>IF($L3715&gt;0,$W3715/$L3715,0)</f>
        <v>106.84210526315789</v>
      </c>
    </row>
    <row r="3716" spans="1:24" ht="43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3">
        <f>(E3716/D3716)*100</f>
        <v>102.35000000000001</v>
      </c>
      <c r="P3716" s="7">
        <f t="shared" si="407"/>
        <v>105.51546391752578</v>
      </c>
      <c r="Q3716" s="4" t="str">
        <f t="shared" si="408"/>
        <v>theater</v>
      </c>
      <c r="R3716" s="4" t="str">
        <f t="shared" si="406"/>
        <v>plays</v>
      </c>
      <c r="S3716" s="22">
        <f t="shared" si="409"/>
        <v>42118.556331018517</v>
      </c>
      <c r="T3716" s="22">
        <f t="shared" si="410"/>
        <v>42150.165972222225</v>
      </c>
      <c r="U3716" s="23">
        <v>42118.556331018517</v>
      </c>
      <c r="V3716" s="14">
        <f t="shared" si="411"/>
        <v>10000</v>
      </c>
      <c r="W3716" s="14">
        <f t="shared" si="412"/>
        <v>10235</v>
      </c>
      <c r="X3716" s="7">
        <f>IF($L3716&gt;0,$W3716/$L3716,0)</f>
        <v>105.51546391752578</v>
      </c>
    </row>
    <row r="3717" spans="1:24" ht="43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3">
        <f>(E3717/D3717)*100</f>
        <v>102.57142857142858</v>
      </c>
      <c r="P3717" s="7">
        <f t="shared" si="407"/>
        <v>132.96296296296296</v>
      </c>
      <c r="Q3717" s="4" t="str">
        <f t="shared" si="408"/>
        <v>theater</v>
      </c>
      <c r="R3717" s="4" t="str">
        <f t="shared" si="406"/>
        <v>plays</v>
      </c>
      <c r="S3717" s="22">
        <f t="shared" si="409"/>
        <v>42036.995590277773</v>
      </c>
      <c r="T3717" s="22">
        <f t="shared" si="410"/>
        <v>42094.536111111112</v>
      </c>
      <c r="U3717" s="23">
        <v>42036.995590277773</v>
      </c>
      <c r="V3717" s="14">
        <f t="shared" si="411"/>
        <v>4381.5694999999996</v>
      </c>
      <c r="W3717" s="14">
        <f t="shared" si="412"/>
        <v>4494.2384299999994</v>
      </c>
      <c r="X3717" s="7">
        <f>IF($L3717&gt;0,$W3717/$L3717,0)</f>
        <v>166.45327518518516</v>
      </c>
    </row>
    <row r="3718" spans="1:24" ht="43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3">
        <f>(E3718/D3718)*100</f>
        <v>155.75</v>
      </c>
      <c r="P3718" s="7">
        <f t="shared" si="407"/>
        <v>51.916666666666664</v>
      </c>
      <c r="Q3718" s="4" t="str">
        <f t="shared" si="408"/>
        <v>theater</v>
      </c>
      <c r="R3718" s="4" t="str">
        <f t="shared" si="406"/>
        <v>plays</v>
      </c>
      <c r="S3718" s="22">
        <f t="shared" si="409"/>
        <v>42360.887835648144</v>
      </c>
      <c r="T3718" s="22">
        <f t="shared" si="410"/>
        <v>42390.887835648144</v>
      </c>
      <c r="U3718" s="23">
        <v>42360.887835648144</v>
      </c>
      <c r="V3718" s="14">
        <f t="shared" si="411"/>
        <v>800</v>
      </c>
      <c r="W3718" s="14">
        <f t="shared" si="412"/>
        <v>1246</v>
      </c>
      <c r="X3718" s="7">
        <f>IF($L3718&gt;0,$W3718/$L3718,0)</f>
        <v>51.916666666666664</v>
      </c>
    </row>
    <row r="3719" spans="1:24" ht="43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3">
        <f>(E3719/D3719)*100</f>
        <v>100.75</v>
      </c>
      <c r="P3719" s="7">
        <f t="shared" si="407"/>
        <v>310</v>
      </c>
      <c r="Q3719" s="4" t="str">
        <f t="shared" si="408"/>
        <v>theater</v>
      </c>
      <c r="R3719" s="4" t="str">
        <f t="shared" si="406"/>
        <v>plays</v>
      </c>
      <c r="S3719" s="22">
        <f t="shared" si="409"/>
        <v>42102.866307870368</v>
      </c>
      <c r="T3719" s="22">
        <f t="shared" si="410"/>
        <v>42133.866307870368</v>
      </c>
      <c r="U3719" s="23">
        <v>42102.866307870368</v>
      </c>
      <c r="V3719" s="14">
        <f t="shared" si="411"/>
        <v>5007.5079999999998</v>
      </c>
      <c r="W3719" s="14">
        <f t="shared" si="412"/>
        <v>5045.0643099999998</v>
      </c>
      <c r="X3719" s="7">
        <f>IF($L3719&gt;0,$W3719/$L3719,0)</f>
        <v>388.08186999999998</v>
      </c>
    </row>
    <row r="3720" spans="1:24" ht="43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3">
        <f>(E3720/D3720)*100</f>
        <v>239.4</v>
      </c>
      <c r="P3720" s="7">
        <f t="shared" si="407"/>
        <v>26.021739130434781</v>
      </c>
      <c r="Q3720" s="4" t="str">
        <f t="shared" si="408"/>
        <v>theater</v>
      </c>
      <c r="R3720" s="4" t="str">
        <f t="shared" si="406"/>
        <v>plays</v>
      </c>
      <c r="S3720" s="22">
        <f t="shared" si="409"/>
        <v>42032.716145833328</v>
      </c>
      <c r="T3720" s="22">
        <f t="shared" si="410"/>
        <v>42062.716145833328</v>
      </c>
      <c r="U3720" s="23">
        <v>42032.716145833328</v>
      </c>
      <c r="V3720" s="14">
        <f t="shared" si="411"/>
        <v>625.93849999999998</v>
      </c>
      <c r="W3720" s="14">
        <f t="shared" si="412"/>
        <v>1498.4967689999999</v>
      </c>
      <c r="X3720" s="7">
        <f>IF($L3720&gt;0,$W3720/$L3720,0)</f>
        <v>32.576016717391305</v>
      </c>
    </row>
    <row r="3721" spans="1:24" ht="28.8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3">
        <f>(E3721/D3721)*100</f>
        <v>210</v>
      </c>
      <c r="P3721" s="7">
        <f t="shared" si="407"/>
        <v>105</v>
      </c>
      <c r="Q3721" s="4" t="str">
        <f t="shared" si="408"/>
        <v>theater</v>
      </c>
      <c r="R3721" s="4" t="str">
        <f t="shared" si="406"/>
        <v>plays</v>
      </c>
      <c r="S3721" s="22">
        <f t="shared" si="409"/>
        <v>42147.729930555557</v>
      </c>
      <c r="T3721" s="22">
        <f t="shared" si="410"/>
        <v>42177.729930555557</v>
      </c>
      <c r="U3721" s="23">
        <v>42147.729930555557</v>
      </c>
      <c r="V3721" s="14">
        <f t="shared" si="411"/>
        <v>250.37539999999998</v>
      </c>
      <c r="W3721" s="14">
        <f t="shared" si="412"/>
        <v>525.78833999999995</v>
      </c>
      <c r="X3721" s="7">
        <f>IF($L3721&gt;0,$W3721/$L3721,0)</f>
        <v>131.44708499999999</v>
      </c>
    </row>
    <row r="3722" spans="1:24" ht="28.8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3">
        <f>(E3722/D3722)*100</f>
        <v>104.51515151515152</v>
      </c>
      <c r="P3722" s="7">
        <f t="shared" si="407"/>
        <v>86.224999999999994</v>
      </c>
      <c r="Q3722" s="4" t="str">
        <f t="shared" si="408"/>
        <v>theater</v>
      </c>
      <c r="R3722" s="4" t="str">
        <f t="shared" si="406"/>
        <v>plays</v>
      </c>
      <c r="S3722" s="22">
        <f t="shared" si="409"/>
        <v>42165.993125000001</v>
      </c>
      <c r="T3722" s="22">
        <f t="shared" si="410"/>
        <v>42187.993125000001</v>
      </c>
      <c r="U3722" s="23">
        <v>42165.993125000001</v>
      </c>
      <c r="V3722" s="14">
        <f t="shared" si="411"/>
        <v>3300</v>
      </c>
      <c r="W3722" s="14">
        <f t="shared" si="412"/>
        <v>3449</v>
      </c>
      <c r="X3722" s="7">
        <f>IF($L3722&gt;0,$W3722/$L3722,0)</f>
        <v>86.224999999999994</v>
      </c>
    </row>
    <row r="3723" spans="1:24" ht="43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3">
        <f>(E3723/D3723)*100</f>
        <v>100.8</v>
      </c>
      <c r="P3723" s="7">
        <f t="shared" si="407"/>
        <v>114.54545454545455</v>
      </c>
      <c r="Q3723" s="4" t="str">
        <f t="shared" si="408"/>
        <v>theater</v>
      </c>
      <c r="R3723" s="4" t="str">
        <f t="shared" si="406"/>
        <v>plays</v>
      </c>
      <c r="S3723" s="22">
        <f t="shared" si="409"/>
        <v>41927.936157407406</v>
      </c>
      <c r="T3723" s="22">
        <f t="shared" si="410"/>
        <v>41948.977824074071</v>
      </c>
      <c r="U3723" s="23">
        <v>41927.936157407406</v>
      </c>
      <c r="V3723" s="14">
        <f t="shared" si="411"/>
        <v>5000</v>
      </c>
      <c r="W3723" s="14">
        <f t="shared" si="412"/>
        <v>5040</v>
      </c>
      <c r="X3723" s="7">
        <f>IF($L3723&gt;0,$W3723/$L3723,0)</f>
        <v>114.54545454545455</v>
      </c>
    </row>
    <row r="3724" spans="1:24" ht="57.6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3">
        <f>(E3724/D3724)*100</f>
        <v>111.20000000000002</v>
      </c>
      <c r="P3724" s="7">
        <f t="shared" si="407"/>
        <v>47.657142857142858</v>
      </c>
      <c r="Q3724" s="4" t="str">
        <f t="shared" si="408"/>
        <v>theater</v>
      </c>
      <c r="R3724" s="4" t="str">
        <f t="shared" si="406"/>
        <v>plays</v>
      </c>
      <c r="S3724" s="22">
        <f t="shared" si="409"/>
        <v>42381.671840277777</v>
      </c>
      <c r="T3724" s="22">
        <f t="shared" si="410"/>
        <v>42411.957638888889</v>
      </c>
      <c r="U3724" s="23">
        <v>42381.671840277777</v>
      </c>
      <c r="V3724" s="14">
        <f t="shared" si="411"/>
        <v>1149.6735000000001</v>
      </c>
      <c r="W3724" s="14">
        <f t="shared" si="412"/>
        <v>1278.4369320000001</v>
      </c>
      <c r="X3724" s="7">
        <f>IF($L3724&gt;0,$W3724/$L3724,0)</f>
        <v>36.52676948571429</v>
      </c>
    </row>
    <row r="3725" spans="1:24" ht="28.8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3">
        <f>(E3725/D3725)*100</f>
        <v>102.04444444444445</v>
      </c>
      <c r="P3725" s="7">
        <f t="shared" si="407"/>
        <v>72.888888888888886</v>
      </c>
      <c r="Q3725" s="4" t="str">
        <f t="shared" si="408"/>
        <v>theater</v>
      </c>
      <c r="R3725" s="4" t="str">
        <f t="shared" si="406"/>
        <v>plays</v>
      </c>
      <c r="S3725" s="22">
        <f t="shared" si="409"/>
        <v>41943.753032407403</v>
      </c>
      <c r="T3725" s="22">
        <f t="shared" si="410"/>
        <v>41973.794699074075</v>
      </c>
      <c r="U3725" s="23">
        <v>41943.753032407403</v>
      </c>
      <c r="V3725" s="14">
        <f t="shared" si="411"/>
        <v>5633.4465</v>
      </c>
      <c r="W3725" s="14">
        <f t="shared" si="412"/>
        <v>5748.6191839999992</v>
      </c>
      <c r="X3725" s="7">
        <f>IF($L3725&gt;0,$W3725/$L3725,0)</f>
        <v>91.247923555555545</v>
      </c>
    </row>
    <row r="3726" spans="1:24" ht="43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3">
        <f>(E3726/D3726)*100</f>
        <v>102.54767441860466</v>
      </c>
      <c r="P3726" s="7">
        <f t="shared" si="407"/>
        <v>49.545505617977533</v>
      </c>
      <c r="Q3726" s="4" t="str">
        <f t="shared" si="408"/>
        <v>theater</v>
      </c>
      <c r="R3726" s="4" t="str">
        <f t="shared" si="406"/>
        <v>plays</v>
      </c>
      <c r="S3726" s="22">
        <f t="shared" si="409"/>
        <v>42465.491435185184</v>
      </c>
      <c r="T3726" s="22">
        <f t="shared" si="410"/>
        <v>42494.958333333328</v>
      </c>
      <c r="U3726" s="23">
        <v>42465.491435185184</v>
      </c>
      <c r="V3726" s="14">
        <f t="shared" si="411"/>
        <v>5383.0710999999992</v>
      </c>
      <c r="W3726" s="14">
        <f t="shared" si="412"/>
        <v>5520.2142253499997</v>
      </c>
      <c r="X3726" s="7">
        <f>IF($L3726&gt;0,$W3726/$L3726,0)</f>
        <v>62.024878936516849</v>
      </c>
    </row>
    <row r="3727" spans="1:24" ht="43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3">
        <f>(E3727/D3727)*100</f>
        <v>127</v>
      </c>
      <c r="P3727" s="7">
        <f t="shared" si="407"/>
        <v>25.4</v>
      </c>
      <c r="Q3727" s="4" t="str">
        <f t="shared" si="408"/>
        <v>theater</v>
      </c>
      <c r="R3727" s="4" t="str">
        <f t="shared" si="406"/>
        <v>plays</v>
      </c>
      <c r="S3727" s="22">
        <f t="shared" si="409"/>
        <v>42401.945219907408</v>
      </c>
      <c r="T3727" s="22">
        <f t="shared" si="410"/>
        <v>42418.895833333328</v>
      </c>
      <c r="U3727" s="23">
        <v>42401.945219907408</v>
      </c>
      <c r="V3727" s="14">
        <f t="shared" si="411"/>
        <v>375.56309999999996</v>
      </c>
      <c r="W3727" s="14">
        <f t="shared" si="412"/>
        <v>476.96513699999997</v>
      </c>
      <c r="X3727" s="7">
        <f>IF($L3727&gt;0,$W3727/$L3727,0)</f>
        <v>31.797675799999997</v>
      </c>
    </row>
    <row r="3728" spans="1:24" ht="43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3">
        <f>(E3728/D3728)*100</f>
        <v>338.70588235294122</v>
      </c>
      <c r="P3728" s="7">
        <f t="shared" si="407"/>
        <v>62.586956521739133</v>
      </c>
      <c r="Q3728" s="4" t="str">
        <f t="shared" si="408"/>
        <v>theater</v>
      </c>
      <c r="R3728" s="4" t="str">
        <f t="shared" si="406"/>
        <v>plays</v>
      </c>
      <c r="S3728" s="22">
        <f t="shared" si="409"/>
        <v>42462.140868055554</v>
      </c>
      <c r="T3728" s="22">
        <f t="shared" si="410"/>
        <v>42489.875</v>
      </c>
      <c r="U3728" s="23">
        <v>42462.140868055554</v>
      </c>
      <c r="V3728" s="14">
        <f t="shared" si="411"/>
        <v>850</v>
      </c>
      <c r="W3728" s="14">
        <f t="shared" si="412"/>
        <v>2879</v>
      </c>
      <c r="X3728" s="7">
        <f>IF($L3728&gt;0,$W3728/$L3728,0)</f>
        <v>62.586956521739133</v>
      </c>
    </row>
    <row r="3729" spans="1:24" ht="43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3">
        <f>(E3729/D3729)*100</f>
        <v>100.75</v>
      </c>
      <c r="P3729" s="7">
        <f t="shared" si="407"/>
        <v>61.060606060606062</v>
      </c>
      <c r="Q3729" s="4" t="str">
        <f t="shared" si="408"/>
        <v>theater</v>
      </c>
      <c r="R3729" s="4" t="str">
        <f t="shared" si="406"/>
        <v>plays</v>
      </c>
      <c r="S3729" s="22">
        <f t="shared" si="409"/>
        <v>42632.348310185189</v>
      </c>
      <c r="T3729" s="22">
        <f t="shared" si="410"/>
        <v>42663.204861111109</v>
      </c>
      <c r="U3729" s="23">
        <v>42632.348310185189</v>
      </c>
      <c r="V3729" s="14">
        <f t="shared" si="411"/>
        <v>2000</v>
      </c>
      <c r="W3729" s="14">
        <f t="shared" si="412"/>
        <v>2015</v>
      </c>
      <c r="X3729" s="7">
        <f>IF($L3729&gt;0,$W3729/$L3729,0)</f>
        <v>61.060606060606062</v>
      </c>
    </row>
    <row r="3730" spans="1:24" ht="43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3">
        <f>(E3730/D3730)*100</f>
        <v>9.31</v>
      </c>
      <c r="P3730" s="7">
        <f t="shared" si="407"/>
        <v>60.064516129032256</v>
      </c>
      <c r="Q3730" s="4" t="str">
        <f t="shared" si="408"/>
        <v>theater</v>
      </c>
      <c r="R3730" s="4" t="str">
        <f t="shared" si="406"/>
        <v>plays</v>
      </c>
      <c r="S3730" s="22">
        <f t="shared" si="409"/>
        <v>42205.171018518522</v>
      </c>
      <c r="T3730" s="22">
        <f t="shared" si="410"/>
        <v>42235.171018518522</v>
      </c>
      <c r="U3730" s="23">
        <v>42205.171018518522</v>
      </c>
      <c r="V3730" s="14">
        <f t="shared" si="411"/>
        <v>20000</v>
      </c>
      <c r="W3730" s="14">
        <f t="shared" si="412"/>
        <v>1862</v>
      </c>
      <c r="X3730" s="7">
        <f>IF($L3730&gt;0,$W3730/$L3730,0)</f>
        <v>60.064516129032256</v>
      </c>
    </row>
    <row r="3731" spans="1:24" ht="43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3">
        <f>(E3731/D3731)*100</f>
        <v>7.24</v>
      </c>
      <c r="P3731" s="7">
        <f t="shared" si="407"/>
        <v>72.400000000000006</v>
      </c>
      <c r="Q3731" s="4" t="str">
        <f t="shared" si="408"/>
        <v>theater</v>
      </c>
      <c r="R3731" s="4" t="str">
        <f t="shared" si="406"/>
        <v>plays</v>
      </c>
      <c r="S3731" s="22">
        <f t="shared" si="409"/>
        <v>42041.205000000002</v>
      </c>
      <c r="T3731" s="22">
        <f t="shared" si="410"/>
        <v>42086.16333333333</v>
      </c>
      <c r="U3731" s="23">
        <v>42041.205000000002</v>
      </c>
      <c r="V3731" s="14">
        <f t="shared" si="411"/>
        <v>5000</v>
      </c>
      <c r="W3731" s="14">
        <f t="shared" si="412"/>
        <v>362</v>
      </c>
      <c r="X3731" s="7">
        <f>IF($L3731&gt;0,$W3731/$L3731,0)</f>
        <v>72.400000000000006</v>
      </c>
    </row>
    <row r="3732" spans="1:24" ht="43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3">
        <f>(E3732/D3732)*100</f>
        <v>10</v>
      </c>
      <c r="P3732" s="7">
        <f t="shared" si="407"/>
        <v>100</v>
      </c>
      <c r="Q3732" s="4" t="str">
        <f t="shared" si="408"/>
        <v>theater</v>
      </c>
      <c r="R3732" s="4" t="str">
        <f t="shared" si="406"/>
        <v>plays</v>
      </c>
      <c r="S3732" s="22">
        <f t="shared" si="409"/>
        <v>42203.677766203706</v>
      </c>
      <c r="T3732" s="22">
        <f t="shared" si="410"/>
        <v>42233.677766203706</v>
      </c>
      <c r="U3732" s="23">
        <v>42203.677766203706</v>
      </c>
      <c r="V3732" s="14">
        <f t="shared" si="411"/>
        <v>1000</v>
      </c>
      <c r="W3732" s="14">
        <f t="shared" si="412"/>
        <v>100</v>
      </c>
      <c r="X3732" s="7">
        <f>IF($L3732&gt;0,$W3732/$L3732,0)</f>
        <v>100</v>
      </c>
    </row>
    <row r="3733" spans="1:24" ht="43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3">
        <f>(E3733/D3733)*100</f>
        <v>11.272727272727273</v>
      </c>
      <c r="P3733" s="7">
        <f t="shared" si="407"/>
        <v>51.666666666666664</v>
      </c>
      <c r="Q3733" s="4" t="str">
        <f t="shared" si="408"/>
        <v>theater</v>
      </c>
      <c r="R3733" s="4" t="str">
        <f t="shared" si="406"/>
        <v>plays</v>
      </c>
      <c r="S3733" s="22">
        <f t="shared" si="409"/>
        <v>41983.752847222218</v>
      </c>
      <c r="T3733" s="22">
        <f t="shared" si="410"/>
        <v>42014.140972222223</v>
      </c>
      <c r="U3733" s="23">
        <v>41983.752847222218</v>
      </c>
      <c r="V3733" s="14">
        <f t="shared" si="411"/>
        <v>5500</v>
      </c>
      <c r="W3733" s="14">
        <f t="shared" si="412"/>
        <v>620</v>
      </c>
      <c r="X3733" s="7">
        <f>IF($L3733&gt;0,$W3733/$L3733,0)</f>
        <v>51.666666666666664</v>
      </c>
    </row>
    <row r="3734" spans="1:24" ht="28.8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3">
        <f>(E3734/D3734)*100</f>
        <v>15.411764705882353</v>
      </c>
      <c r="P3734" s="7">
        <f t="shared" si="407"/>
        <v>32.75</v>
      </c>
      <c r="Q3734" s="4" t="str">
        <f t="shared" si="408"/>
        <v>theater</v>
      </c>
      <c r="R3734" s="4" t="str">
        <f t="shared" si="406"/>
        <v>plays</v>
      </c>
      <c r="S3734" s="22">
        <f t="shared" si="409"/>
        <v>41968.677465277782</v>
      </c>
      <c r="T3734" s="22">
        <f t="shared" si="410"/>
        <v>42028.5</v>
      </c>
      <c r="U3734" s="23">
        <v>41968.677465277782</v>
      </c>
      <c r="V3734" s="14">
        <f t="shared" si="411"/>
        <v>957.23175000000003</v>
      </c>
      <c r="W3734" s="14">
        <f t="shared" si="412"/>
        <v>147.52630500000001</v>
      </c>
      <c r="X3734" s="7">
        <f>IF($L3734&gt;0,$W3734/$L3734,0)</f>
        <v>36.881576250000002</v>
      </c>
    </row>
    <row r="3735" spans="1:24" ht="43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3">
        <f>(E3735/D3735)*100</f>
        <v>0</v>
      </c>
      <c r="P3735" s="7">
        <f t="shared" si="407"/>
        <v>0</v>
      </c>
      <c r="Q3735" s="4" t="str">
        <f t="shared" si="408"/>
        <v>theater</v>
      </c>
      <c r="R3735" s="4" t="str">
        <f t="shared" si="406"/>
        <v>plays</v>
      </c>
      <c r="S3735" s="22">
        <f t="shared" si="409"/>
        <v>42103.024398148147</v>
      </c>
      <c r="T3735" s="22">
        <f t="shared" si="410"/>
        <v>42112.9375</v>
      </c>
      <c r="U3735" s="23">
        <v>42103.024398148147</v>
      </c>
      <c r="V3735" s="14">
        <f t="shared" si="411"/>
        <v>1500</v>
      </c>
      <c r="W3735" s="14">
        <f t="shared" si="412"/>
        <v>0</v>
      </c>
      <c r="X3735" s="7">
        <f>IF($L3735&gt;0,$W3735/$L3735,0)</f>
        <v>0</v>
      </c>
    </row>
    <row r="3736" spans="1:24" ht="43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3">
        <f>(E3736/D3736)*100</f>
        <v>28.466666666666669</v>
      </c>
      <c r="P3736" s="7">
        <f t="shared" si="407"/>
        <v>61</v>
      </c>
      <c r="Q3736" s="4" t="str">
        <f t="shared" si="408"/>
        <v>theater</v>
      </c>
      <c r="R3736" s="4" t="str">
        <f t="shared" si="406"/>
        <v>plays</v>
      </c>
      <c r="S3736" s="22">
        <f t="shared" si="409"/>
        <v>42089.901574074072</v>
      </c>
      <c r="T3736" s="22">
        <f t="shared" si="410"/>
        <v>42149.901574074072</v>
      </c>
      <c r="U3736" s="23">
        <v>42089.901574074072</v>
      </c>
      <c r="V3736" s="14">
        <f t="shared" si="411"/>
        <v>1500</v>
      </c>
      <c r="W3736" s="14">
        <f t="shared" si="412"/>
        <v>427</v>
      </c>
      <c r="X3736" s="7">
        <f>IF($L3736&gt;0,$W3736/$L3736,0)</f>
        <v>61</v>
      </c>
    </row>
    <row r="3737" spans="1:24" ht="28.8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3">
        <f>(E3737/D3737)*100</f>
        <v>13.333333333333334</v>
      </c>
      <c r="P3737" s="7">
        <f t="shared" si="407"/>
        <v>10</v>
      </c>
      <c r="Q3737" s="4" t="str">
        <f t="shared" si="408"/>
        <v>theater</v>
      </c>
      <c r="R3737" s="4" t="str">
        <f t="shared" si="406"/>
        <v>plays</v>
      </c>
      <c r="S3737" s="22">
        <f t="shared" si="409"/>
        <v>42122.693159722221</v>
      </c>
      <c r="T3737" s="22">
        <f t="shared" si="410"/>
        <v>42152.693159722221</v>
      </c>
      <c r="U3737" s="23">
        <v>42122.693159722221</v>
      </c>
      <c r="V3737" s="14">
        <f t="shared" si="411"/>
        <v>187.78154999999998</v>
      </c>
      <c r="W3737" s="14">
        <f t="shared" si="412"/>
        <v>25.03754</v>
      </c>
      <c r="X3737" s="7">
        <f>IF($L3737&gt;0,$W3737/$L3737,0)</f>
        <v>12.51877</v>
      </c>
    </row>
    <row r="3738" spans="1:24" ht="43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3">
        <f>(E3738/D3738)*100</f>
        <v>0.66666666666666674</v>
      </c>
      <c r="P3738" s="7">
        <f t="shared" si="407"/>
        <v>10</v>
      </c>
      <c r="Q3738" s="4" t="str">
        <f t="shared" si="408"/>
        <v>theater</v>
      </c>
      <c r="R3738" s="4" t="str">
        <f t="shared" si="406"/>
        <v>plays</v>
      </c>
      <c r="S3738" s="22">
        <f t="shared" si="409"/>
        <v>42048.711724537032</v>
      </c>
      <c r="T3738" s="22">
        <f t="shared" si="410"/>
        <v>42086.75</v>
      </c>
      <c r="U3738" s="23">
        <v>42048.711724537032</v>
      </c>
      <c r="V3738" s="14">
        <f t="shared" si="411"/>
        <v>1877.8154999999999</v>
      </c>
      <c r="W3738" s="14">
        <f t="shared" si="412"/>
        <v>12.51877</v>
      </c>
      <c r="X3738" s="7">
        <f>IF($L3738&gt;0,$W3738/$L3738,0)</f>
        <v>12.51877</v>
      </c>
    </row>
    <row r="3739" spans="1:24" ht="28.8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3">
        <f>(E3739/D3739)*100</f>
        <v>21.428571428571427</v>
      </c>
      <c r="P3739" s="7">
        <f t="shared" si="407"/>
        <v>37.5</v>
      </c>
      <c r="Q3739" s="4" t="str">
        <f t="shared" si="408"/>
        <v>theater</v>
      </c>
      <c r="R3739" s="4" t="str">
        <f t="shared" si="406"/>
        <v>plays</v>
      </c>
      <c r="S3739" s="22">
        <f t="shared" si="409"/>
        <v>42297.691006944442</v>
      </c>
      <c r="T3739" s="22">
        <f t="shared" si="410"/>
        <v>42320.290972222225</v>
      </c>
      <c r="U3739" s="23">
        <v>42297.691006944442</v>
      </c>
      <c r="V3739" s="14">
        <f t="shared" si="411"/>
        <v>700</v>
      </c>
      <c r="W3739" s="14">
        <f t="shared" si="412"/>
        <v>150</v>
      </c>
      <c r="X3739" s="7">
        <f>IF($L3739&gt;0,$W3739/$L3739,0)</f>
        <v>37.5</v>
      </c>
    </row>
    <row r="3740" spans="1:24" ht="28.8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3">
        <f>(E3740/D3740)*100</f>
        <v>18</v>
      </c>
      <c r="P3740" s="7">
        <f t="shared" si="407"/>
        <v>45</v>
      </c>
      <c r="Q3740" s="4" t="str">
        <f t="shared" si="408"/>
        <v>theater</v>
      </c>
      <c r="R3740" s="4" t="str">
        <f t="shared" si="406"/>
        <v>plays</v>
      </c>
      <c r="S3740" s="22">
        <f t="shared" si="409"/>
        <v>41813.938715277778</v>
      </c>
      <c r="T3740" s="22">
        <f t="shared" si="410"/>
        <v>41835.916666666664</v>
      </c>
      <c r="U3740" s="23">
        <v>41813.938715277778</v>
      </c>
      <c r="V3740" s="14">
        <f t="shared" si="411"/>
        <v>1877.8154999999999</v>
      </c>
      <c r="W3740" s="14">
        <f t="shared" si="412"/>
        <v>338.00678999999997</v>
      </c>
      <c r="X3740" s="7">
        <f>IF($L3740&gt;0,$W3740/$L3740,0)</f>
        <v>56.334464999999994</v>
      </c>
    </row>
    <row r="3741" spans="1:24" ht="43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3">
        <f>(E3741/D3741)*100</f>
        <v>20.125</v>
      </c>
      <c r="P3741" s="7">
        <f t="shared" si="407"/>
        <v>100.625</v>
      </c>
      <c r="Q3741" s="4" t="str">
        <f t="shared" si="408"/>
        <v>theater</v>
      </c>
      <c r="R3741" s="4" t="str">
        <f t="shared" si="406"/>
        <v>plays</v>
      </c>
      <c r="S3741" s="22">
        <f t="shared" si="409"/>
        <v>42548.449861111112</v>
      </c>
      <c r="T3741" s="22">
        <f t="shared" si="410"/>
        <v>42568.449861111112</v>
      </c>
      <c r="U3741" s="23">
        <v>42548.449861111112</v>
      </c>
      <c r="V3741" s="14">
        <f t="shared" si="411"/>
        <v>5007.5079999999998</v>
      </c>
      <c r="W3741" s="14">
        <f t="shared" si="412"/>
        <v>1007.7609849999999</v>
      </c>
      <c r="X3741" s="7">
        <f>IF($L3741&gt;0,$W3741/$L3741,0)</f>
        <v>125.97012312499999</v>
      </c>
    </row>
    <row r="3742" spans="1:24" ht="43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3">
        <f>(E3742/D3742)*100</f>
        <v>17.899999999999999</v>
      </c>
      <c r="P3742" s="7">
        <f t="shared" si="407"/>
        <v>25.571428571428573</v>
      </c>
      <c r="Q3742" s="4" t="str">
        <f t="shared" si="408"/>
        <v>theater</v>
      </c>
      <c r="R3742" s="4" t="str">
        <f t="shared" si="406"/>
        <v>plays</v>
      </c>
      <c r="S3742" s="22">
        <f t="shared" si="409"/>
        <v>41833.089756944442</v>
      </c>
      <c r="T3742" s="22">
        <f t="shared" si="410"/>
        <v>41863.079143518517</v>
      </c>
      <c r="U3742" s="23">
        <v>41833.089756944442</v>
      </c>
      <c r="V3742" s="14">
        <f t="shared" si="411"/>
        <v>2000</v>
      </c>
      <c r="W3742" s="14">
        <f t="shared" si="412"/>
        <v>358</v>
      </c>
      <c r="X3742" s="7">
        <f>IF($L3742&gt;0,$W3742/$L3742,0)</f>
        <v>25.571428571428573</v>
      </c>
    </row>
    <row r="3743" spans="1:24" ht="43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3">
        <f>(E3743/D3743)*100</f>
        <v>0</v>
      </c>
      <c r="P3743" s="7">
        <f t="shared" si="407"/>
        <v>0</v>
      </c>
      <c r="Q3743" s="4" t="str">
        <f t="shared" si="408"/>
        <v>theater</v>
      </c>
      <c r="R3743" s="4" t="str">
        <f t="shared" si="406"/>
        <v>plays</v>
      </c>
      <c r="S3743" s="22">
        <f t="shared" si="409"/>
        <v>42325.920717592591</v>
      </c>
      <c r="T3743" s="22">
        <f t="shared" si="410"/>
        <v>42355.920717592591</v>
      </c>
      <c r="U3743" s="23">
        <v>42325.920717592591</v>
      </c>
      <c r="V3743" s="14">
        <f t="shared" si="411"/>
        <v>20000</v>
      </c>
      <c r="W3743" s="14">
        <f t="shared" si="412"/>
        <v>0</v>
      </c>
      <c r="X3743" s="7">
        <f>IF($L3743&gt;0,$W3743/$L3743,0)</f>
        <v>0</v>
      </c>
    </row>
    <row r="3744" spans="1:24" ht="43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3">
        <f>(E3744/D3744)*100</f>
        <v>2</v>
      </c>
      <c r="P3744" s="7">
        <f t="shared" si="407"/>
        <v>25</v>
      </c>
      <c r="Q3744" s="4" t="str">
        <f t="shared" si="408"/>
        <v>theater</v>
      </c>
      <c r="R3744" s="4" t="str">
        <f t="shared" si="406"/>
        <v>plays</v>
      </c>
      <c r="S3744" s="22">
        <f t="shared" si="409"/>
        <v>41858.214629629627</v>
      </c>
      <c r="T3744" s="22">
        <f t="shared" si="410"/>
        <v>41888.214629629627</v>
      </c>
      <c r="U3744" s="23">
        <v>41858.214629629627</v>
      </c>
      <c r="V3744" s="14">
        <f t="shared" si="411"/>
        <v>5000</v>
      </c>
      <c r="W3744" s="14">
        <f t="shared" si="412"/>
        <v>100</v>
      </c>
      <c r="X3744" s="7">
        <f>IF($L3744&gt;0,$W3744/$L3744,0)</f>
        <v>25</v>
      </c>
    </row>
    <row r="3745" spans="1:24" ht="28.8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3">
        <f>(E3745/D3745)*100</f>
        <v>0</v>
      </c>
      <c r="P3745" s="7">
        <f t="shared" si="407"/>
        <v>0</v>
      </c>
      <c r="Q3745" s="4" t="str">
        <f t="shared" si="408"/>
        <v>theater</v>
      </c>
      <c r="R3745" s="4" t="str">
        <f t="shared" si="406"/>
        <v>plays</v>
      </c>
      <c r="S3745" s="22">
        <f t="shared" si="409"/>
        <v>41793.710231481484</v>
      </c>
      <c r="T3745" s="22">
        <f t="shared" si="410"/>
        <v>41823.710231481484</v>
      </c>
      <c r="U3745" s="23">
        <v>41793.710231481484</v>
      </c>
      <c r="V3745" s="14">
        <f t="shared" si="411"/>
        <v>2200</v>
      </c>
      <c r="W3745" s="14">
        <f t="shared" si="412"/>
        <v>0</v>
      </c>
      <c r="X3745" s="7">
        <f>IF($L3745&gt;0,$W3745/$L3745,0)</f>
        <v>0</v>
      </c>
    </row>
    <row r="3746" spans="1:24" ht="43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3">
        <f>(E3746/D3746)*100</f>
        <v>0</v>
      </c>
      <c r="P3746" s="7">
        <f t="shared" si="407"/>
        <v>0</v>
      </c>
      <c r="Q3746" s="4" t="str">
        <f t="shared" si="408"/>
        <v>theater</v>
      </c>
      <c r="R3746" s="4" t="str">
        <f t="shared" si="406"/>
        <v>plays</v>
      </c>
      <c r="S3746" s="22">
        <f t="shared" si="409"/>
        <v>41793.814259259263</v>
      </c>
      <c r="T3746" s="22">
        <f t="shared" si="410"/>
        <v>41825.165972222225</v>
      </c>
      <c r="U3746" s="23">
        <v>41793.814259259263</v>
      </c>
      <c r="V3746" s="14">
        <f t="shared" si="411"/>
        <v>1200</v>
      </c>
      <c r="W3746" s="14">
        <f t="shared" si="412"/>
        <v>0</v>
      </c>
      <c r="X3746" s="7">
        <f>IF($L3746&gt;0,$W3746/$L3746,0)</f>
        <v>0</v>
      </c>
    </row>
    <row r="3747" spans="1:24" ht="43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3">
        <f>(E3747/D3747)*100</f>
        <v>10</v>
      </c>
      <c r="P3747" s="7">
        <f t="shared" si="407"/>
        <v>10</v>
      </c>
      <c r="Q3747" s="4" t="str">
        <f t="shared" si="408"/>
        <v>theater</v>
      </c>
      <c r="R3747" s="4" t="str">
        <f t="shared" si="406"/>
        <v>plays</v>
      </c>
      <c r="S3747" s="22">
        <f t="shared" si="409"/>
        <v>41831.697939814811</v>
      </c>
      <c r="T3747" s="22">
        <f t="shared" si="410"/>
        <v>41861.697939814811</v>
      </c>
      <c r="U3747" s="23">
        <v>41831.697939814811</v>
      </c>
      <c r="V3747" s="14">
        <f t="shared" si="411"/>
        <v>100</v>
      </c>
      <c r="W3747" s="14">
        <f t="shared" si="412"/>
        <v>10</v>
      </c>
      <c r="X3747" s="7">
        <f>IF($L3747&gt;0,$W3747/$L3747,0)</f>
        <v>10</v>
      </c>
    </row>
    <row r="3748" spans="1:24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3">
        <f>(E3748/D3748)*100</f>
        <v>2.3764705882352941</v>
      </c>
      <c r="P3748" s="7">
        <f t="shared" si="407"/>
        <v>202</v>
      </c>
      <c r="Q3748" s="4" t="str">
        <f t="shared" si="408"/>
        <v>theater</v>
      </c>
      <c r="R3748" s="4" t="str">
        <f t="shared" si="406"/>
        <v>plays</v>
      </c>
      <c r="S3748" s="22">
        <f t="shared" si="409"/>
        <v>42621.389340277776</v>
      </c>
      <c r="T3748" s="22">
        <f t="shared" si="410"/>
        <v>42651.389340277776</v>
      </c>
      <c r="U3748" s="23">
        <v>42621.389340277776</v>
      </c>
      <c r="V3748" s="14">
        <f t="shared" si="411"/>
        <v>8500</v>
      </c>
      <c r="W3748" s="14">
        <f t="shared" si="412"/>
        <v>202</v>
      </c>
      <c r="X3748" s="7">
        <f>IF($L3748&gt;0,$W3748/$L3748,0)</f>
        <v>202</v>
      </c>
    </row>
    <row r="3749" spans="1:24" ht="28.8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3">
        <f>(E3749/D3749)*100</f>
        <v>1</v>
      </c>
      <c r="P3749" s="7">
        <f t="shared" si="407"/>
        <v>25</v>
      </c>
      <c r="Q3749" s="4" t="str">
        <f t="shared" si="408"/>
        <v>theater</v>
      </c>
      <c r="R3749" s="4" t="str">
        <f t="shared" si="406"/>
        <v>plays</v>
      </c>
      <c r="S3749" s="22">
        <f t="shared" si="409"/>
        <v>42164.299722222218</v>
      </c>
      <c r="T3749" s="22">
        <f t="shared" si="410"/>
        <v>42190.957638888889</v>
      </c>
      <c r="U3749" s="23">
        <v>42164.299722222218</v>
      </c>
      <c r="V3749" s="14">
        <f t="shared" si="411"/>
        <v>3129.6924999999997</v>
      </c>
      <c r="W3749" s="14">
        <f t="shared" si="412"/>
        <v>31.296924999999998</v>
      </c>
      <c r="X3749" s="7">
        <f>IF($L3749&gt;0,$W3749/$L3749,0)</f>
        <v>31.296924999999998</v>
      </c>
    </row>
    <row r="3750" spans="1:24" ht="43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3">
        <f>(E3750/D3750)*100</f>
        <v>103.52</v>
      </c>
      <c r="P3750" s="7">
        <f t="shared" si="407"/>
        <v>99.538461538461533</v>
      </c>
      <c r="Q3750" s="4" t="str">
        <f t="shared" si="408"/>
        <v>theater</v>
      </c>
      <c r="R3750" s="4" t="str">
        <f t="shared" si="406"/>
        <v>musical</v>
      </c>
      <c r="S3750" s="22">
        <f t="shared" si="409"/>
        <v>42395.706435185188</v>
      </c>
      <c r="T3750" s="22">
        <f t="shared" si="410"/>
        <v>42416.249305555553</v>
      </c>
      <c r="U3750" s="23">
        <v>42395.706435185188</v>
      </c>
      <c r="V3750" s="14">
        <f t="shared" si="411"/>
        <v>5000</v>
      </c>
      <c r="W3750" s="14">
        <f t="shared" si="412"/>
        <v>5176</v>
      </c>
      <c r="X3750" s="7">
        <f>IF($L3750&gt;0,$W3750/$L3750,0)</f>
        <v>99.538461538461533</v>
      </c>
    </row>
    <row r="3751" spans="1:24" ht="43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3">
        <f>(E3751/D3751)*100</f>
        <v>105</v>
      </c>
      <c r="P3751" s="7">
        <f t="shared" si="407"/>
        <v>75</v>
      </c>
      <c r="Q3751" s="4" t="str">
        <f t="shared" si="408"/>
        <v>theater</v>
      </c>
      <c r="R3751" s="4" t="str">
        <f t="shared" si="406"/>
        <v>musical</v>
      </c>
      <c r="S3751" s="22">
        <f t="shared" si="409"/>
        <v>42458.127175925925</v>
      </c>
      <c r="T3751" s="22">
        <f t="shared" si="410"/>
        <v>42489.165972222225</v>
      </c>
      <c r="U3751" s="23">
        <v>42458.127175925925</v>
      </c>
      <c r="V3751" s="14">
        <f t="shared" si="411"/>
        <v>500</v>
      </c>
      <c r="W3751" s="14">
        <f t="shared" si="412"/>
        <v>525</v>
      </c>
      <c r="X3751" s="7">
        <f>IF($L3751&gt;0,$W3751/$L3751,0)</f>
        <v>75</v>
      </c>
    </row>
    <row r="3752" spans="1:24" ht="86.4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3">
        <f>(E3752/D3752)*100</f>
        <v>100.44999999999999</v>
      </c>
      <c r="P3752" s="7">
        <f t="shared" si="407"/>
        <v>215.25</v>
      </c>
      <c r="Q3752" s="4" t="str">
        <f t="shared" si="408"/>
        <v>theater</v>
      </c>
      <c r="R3752" s="4" t="str">
        <f t="shared" si="406"/>
        <v>musical</v>
      </c>
      <c r="S3752" s="22">
        <f t="shared" si="409"/>
        <v>42016.981574074074</v>
      </c>
      <c r="T3752" s="22">
        <f t="shared" si="410"/>
        <v>42045.332638888889</v>
      </c>
      <c r="U3752" s="23">
        <v>42016.981574074074</v>
      </c>
      <c r="V3752" s="14">
        <f t="shared" si="411"/>
        <v>6000</v>
      </c>
      <c r="W3752" s="14">
        <f t="shared" si="412"/>
        <v>6027</v>
      </c>
      <c r="X3752" s="7">
        <f>IF($L3752&gt;0,$W3752/$L3752,0)</f>
        <v>215.25</v>
      </c>
    </row>
    <row r="3753" spans="1:24" ht="43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3">
        <f>(E3753/D3753)*100</f>
        <v>132.6</v>
      </c>
      <c r="P3753" s="7">
        <f t="shared" si="407"/>
        <v>120.54545454545455</v>
      </c>
      <c r="Q3753" s="4" t="str">
        <f t="shared" si="408"/>
        <v>theater</v>
      </c>
      <c r="R3753" s="4" t="str">
        <f t="shared" si="406"/>
        <v>musical</v>
      </c>
      <c r="S3753" s="22">
        <f t="shared" si="409"/>
        <v>42403.035567129627</v>
      </c>
      <c r="T3753" s="22">
        <f t="shared" si="410"/>
        <v>42462.993900462963</v>
      </c>
      <c r="U3753" s="23">
        <v>42403.035567129627</v>
      </c>
      <c r="V3753" s="14">
        <f t="shared" si="411"/>
        <v>1000</v>
      </c>
      <c r="W3753" s="14">
        <f t="shared" si="412"/>
        <v>1326</v>
      </c>
      <c r="X3753" s="7">
        <f>IF($L3753&gt;0,$W3753/$L3753,0)</f>
        <v>120.54545454545455</v>
      </c>
    </row>
    <row r="3754" spans="1:24" ht="57.6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3">
        <f>(E3754/D3754)*100</f>
        <v>112.99999999999999</v>
      </c>
      <c r="P3754" s="7">
        <f t="shared" si="407"/>
        <v>37.666666666666664</v>
      </c>
      <c r="Q3754" s="4" t="str">
        <f t="shared" si="408"/>
        <v>theater</v>
      </c>
      <c r="R3754" s="4" t="str">
        <f t="shared" si="406"/>
        <v>musical</v>
      </c>
      <c r="S3754" s="22">
        <f t="shared" si="409"/>
        <v>42619.802488425921</v>
      </c>
      <c r="T3754" s="22">
        <f t="shared" si="410"/>
        <v>42659.875</v>
      </c>
      <c r="U3754" s="23">
        <v>42619.802488425921</v>
      </c>
      <c r="V3754" s="14">
        <f t="shared" si="411"/>
        <v>625.93849999999998</v>
      </c>
      <c r="W3754" s="14">
        <f t="shared" si="412"/>
        <v>707.31050499999992</v>
      </c>
      <c r="X3754" s="7">
        <f>IF($L3754&gt;0,$W3754/$L3754,0)</f>
        <v>47.154033666666663</v>
      </c>
    </row>
    <row r="3755" spans="1:24" ht="43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3">
        <f>(E3755/D3755)*100</f>
        <v>103.34</v>
      </c>
      <c r="P3755" s="7">
        <f t="shared" si="407"/>
        <v>172.23333333333332</v>
      </c>
      <c r="Q3755" s="4" t="str">
        <f t="shared" si="408"/>
        <v>theater</v>
      </c>
      <c r="R3755" s="4" t="str">
        <f t="shared" si="406"/>
        <v>musical</v>
      </c>
      <c r="S3755" s="22">
        <f t="shared" si="409"/>
        <v>42128.824074074073</v>
      </c>
      <c r="T3755" s="22">
        <f t="shared" si="410"/>
        <v>42158</v>
      </c>
      <c r="U3755" s="23">
        <v>42128.824074074073</v>
      </c>
      <c r="V3755" s="14">
        <f t="shared" si="411"/>
        <v>5000</v>
      </c>
      <c r="W3755" s="14">
        <f t="shared" si="412"/>
        <v>5167</v>
      </c>
      <c r="X3755" s="7">
        <f>IF($L3755&gt;0,$W3755/$L3755,0)</f>
        <v>172.23333333333332</v>
      </c>
    </row>
    <row r="3756" spans="1:24" ht="43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3">
        <f>(E3756/D3756)*100</f>
        <v>120</v>
      </c>
      <c r="P3756" s="7">
        <f t="shared" si="407"/>
        <v>111.11111111111111</v>
      </c>
      <c r="Q3756" s="4" t="str">
        <f t="shared" si="408"/>
        <v>theater</v>
      </c>
      <c r="R3756" s="4" t="str">
        <f t="shared" si="406"/>
        <v>musical</v>
      </c>
      <c r="S3756" s="22">
        <f t="shared" si="409"/>
        <v>41808.881215277775</v>
      </c>
      <c r="T3756" s="22">
        <f t="shared" si="410"/>
        <v>41846.207638888889</v>
      </c>
      <c r="U3756" s="23">
        <v>41808.881215277775</v>
      </c>
      <c r="V3756" s="14">
        <f t="shared" si="411"/>
        <v>2500</v>
      </c>
      <c r="W3756" s="14">
        <f t="shared" si="412"/>
        <v>3000</v>
      </c>
      <c r="X3756" s="7">
        <f>IF($L3756&gt;0,$W3756/$L3756,0)</f>
        <v>111.11111111111111</v>
      </c>
    </row>
    <row r="3757" spans="1:24" ht="43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3">
        <f>(E3757/D3757)*100</f>
        <v>129.63636363636363</v>
      </c>
      <c r="P3757" s="7">
        <f t="shared" si="407"/>
        <v>25.464285714285715</v>
      </c>
      <c r="Q3757" s="4" t="str">
        <f t="shared" si="408"/>
        <v>theater</v>
      </c>
      <c r="R3757" s="4" t="str">
        <f t="shared" si="406"/>
        <v>musical</v>
      </c>
      <c r="S3757" s="22">
        <f t="shared" si="409"/>
        <v>42445.866979166662</v>
      </c>
      <c r="T3757" s="22">
        <f t="shared" si="410"/>
        <v>42475.866979166662</v>
      </c>
      <c r="U3757" s="23">
        <v>42445.866979166662</v>
      </c>
      <c r="V3757" s="14">
        <f t="shared" si="411"/>
        <v>688.53234999999995</v>
      </c>
      <c r="W3757" s="14">
        <f t="shared" si="412"/>
        <v>892.58830099999989</v>
      </c>
      <c r="X3757" s="7">
        <f>IF($L3757&gt;0,$W3757/$L3757,0)</f>
        <v>31.878153607142853</v>
      </c>
    </row>
    <row r="3758" spans="1:24" ht="43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3">
        <f>(E3758/D3758)*100</f>
        <v>101.11111111111111</v>
      </c>
      <c r="P3758" s="7">
        <f t="shared" si="407"/>
        <v>267.64705882352939</v>
      </c>
      <c r="Q3758" s="4" t="str">
        <f t="shared" si="408"/>
        <v>theater</v>
      </c>
      <c r="R3758" s="4" t="str">
        <f t="shared" si="406"/>
        <v>musical</v>
      </c>
      <c r="S3758" s="22">
        <f t="shared" si="409"/>
        <v>41771.814791666664</v>
      </c>
      <c r="T3758" s="22">
        <f t="shared" si="410"/>
        <v>41801.814791666664</v>
      </c>
      <c r="U3758" s="23">
        <v>41771.814791666664</v>
      </c>
      <c r="V3758" s="14">
        <f t="shared" si="411"/>
        <v>4500</v>
      </c>
      <c r="W3758" s="14">
        <f t="shared" si="412"/>
        <v>4550</v>
      </c>
      <c r="X3758" s="7">
        <f>IF($L3758&gt;0,$W3758/$L3758,0)</f>
        <v>267.64705882352939</v>
      </c>
    </row>
    <row r="3759" spans="1:24" ht="43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3">
        <f>(E3759/D3759)*100</f>
        <v>108.51428571428572</v>
      </c>
      <c r="P3759" s="7">
        <f t="shared" si="407"/>
        <v>75.959999999999994</v>
      </c>
      <c r="Q3759" s="4" t="str">
        <f t="shared" si="408"/>
        <v>theater</v>
      </c>
      <c r="R3759" s="4" t="str">
        <f t="shared" si="406"/>
        <v>musical</v>
      </c>
      <c r="S3759" s="22">
        <f t="shared" si="409"/>
        <v>41954.850868055553</v>
      </c>
      <c r="T3759" s="22">
        <f t="shared" si="410"/>
        <v>41974.850868055553</v>
      </c>
      <c r="U3759" s="23">
        <v>41954.850868055553</v>
      </c>
      <c r="V3759" s="14">
        <f t="shared" si="411"/>
        <v>3500</v>
      </c>
      <c r="W3759" s="14">
        <f t="shared" si="412"/>
        <v>3798</v>
      </c>
      <c r="X3759" s="7">
        <f>IF($L3759&gt;0,$W3759/$L3759,0)</f>
        <v>75.959999999999994</v>
      </c>
    </row>
    <row r="3760" spans="1:24" ht="28.8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3">
        <f>(E3760/D3760)*100</f>
        <v>102.33333333333334</v>
      </c>
      <c r="P3760" s="7">
        <f t="shared" si="407"/>
        <v>59.03846153846154</v>
      </c>
      <c r="Q3760" s="4" t="str">
        <f t="shared" si="408"/>
        <v>theater</v>
      </c>
      <c r="R3760" s="4" t="str">
        <f t="shared" si="406"/>
        <v>musical</v>
      </c>
      <c r="S3760" s="22">
        <f t="shared" si="409"/>
        <v>41747.471504629633</v>
      </c>
      <c r="T3760" s="22">
        <f t="shared" si="410"/>
        <v>41778.208333333336</v>
      </c>
      <c r="U3760" s="23">
        <v>41747.471504629633</v>
      </c>
      <c r="V3760" s="14">
        <f t="shared" si="411"/>
        <v>1500</v>
      </c>
      <c r="W3760" s="14">
        <f t="shared" si="412"/>
        <v>1535</v>
      </c>
      <c r="X3760" s="7">
        <f>IF($L3760&gt;0,$W3760/$L3760,0)</f>
        <v>59.03846153846154</v>
      </c>
    </row>
    <row r="3761" spans="1:24" ht="28.8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3">
        <f>(E3761/D3761)*100</f>
        <v>110.24425000000002</v>
      </c>
      <c r="P3761" s="7">
        <f t="shared" si="407"/>
        <v>50.111022727272733</v>
      </c>
      <c r="Q3761" s="4" t="str">
        <f t="shared" si="408"/>
        <v>theater</v>
      </c>
      <c r="R3761" s="4" t="str">
        <f t="shared" si="406"/>
        <v>musical</v>
      </c>
      <c r="S3761" s="22">
        <f t="shared" si="409"/>
        <v>42182.108252314814</v>
      </c>
      <c r="T3761" s="22">
        <f t="shared" si="410"/>
        <v>42242.108252314814</v>
      </c>
      <c r="U3761" s="23">
        <v>42182.108252314814</v>
      </c>
      <c r="V3761" s="14">
        <f t="shared" si="411"/>
        <v>4000</v>
      </c>
      <c r="W3761" s="14">
        <f t="shared" si="412"/>
        <v>4409.7700000000004</v>
      </c>
      <c r="X3761" s="7">
        <f>IF($L3761&gt;0,$W3761/$L3761,0)</f>
        <v>50.111022727272733</v>
      </c>
    </row>
    <row r="3762" spans="1:24" ht="43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3">
        <f>(E3762/D3762)*100</f>
        <v>101.0154</v>
      </c>
      <c r="P3762" s="7">
        <f t="shared" si="407"/>
        <v>55.502967032967035</v>
      </c>
      <c r="Q3762" s="4" t="str">
        <f t="shared" si="408"/>
        <v>theater</v>
      </c>
      <c r="R3762" s="4" t="str">
        <f t="shared" si="406"/>
        <v>musical</v>
      </c>
      <c r="S3762" s="22">
        <f t="shared" si="409"/>
        <v>41739.525300925925</v>
      </c>
      <c r="T3762" s="22">
        <f t="shared" si="410"/>
        <v>41764.525300925925</v>
      </c>
      <c r="U3762" s="23">
        <v>41739.525300925925</v>
      </c>
      <c r="V3762" s="14">
        <f t="shared" si="411"/>
        <v>5000</v>
      </c>
      <c r="W3762" s="14">
        <f t="shared" si="412"/>
        <v>5050.7700000000004</v>
      </c>
      <c r="X3762" s="7">
        <f>IF($L3762&gt;0,$W3762/$L3762,0)</f>
        <v>55.502967032967035</v>
      </c>
    </row>
    <row r="3763" spans="1:24" ht="43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3">
        <f>(E3763/D3763)*100</f>
        <v>100</v>
      </c>
      <c r="P3763" s="7">
        <f t="shared" si="407"/>
        <v>166.66666666666666</v>
      </c>
      <c r="Q3763" s="4" t="str">
        <f t="shared" si="408"/>
        <v>theater</v>
      </c>
      <c r="R3763" s="4" t="str">
        <f t="shared" si="406"/>
        <v>musical</v>
      </c>
      <c r="S3763" s="22">
        <f t="shared" si="409"/>
        <v>42173.466863425929</v>
      </c>
      <c r="T3763" s="22">
        <f t="shared" si="410"/>
        <v>42226.958333333328</v>
      </c>
      <c r="U3763" s="23">
        <v>42173.466863425929</v>
      </c>
      <c r="V3763" s="14">
        <f t="shared" si="411"/>
        <v>625.93849999999998</v>
      </c>
      <c r="W3763" s="14">
        <f t="shared" si="412"/>
        <v>625.93849999999998</v>
      </c>
      <c r="X3763" s="7">
        <f>IF($L3763&gt;0,$W3763/$L3763,0)</f>
        <v>208.64616666666666</v>
      </c>
    </row>
    <row r="3764" spans="1:24" ht="43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3">
        <f>(E3764/D3764)*100</f>
        <v>106.24</v>
      </c>
      <c r="P3764" s="7">
        <f t="shared" si="407"/>
        <v>47.428571428571431</v>
      </c>
      <c r="Q3764" s="4" t="str">
        <f t="shared" si="408"/>
        <v>theater</v>
      </c>
      <c r="R3764" s="4" t="str">
        <f t="shared" si="406"/>
        <v>musical</v>
      </c>
      <c r="S3764" s="22">
        <f t="shared" si="409"/>
        <v>42193.813530092593</v>
      </c>
      <c r="T3764" s="22">
        <f t="shared" si="410"/>
        <v>42218.813530092593</v>
      </c>
      <c r="U3764" s="23">
        <v>42193.813530092593</v>
      </c>
      <c r="V3764" s="14">
        <f t="shared" si="411"/>
        <v>1564.8462499999998</v>
      </c>
      <c r="W3764" s="14">
        <f t="shared" si="412"/>
        <v>1662.4926559999999</v>
      </c>
      <c r="X3764" s="7">
        <f>IF($L3764&gt;0,$W3764/$L3764,0)</f>
        <v>59.374737714285708</v>
      </c>
    </row>
    <row r="3765" spans="1:24" ht="28.8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3">
        <f>(E3765/D3765)*100</f>
        <v>100</v>
      </c>
      <c r="P3765" s="7">
        <f t="shared" si="407"/>
        <v>64.935064935064929</v>
      </c>
      <c r="Q3765" s="4" t="str">
        <f t="shared" si="408"/>
        <v>theater</v>
      </c>
      <c r="R3765" s="4" t="str">
        <f t="shared" si="406"/>
        <v>musical</v>
      </c>
      <c r="S3765" s="22">
        <f t="shared" si="409"/>
        <v>42065.750300925924</v>
      </c>
      <c r="T3765" s="22">
        <f t="shared" si="410"/>
        <v>42095.708634259259</v>
      </c>
      <c r="U3765" s="23">
        <v>42065.750300925924</v>
      </c>
      <c r="V3765" s="14">
        <f t="shared" si="411"/>
        <v>5000</v>
      </c>
      <c r="W3765" s="14">
        <f t="shared" si="412"/>
        <v>5000</v>
      </c>
      <c r="X3765" s="7">
        <f>IF($L3765&gt;0,$W3765/$L3765,0)</f>
        <v>64.935064935064929</v>
      </c>
    </row>
    <row r="3766" spans="1:24" ht="43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3">
        <f>(E3766/D3766)*100</f>
        <v>100</v>
      </c>
      <c r="P3766" s="7">
        <f t="shared" si="407"/>
        <v>55.555555555555557</v>
      </c>
      <c r="Q3766" s="4" t="str">
        <f t="shared" si="408"/>
        <v>theater</v>
      </c>
      <c r="R3766" s="4" t="str">
        <f t="shared" si="406"/>
        <v>musical</v>
      </c>
      <c r="S3766" s="22">
        <f t="shared" si="409"/>
        <v>42499.842962962968</v>
      </c>
      <c r="T3766" s="22">
        <f t="shared" si="410"/>
        <v>42519.025000000001</v>
      </c>
      <c r="U3766" s="23">
        <v>42499.842962962968</v>
      </c>
      <c r="V3766" s="14">
        <f t="shared" si="411"/>
        <v>1500</v>
      </c>
      <c r="W3766" s="14">
        <f t="shared" si="412"/>
        <v>1500</v>
      </c>
      <c r="X3766" s="7">
        <f>IF($L3766&gt;0,$W3766/$L3766,0)</f>
        <v>55.555555555555557</v>
      </c>
    </row>
    <row r="3767" spans="1:24" ht="43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3">
        <f>(E3767/D3767)*100</f>
        <v>113.45714285714286</v>
      </c>
      <c r="P3767" s="7">
        <f t="shared" si="407"/>
        <v>74.224299065420567</v>
      </c>
      <c r="Q3767" s="4" t="str">
        <f t="shared" si="408"/>
        <v>theater</v>
      </c>
      <c r="R3767" s="4" t="str">
        <f t="shared" si="406"/>
        <v>musical</v>
      </c>
      <c r="S3767" s="22">
        <f t="shared" si="409"/>
        <v>41820.776412037041</v>
      </c>
      <c r="T3767" s="22">
        <f t="shared" si="410"/>
        <v>41850.776412037041</v>
      </c>
      <c r="U3767" s="23">
        <v>41820.776412037041</v>
      </c>
      <c r="V3767" s="14">
        <f t="shared" si="411"/>
        <v>7000</v>
      </c>
      <c r="W3767" s="14">
        <f t="shared" si="412"/>
        <v>7942</v>
      </c>
      <c r="X3767" s="7">
        <f>IF($L3767&gt;0,$W3767/$L3767,0)</f>
        <v>74.224299065420567</v>
      </c>
    </row>
    <row r="3768" spans="1:24" ht="28.8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3">
        <f>(E3768/D3768)*100</f>
        <v>102.65010000000001</v>
      </c>
      <c r="P3768" s="7">
        <f t="shared" si="407"/>
        <v>106.9271875</v>
      </c>
      <c r="Q3768" s="4" t="str">
        <f t="shared" si="408"/>
        <v>theater</v>
      </c>
      <c r="R3768" s="4" t="str">
        <f t="shared" si="406"/>
        <v>musical</v>
      </c>
      <c r="S3768" s="22">
        <f t="shared" si="409"/>
        <v>41788.167187500003</v>
      </c>
      <c r="T3768" s="22">
        <f t="shared" si="410"/>
        <v>41823.167187500003</v>
      </c>
      <c r="U3768" s="23">
        <v>41788.167187500003</v>
      </c>
      <c r="V3768" s="14">
        <f t="shared" si="411"/>
        <v>10000</v>
      </c>
      <c r="W3768" s="14">
        <f t="shared" si="412"/>
        <v>10265.01</v>
      </c>
      <c r="X3768" s="7">
        <f>IF($L3768&gt;0,$W3768/$L3768,0)</f>
        <v>106.9271875</v>
      </c>
    </row>
    <row r="3769" spans="1:24" ht="43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3">
        <f>(E3769/D3769)*100</f>
        <v>116.75</v>
      </c>
      <c r="P3769" s="7">
        <f t="shared" si="407"/>
        <v>41.696428571428569</v>
      </c>
      <c r="Q3769" s="4" t="str">
        <f t="shared" si="408"/>
        <v>theater</v>
      </c>
      <c r="R3769" s="4" t="str">
        <f t="shared" si="406"/>
        <v>musical</v>
      </c>
      <c r="S3769" s="22">
        <f t="shared" si="409"/>
        <v>42050.019641203704</v>
      </c>
      <c r="T3769" s="22">
        <f t="shared" si="410"/>
        <v>42064.207638888889</v>
      </c>
      <c r="U3769" s="23">
        <v>42050.019641203704</v>
      </c>
      <c r="V3769" s="14">
        <f t="shared" si="411"/>
        <v>2000</v>
      </c>
      <c r="W3769" s="14">
        <f t="shared" si="412"/>
        <v>2335</v>
      </c>
      <c r="X3769" s="7">
        <f>IF($L3769&gt;0,$W3769/$L3769,0)</f>
        <v>41.696428571428569</v>
      </c>
    </row>
    <row r="3770" spans="1:24" ht="43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3">
        <f>(E3770/D3770)*100</f>
        <v>107.65274999999998</v>
      </c>
      <c r="P3770" s="7">
        <f t="shared" si="407"/>
        <v>74.243275862068955</v>
      </c>
      <c r="Q3770" s="4" t="str">
        <f t="shared" si="408"/>
        <v>theater</v>
      </c>
      <c r="R3770" s="4" t="str">
        <f t="shared" si="406"/>
        <v>musical</v>
      </c>
      <c r="S3770" s="22">
        <f t="shared" si="409"/>
        <v>41772.727893518517</v>
      </c>
      <c r="T3770" s="22">
        <f t="shared" si="410"/>
        <v>41802.727893518517</v>
      </c>
      <c r="U3770" s="23">
        <v>41772.727893518517</v>
      </c>
      <c r="V3770" s="14">
        <f t="shared" si="411"/>
        <v>4000</v>
      </c>
      <c r="W3770" s="14">
        <f t="shared" si="412"/>
        <v>4306.1099999999997</v>
      </c>
      <c r="X3770" s="7">
        <f>IF($L3770&gt;0,$W3770/$L3770,0)</f>
        <v>74.243275862068955</v>
      </c>
    </row>
    <row r="3771" spans="1:24" ht="43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3">
        <f>(E3771/D3771)*100</f>
        <v>100</v>
      </c>
      <c r="P3771" s="7">
        <f t="shared" si="407"/>
        <v>73.333333333333329</v>
      </c>
      <c r="Q3771" s="4" t="str">
        <f t="shared" si="408"/>
        <v>theater</v>
      </c>
      <c r="R3771" s="4" t="str">
        <f t="shared" si="406"/>
        <v>musical</v>
      </c>
      <c r="S3771" s="22">
        <f t="shared" si="409"/>
        <v>42445.598136574074</v>
      </c>
      <c r="T3771" s="22">
        <f t="shared" si="410"/>
        <v>42475.598136574074</v>
      </c>
      <c r="U3771" s="23">
        <v>42445.598136574074</v>
      </c>
      <c r="V3771" s="14">
        <f t="shared" si="411"/>
        <v>1100</v>
      </c>
      <c r="W3771" s="14">
        <f t="shared" si="412"/>
        <v>1100</v>
      </c>
      <c r="X3771" s="7">
        <f>IF($L3771&gt;0,$W3771/$L3771,0)</f>
        <v>73.333333333333329</v>
      </c>
    </row>
    <row r="3772" spans="1:24" ht="43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3">
        <f>(E3772/D3772)*100</f>
        <v>100</v>
      </c>
      <c r="P3772" s="7">
        <f t="shared" si="407"/>
        <v>100</v>
      </c>
      <c r="Q3772" s="4" t="str">
        <f t="shared" si="408"/>
        <v>theater</v>
      </c>
      <c r="R3772" s="4" t="str">
        <f t="shared" si="406"/>
        <v>musical</v>
      </c>
      <c r="S3772" s="22">
        <f t="shared" si="409"/>
        <v>42138.930671296301</v>
      </c>
      <c r="T3772" s="22">
        <f t="shared" si="410"/>
        <v>42168.930671296301</v>
      </c>
      <c r="U3772" s="23">
        <v>42138.930671296301</v>
      </c>
      <c r="V3772" s="14">
        <f t="shared" si="411"/>
        <v>2503.7539999999999</v>
      </c>
      <c r="W3772" s="14">
        <f t="shared" si="412"/>
        <v>2503.7539999999999</v>
      </c>
      <c r="X3772" s="7">
        <f>IF($L3772&gt;0,$W3772/$L3772,0)</f>
        <v>125.18769999999999</v>
      </c>
    </row>
    <row r="3773" spans="1:24" ht="28.8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3">
        <f>(E3773/D3773)*100</f>
        <v>146</v>
      </c>
      <c r="P3773" s="7">
        <f t="shared" si="407"/>
        <v>38.421052631578945</v>
      </c>
      <c r="Q3773" s="4" t="str">
        <f t="shared" si="408"/>
        <v>theater</v>
      </c>
      <c r="R3773" s="4" t="str">
        <f t="shared" si="406"/>
        <v>musical</v>
      </c>
      <c r="S3773" s="22">
        <f t="shared" si="409"/>
        <v>42493.857083333336</v>
      </c>
      <c r="T3773" s="22">
        <f t="shared" si="410"/>
        <v>42508</v>
      </c>
      <c r="U3773" s="23">
        <v>42493.857083333336</v>
      </c>
      <c r="V3773" s="14">
        <f t="shared" si="411"/>
        <v>1000</v>
      </c>
      <c r="W3773" s="14">
        <f t="shared" si="412"/>
        <v>1460</v>
      </c>
      <c r="X3773" s="7">
        <f>IF($L3773&gt;0,$W3773/$L3773,0)</f>
        <v>38.421052631578945</v>
      </c>
    </row>
    <row r="3774" spans="1:24" ht="43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3">
        <f>(E3774/D3774)*100</f>
        <v>110.2</v>
      </c>
      <c r="P3774" s="7">
        <f t="shared" si="407"/>
        <v>166.96969696969697</v>
      </c>
      <c r="Q3774" s="4" t="str">
        <f t="shared" si="408"/>
        <v>theater</v>
      </c>
      <c r="R3774" s="4" t="str">
        <f t="shared" si="406"/>
        <v>musical</v>
      </c>
      <c r="S3774" s="22">
        <f t="shared" si="409"/>
        <v>42682.616967592592</v>
      </c>
      <c r="T3774" s="22">
        <f t="shared" si="410"/>
        <v>42703.25</v>
      </c>
      <c r="U3774" s="23">
        <v>42682.616967592592</v>
      </c>
      <c r="V3774" s="14">
        <f t="shared" si="411"/>
        <v>5000</v>
      </c>
      <c r="W3774" s="14">
        <f t="shared" si="412"/>
        <v>5510</v>
      </c>
      <c r="X3774" s="7">
        <f>IF($L3774&gt;0,$W3774/$L3774,0)</f>
        <v>166.96969696969697</v>
      </c>
    </row>
    <row r="3775" spans="1:24" ht="28.8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3">
        <f>(E3775/D3775)*100</f>
        <v>108.2</v>
      </c>
      <c r="P3775" s="7">
        <f t="shared" si="407"/>
        <v>94.912280701754383</v>
      </c>
      <c r="Q3775" s="4" t="str">
        <f t="shared" si="408"/>
        <v>theater</v>
      </c>
      <c r="R3775" s="4" t="str">
        <f t="shared" si="406"/>
        <v>musical</v>
      </c>
      <c r="S3775" s="22">
        <f t="shared" si="409"/>
        <v>42656.005173611113</v>
      </c>
      <c r="T3775" s="22">
        <f t="shared" si="410"/>
        <v>42689.088888888888</v>
      </c>
      <c r="U3775" s="23">
        <v>42656.005173611113</v>
      </c>
      <c r="V3775" s="14">
        <f t="shared" si="411"/>
        <v>5000</v>
      </c>
      <c r="W3775" s="14">
        <f t="shared" si="412"/>
        <v>5410</v>
      </c>
      <c r="X3775" s="7">
        <f>IF($L3775&gt;0,$W3775/$L3775,0)</f>
        <v>94.912280701754383</v>
      </c>
    </row>
    <row r="3776" spans="1:24" ht="43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3">
        <f>(E3776/D3776)*100</f>
        <v>100</v>
      </c>
      <c r="P3776" s="7">
        <f t="shared" si="407"/>
        <v>100</v>
      </c>
      <c r="Q3776" s="4" t="str">
        <f t="shared" si="408"/>
        <v>theater</v>
      </c>
      <c r="R3776" s="4" t="str">
        <f t="shared" si="406"/>
        <v>musical</v>
      </c>
      <c r="S3776" s="22">
        <f t="shared" si="409"/>
        <v>42087.792303240742</v>
      </c>
      <c r="T3776" s="22">
        <f t="shared" si="410"/>
        <v>42103.792303240742</v>
      </c>
      <c r="U3776" s="23">
        <v>42087.792303240742</v>
      </c>
      <c r="V3776" s="14">
        <f t="shared" si="411"/>
        <v>1916.1225000000002</v>
      </c>
      <c r="W3776" s="14">
        <f t="shared" si="412"/>
        <v>1916.1225000000002</v>
      </c>
      <c r="X3776" s="7">
        <f>IF($L3776&gt;0,$W3776/$L3776,0)</f>
        <v>76.644900000000007</v>
      </c>
    </row>
    <row r="3777" spans="1:24" ht="43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3">
        <f>(E3777/D3777)*100</f>
        <v>100.25</v>
      </c>
      <c r="P3777" s="7">
        <f t="shared" si="407"/>
        <v>143.21428571428572</v>
      </c>
      <c r="Q3777" s="4" t="str">
        <f t="shared" si="408"/>
        <v>theater</v>
      </c>
      <c r="R3777" s="4" t="str">
        <f t="shared" si="406"/>
        <v>musical</v>
      </c>
      <c r="S3777" s="22">
        <f t="shared" si="409"/>
        <v>42075.942627314813</v>
      </c>
      <c r="T3777" s="22">
        <f t="shared" si="410"/>
        <v>42103.166666666672</v>
      </c>
      <c r="U3777" s="23">
        <v>42075.942627314813</v>
      </c>
      <c r="V3777" s="14">
        <f t="shared" si="411"/>
        <v>2000</v>
      </c>
      <c r="W3777" s="14">
        <f t="shared" si="412"/>
        <v>2005</v>
      </c>
      <c r="X3777" s="7">
        <f>IF($L3777&gt;0,$W3777/$L3777,0)</f>
        <v>143.21428571428572</v>
      </c>
    </row>
    <row r="3778" spans="1:24" ht="57.6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3">
        <f>(E3778/D3778)*100</f>
        <v>106.71250000000001</v>
      </c>
      <c r="P3778" s="7">
        <f t="shared" si="407"/>
        <v>90.819148936170208</v>
      </c>
      <c r="Q3778" s="4" t="str">
        <f t="shared" si="408"/>
        <v>theater</v>
      </c>
      <c r="R3778" s="4" t="str">
        <f t="shared" ref="R3778:R3841" si="413">MID($N3778,FIND("/",$N3778)+1,LEN($N3778))</f>
        <v>musical</v>
      </c>
      <c r="S3778" s="22">
        <f t="shared" si="409"/>
        <v>41814.367800925924</v>
      </c>
      <c r="T3778" s="22">
        <f t="shared" si="410"/>
        <v>41852.041666666664</v>
      </c>
      <c r="U3778" s="23">
        <v>41814.367800925924</v>
      </c>
      <c r="V3778" s="14">
        <f t="shared" si="411"/>
        <v>8000</v>
      </c>
      <c r="W3778" s="14">
        <f t="shared" si="412"/>
        <v>8537</v>
      </c>
      <c r="X3778" s="7">
        <f>IF($L3778&gt;0,$W3778/$L3778,0)</f>
        <v>90.819148936170208</v>
      </c>
    </row>
    <row r="3779" spans="1:24" ht="43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3">
        <f>(E3779/D3779)*100</f>
        <v>143.19999999999999</v>
      </c>
      <c r="P3779" s="7">
        <f t="shared" ref="P3779:P3842" si="414">IF($L3779&gt;0,$E3779/$L3779,0)</f>
        <v>48.542372881355931</v>
      </c>
      <c r="Q3779" s="4" t="str">
        <f t="shared" ref="Q3779:Q3842" si="415">LEFT($N3779,FIND("/",$N3779)-1)</f>
        <v>theater</v>
      </c>
      <c r="R3779" s="4" t="str">
        <f t="shared" si="413"/>
        <v>musical</v>
      </c>
      <c r="S3779" s="22">
        <f t="shared" ref="S3779:U3842" si="416">($J3779/86400)+DATE(1970,1,1)</f>
        <v>41887.111354166671</v>
      </c>
      <c r="T3779" s="22">
        <f t="shared" ref="T3779:T3842" si="417">($I3779/86400)+DATE(1970,1,1)</f>
        <v>41909.166666666664</v>
      </c>
      <c r="U3779" s="23">
        <v>41887.111354166671</v>
      </c>
      <c r="V3779" s="14">
        <f t="shared" ref="V3779:V3842" si="418">IF($H3779="AUD",$D3779*0.704094,IF($H3779="CAD",$D3779*0.766449,IF($H3779="CHF",$D3779*1.016069,IF($H3779="DKK",$D3779*0.150818,IF($H3779="EUR",$D3779*1.126155,IF($H3779="GBP",$D3779*1.251877,IF($H3779="HKD",$D3779*0.127766,IF($H3779="MXN",$D3779*0.052688,IF($H3779="NOK",$D3779*0.117106,IF($H3779="NZD",$D3779*0.672078,IF($H3779="SEK",$D3779*0.106947,IF($H3779="SGD",$D3779*0.737466,IF($H3779="USD",$D3779*1)))))))))))))</f>
        <v>2000</v>
      </c>
      <c r="W3779" s="14">
        <f t="shared" ref="W3779:W3842" si="419">IF($H3779="AUD",$E3779*0.704094,IF($H3779="CAD",$E3779*0.766449,IF($H3779="CHF",$E3779*1.016069,IF($H3779="DKK",$E3779*0.150818,IF($H3779="EUR",$E3779*1.126155,IF($H3779="GBP",$E3779*1.251877,IF($H3779="HKD",$E3779*0.127766,IF($H3779="MXN",$E3779*0.052688,IF($H3779="NOK",$E3779*0.117106,IF($H3779="NZD",$E3779*0.672078,IF($H3779="SEK",$E3779*0.106947,IF($H3779="SGD",$E3779*0.737466,IF($H3779="USD",$E3779*1)))))))))))))</f>
        <v>2864</v>
      </c>
      <c r="X3779" s="7">
        <f>IF($L3779&gt;0,$W3779/$L3779,0)</f>
        <v>48.542372881355931</v>
      </c>
    </row>
    <row r="3780" spans="1:24" ht="28.8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3">
        <f>(E3780/D3780)*100</f>
        <v>105.04166666666667</v>
      </c>
      <c r="P3780" s="7">
        <f t="shared" si="414"/>
        <v>70.027777777777771</v>
      </c>
      <c r="Q3780" s="4" t="str">
        <f t="shared" si="415"/>
        <v>theater</v>
      </c>
      <c r="R3780" s="4" t="str">
        <f t="shared" si="413"/>
        <v>musical</v>
      </c>
      <c r="S3780" s="22">
        <f t="shared" si="416"/>
        <v>41989.819212962961</v>
      </c>
      <c r="T3780" s="22">
        <f t="shared" si="417"/>
        <v>42049.819212962961</v>
      </c>
      <c r="U3780" s="23">
        <v>41989.819212962961</v>
      </c>
      <c r="V3780" s="14">
        <f t="shared" si="418"/>
        <v>2400</v>
      </c>
      <c r="W3780" s="14">
        <f t="shared" si="419"/>
        <v>2521</v>
      </c>
      <c r="X3780" s="7">
        <f>IF($L3780&gt;0,$W3780/$L3780,0)</f>
        <v>70.027777777777771</v>
      </c>
    </row>
    <row r="3781" spans="1:24" ht="28.8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3">
        <f>(E3781/D3781)*100</f>
        <v>103.98</v>
      </c>
      <c r="P3781" s="7">
        <f t="shared" si="414"/>
        <v>135.62608695652173</v>
      </c>
      <c r="Q3781" s="4" t="str">
        <f t="shared" si="415"/>
        <v>theater</v>
      </c>
      <c r="R3781" s="4" t="str">
        <f t="shared" si="413"/>
        <v>musical</v>
      </c>
      <c r="S3781" s="22">
        <f t="shared" si="416"/>
        <v>42425.735416666663</v>
      </c>
      <c r="T3781" s="22">
        <f t="shared" si="417"/>
        <v>42455.693749999999</v>
      </c>
      <c r="U3781" s="23">
        <v>42425.735416666663</v>
      </c>
      <c r="V3781" s="14">
        <f t="shared" si="418"/>
        <v>15000</v>
      </c>
      <c r="W3781" s="14">
        <f t="shared" si="419"/>
        <v>15597</v>
      </c>
      <c r="X3781" s="7">
        <f>IF($L3781&gt;0,$W3781/$L3781,0)</f>
        <v>135.62608695652173</v>
      </c>
    </row>
    <row r="3782" spans="1:24" ht="43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3">
        <f>(E3782/D3782)*100</f>
        <v>120</v>
      </c>
      <c r="P3782" s="7">
        <f t="shared" si="414"/>
        <v>100</v>
      </c>
      <c r="Q3782" s="4" t="str">
        <f t="shared" si="415"/>
        <v>theater</v>
      </c>
      <c r="R3782" s="4" t="str">
        <f t="shared" si="413"/>
        <v>musical</v>
      </c>
      <c r="S3782" s="22">
        <f t="shared" si="416"/>
        <v>42166.219733796301</v>
      </c>
      <c r="T3782" s="22">
        <f t="shared" si="417"/>
        <v>42198.837500000001</v>
      </c>
      <c r="U3782" s="23">
        <v>42166.219733796301</v>
      </c>
      <c r="V3782" s="14">
        <f t="shared" si="418"/>
        <v>2500</v>
      </c>
      <c r="W3782" s="14">
        <f t="shared" si="419"/>
        <v>3000</v>
      </c>
      <c r="X3782" s="7">
        <f>IF($L3782&gt;0,$W3782/$L3782,0)</f>
        <v>100</v>
      </c>
    </row>
    <row r="3783" spans="1:24" ht="43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3">
        <f>(E3783/D3783)*100</f>
        <v>109.66666666666667</v>
      </c>
      <c r="P3783" s="7">
        <f t="shared" si="414"/>
        <v>94.90384615384616</v>
      </c>
      <c r="Q3783" s="4" t="str">
        <f t="shared" si="415"/>
        <v>theater</v>
      </c>
      <c r="R3783" s="4" t="str">
        <f t="shared" si="413"/>
        <v>musical</v>
      </c>
      <c r="S3783" s="22">
        <f t="shared" si="416"/>
        <v>41865.882928240739</v>
      </c>
      <c r="T3783" s="22">
        <f t="shared" si="417"/>
        <v>41890.882928240739</v>
      </c>
      <c r="U3783" s="23">
        <v>41865.882928240739</v>
      </c>
      <c r="V3783" s="14">
        <f t="shared" si="418"/>
        <v>4500</v>
      </c>
      <c r="W3783" s="14">
        <f t="shared" si="419"/>
        <v>4935</v>
      </c>
      <c r="X3783" s="7">
        <f>IF($L3783&gt;0,$W3783/$L3783,0)</f>
        <v>94.90384615384616</v>
      </c>
    </row>
    <row r="3784" spans="1:24" ht="43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3">
        <f>(E3784/D3784)*100</f>
        <v>101.75</v>
      </c>
      <c r="P3784" s="7">
        <f t="shared" si="414"/>
        <v>75.370370370370367</v>
      </c>
      <c r="Q3784" s="4" t="str">
        <f t="shared" si="415"/>
        <v>theater</v>
      </c>
      <c r="R3784" s="4" t="str">
        <f t="shared" si="413"/>
        <v>musical</v>
      </c>
      <c r="S3784" s="22">
        <f t="shared" si="416"/>
        <v>42546.862233796295</v>
      </c>
      <c r="T3784" s="22">
        <f t="shared" si="417"/>
        <v>42575.958333333328</v>
      </c>
      <c r="U3784" s="23">
        <v>42546.862233796295</v>
      </c>
      <c r="V3784" s="14">
        <f t="shared" si="418"/>
        <v>2503.7539999999999</v>
      </c>
      <c r="W3784" s="14">
        <f t="shared" si="419"/>
        <v>2547.5696949999997</v>
      </c>
      <c r="X3784" s="7">
        <f>IF($L3784&gt;0,$W3784/$L3784,0)</f>
        <v>94.354433148148132</v>
      </c>
    </row>
    <row r="3785" spans="1:24" ht="43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3">
        <f>(E3785/D3785)*100</f>
        <v>128.91666666666666</v>
      </c>
      <c r="P3785" s="7">
        <f t="shared" si="414"/>
        <v>64.458333333333329</v>
      </c>
      <c r="Q3785" s="4" t="str">
        <f t="shared" si="415"/>
        <v>theater</v>
      </c>
      <c r="R3785" s="4" t="str">
        <f t="shared" si="413"/>
        <v>musical</v>
      </c>
      <c r="S3785" s="22">
        <f t="shared" si="416"/>
        <v>42420.140277777777</v>
      </c>
      <c r="T3785" s="22">
        <f t="shared" si="417"/>
        <v>42444.666666666672</v>
      </c>
      <c r="U3785" s="23">
        <v>42420.140277777777</v>
      </c>
      <c r="V3785" s="14">
        <f t="shared" si="418"/>
        <v>1200</v>
      </c>
      <c r="W3785" s="14">
        <f t="shared" si="419"/>
        <v>1547</v>
      </c>
      <c r="X3785" s="7">
        <f>IF($L3785&gt;0,$W3785/$L3785,0)</f>
        <v>64.458333333333329</v>
      </c>
    </row>
    <row r="3786" spans="1:24" ht="43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3">
        <f>(E3786/D3786)*100</f>
        <v>114.99999999999999</v>
      </c>
      <c r="P3786" s="7">
        <f t="shared" si="414"/>
        <v>115</v>
      </c>
      <c r="Q3786" s="4" t="str">
        <f t="shared" si="415"/>
        <v>theater</v>
      </c>
      <c r="R3786" s="4" t="str">
        <f t="shared" si="413"/>
        <v>musical</v>
      </c>
      <c r="S3786" s="22">
        <f t="shared" si="416"/>
        <v>42531.980694444443</v>
      </c>
      <c r="T3786" s="22">
        <f t="shared" si="417"/>
        <v>42561.980694444443</v>
      </c>
      <c r="U3786" s="23">
        <v>42531.980694444443</v>
      </c>
      <c r="V3786" s="14">
        <f t="shared" si="418"/>
        <v>766.44900000000007</v>
      </c>
      <c r="W3786" s="14">
        <f t="shared" si="419"/>
        <v>881.41635000000008</v>
      </c>
      <c r="X3786" s="7">
        <f>IF($L3786&gt;0,$W3786/$L3786,0)</f>
        <v>88.141635000000008</v>
      </c>
    </row>
    <row r="3787" spans="1:24" ht="43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3">
        <f>(E3787/D3787)*100</f>
        <v>150.75</v>
      </c>
      <c r="P3787" s="7">
        <f t="shared" si="414"/>
        <v>100.5</v>
      </c>
      <c r="Q3787" s="4" t="str">
        <f t="shared" si="415"/>
        <v>theater</v>
      </c>
      <c r="R3787" s="4" t="str">
        <f t="shared" si="413"/>
        <v>musical</v>
      </c>
      <c r="S3787" s="22">
        <f t="shared" si="416"/>
        <v>42548.63853009259</v>
      </c>
      <c r="T3787" s="22">
        <f t="shared" si="417"/>
        <v>42584.418749999997</v>
      </c>
      <c r="U3787" s="23">
        <v>42548.63853009259</v>
      </c>
      <c r="V3787" s="14">
        <f t="shared" si="418"/>
        <v>2503.7539999999999</v>
      </c>
      <c r="W3787" s="14">
        <f t="shared" si="419"/>
        <v>3774.4091549999998</v>
      </c>
      <c r="X3787" s="7">
        <f>IF($L3787&gt;0,$W3787/$L3787,0)</f>
        <v>125.8136385</v>
      </c>
    </row>
    <row r="3788" spans="1:24" ht="43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3">
        <f>(E3788/D3788)*100</f>
        <v>110.96666666666665</v>
      </c>
      <c r="P3788" s="7">
        <f t="shared" si="414"/>
        <v>93.774647887323937</v>
      </c>
      <c r="Q3788" s="4" t="str">
        <f t="shared" si="415"/>
        <v>theater</v>
      </c>
      <c r="R3788" s="4" t="str">
        <f t="shared" si="413"/>
        <v>musical</v>
      </c>
      <c r="S3788" s="22">
        <f t="shared" si="416"/>
        <v>42487.037905092591</v>
      </c>
      <c r="T3788" s="22">
        <f t="shared" si="417"/>
        <v>42517.037905092591</v>
      </c>
      <c r="U3788" s="23">
        <v>42487.037905092591</v>
      </c>
      <c r="V3788" s="14">
        <f t="shared" si="418"/>
        <v>6000</v>
      </c>
      <c r="W3788" s="14">
        <f t="shared" si="419"/>
        <v>6658</v>
      </c>
      <c r="X3788" s="7">
        <f>IF($L3788&gt;0,$W3788/$L3788,0)</f>
        <v>93.774647887323937</v>
      </c>
    </row>
    <row r="3789" spans="1:24" ht="43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3">
        <f>(E3789/D3789)*100</f>
        <v>100.28571428571429</v>
      </c>
      <c r="P3789" s="7">
        <f t="shared" si="414"/>
        <v>35.1</v>
      </c>
      <c r="Q3789" s="4" t="str">
        <f t="shared" si="415"/>
        <v>theater</v>
      </c>
      <c r="R3789" s="4" t="str">
        <f t="shared" si="413"/>
        <v>musical</v>
      </c>
      <c r="S3789" s="22">
        <f t="shared" si="416"/>
        <v>42167.534791666665</v>
      </c>
      <c r="T3789" s="22">
        <f t="shared" si="417"/>
        <v>42196.165972222225</v>
      </c>
      <c r="U3789" s="23">
        <v>42167.534791666665</v>
      </c>
      <c r="V3789" s="14">
        <f t="shared" si="418"/>
        <v>350</v>
      </c>
      <c r="W3789" s="14">
        <f t="shared" si="419"/>
        <v>351</v>
      </c>
      <c r="X3789" s="7">
        <f>IF($L3789&gt;0,$W3789/$L3789,0)</f>
        <v>35.1</v>
      </c>
    </row>
    <row r="3790" spans="1:24" ht="7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3">
        <f>(E3790/D3790)*100</f>
        <v>0.66666666666666674</v>
      </c>
      <c r="P3790" s="7">
        <f t="shared" si="414"/>
        <v>500</v>
      </c>
      <c r="Q3790" s="4" t="str">
        <f t="shared" si="415"/>
        <v>theater</v>
      </c>
      <c r="R3790" s="4" t="str">
        <f t="shared" si="413"/>
        <v>musical</v>
      </c>
      <c r="S3790" s="22">
        <f t="shared" si="416"/>
        <v>42333.695821759262</v>
      </c>
      <c r="T3790" s="22">
        <f t="shared" si="417"/>
        <v>42361.679166666669</v>
      </c>
      <c r="U3790" s="23">
        <v>42333.695821759262</v>
      </c>
      <c r="V3790" s="14">
        <f t="shared" si="418"/>
        <v>75000</v>
      </c>
      <c r="W3790" s="14">
        <f t="shared" si="419"/>
        <v>500</v>
      </c>
      <c r="X3790" s="7">
        <f>IF($L3790&gt;0,$W3790/$L3790,0)</f>
        <v>500</v>
      </c>
    </row>
    <row r="3791" spans="1:24" ht="43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3">
        <f>(E3791/D3791)*100</f>
        <v>3.267605633802817</v>
      </c>
      <c r="P3791" s="7">
        <f t="shared" si="414"/>
        <v>29</v>
      </c>
      <c r="Q3791" s="4" t="str">
        <f t="shared" si="415"/>
        <v>theater</v>
      </c>
      <c r="R3791" s="4" t="str">
        <f t="shared" si="413"/>
        <v>musical</v>
      </c>
      <c r="S3791" s="22">
        <f t="shared" si="416"/>
        <v>42138.798819444448</v>
      </c>
      <c r="T3791" s="22">
        <f t="shared" si="417"/>
        <v>42170.798819444448</v>
      </c>
      <c r="U3791" s="23">
        <v>42138.798819444448</v>
      </c>
      <c r="V3791" s="14">
        <f t="shared" si="418"/>
        <v>4444.1633499999998</v>
      </c>
      <c r="W3791" s="14">
        <f t="shared" si="419"/>
        <v>145.21773199999998</v>
      </c>
      <c r="X3791" s="7">
        <f>IF($L3791&gt;0,$W3791/$L3791,0)</f>
        <v>36.304432999999996</v>
      </c>
    </row>
    <row r="3792" spans="1:24" ht="43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3">
        <f>(E3792/D3792)*100</f>
        <v>0</v>
      </c>
      <c r="P3792" s="7">
        <f t="shared" si="414"/>
        <v>0</v>
      </c>
      <c r="Q3792" s="4" t="str">
        <f t="shared" si="415"/>
        <v>theater</v>
      </c>
      <c r="R3792" s="4" t="str">
        <f t="shared" si="413"/>
        <v>musical</v>
      </c>
      <c r="S3792" s="22">
        <f t="shared" si="416"/>
        <v>42666.666932870372</v>
      </c>
      <c r="T3792" s="22">
        <f t="shared" si="417"/>
        <v>42696.708599537036</v>
      </c>
      <c r="U3792" s="23">
        <v>42666.666932870372</v>
      </c>
      <c r="V3792" s="14">
        <f t="shared" si="418"/>
        <v>15000</v>
      </c>
      <c r="W3792" s="14">
        <f t="shared" si="419"/>
        <v>0</v>
      </c>
      <c r="X3792" s="7">
        <f>IF($L3792&gt;0,$W3792/$L3792,0)</f>
        <v>0</v>
      </c>
    </row>
    <row r="3793" spans="1:24" ht="28.8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3">
        <f>(E3793/D3793)*100</f>
        <v>0</v>
      </c>
      <c r="P3793" s="7">
        <f t="shared" si="414"/>
        <v>0</v>
      </c>
      <c r="Q3793" s="4" t="str">
        <f t="shared" si="415"/>
        <v>theater</v>
      </c>
      <c r="R3793" s="4" t="str">
        <f t="shared" si="413"/>
        <v>musical</v>
      </c>
      <c r="S3793" s="22">
        <f t="shared" si="416"/>
        <v>41766.692037037035</v>
      </c>
      <c r="T3793" s="22">
        <f t="shared" si="417"/>
        <v>41826.692037037035</v>
      </c>
      <c r="U3793" s="23">
        <v>41766.692037037035</v>
      </c>
      <c r="V3793" s="14">
        <f t="shared" si="418"/>
        <v>1500</v>
      </c>
      <c r="W3793" s="14">
        <f t="shared" si="419"/>
        <v>0</v>
      </c>
      <c r="X3793" s="7">
        <f>IF($L3793&gt;0,$W3793/$L3793,0)</f>
        <v>0</v>
      </c>
    </row>
    <row r="3794" spans="1:24" ht="28.8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3">
        <f>(E3794/D3794)*100</f>
        <v>0.27999999999999997</v>
      </c>
      <c r="P3794" s="7">
        <f t="shared" si="414"/>
        <v>17.5</v>
      </c>
      <c r="Q3794" s="4" t="str">
        <f t="shared" si="415"/>
        <v>theater</v>
      </c>
      <c r="R3794" s="4" t="str">
        <f t="shared" si="413"/>
        <v>musical</v>
      </c>
      <c r="S3794" s="22">
        <f t="shared" si="416"/>
        <v>42170.447013888886</v>
      </c>
      <c r="T3794" s="22">
        <f t="shared" si="417"/>
        <v>42200.447013888886</v>
      </c>
      <c r="U3794" s="23">
        <v>42170.447013888886</v>
      </c>
      <c r="V3794" s="14">
        <f t="shared" si="418"/>
        <v>12500</v>
      </c>
      <c r="W3794" s="14">
        <f t="shared" si="419"/>
        <v>35</v>
      </c>
      <c r="X3794" s="7">
        <f>IF($L3794&gt;0,$W3794/$L3794,0)</f>
        <v>17.5</v>
      </c>
    </row>
    <row r="3795" spans="1:24" ht="43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3">
        <f>(E3795/D3795)*100</f>
        <v>59.657142857142851</v>
      </c>
      <c r="P3795" s="7">
        <f t="shared" si="414"/>
        <v>174</v>
      </c>
      <c r="Q3795" s="4" t="str">
        <f t="shared" si="415"/>
        <v>theater</v>
      </c>
      <c r="R3795" s="4" t="str">
        <f t="shared" si="413"/>
        <v>musical</v>
      </c>
      <c r="S3795" s="22">
        <f t="shared" si="416"/>
        <v>41968.938993055555</v>
      </c>
      <c r="T3795" s="22">
        <f t="shared" si="417"/>
        <v>41989.938993055555</v>
      </c>
      <c r="U3795" s="23">
        <v>41968.938993055555</v>
      </c>
      <c r="V3795" s="14">
        <f t="shared" si="418"/>
        <v>7000</v>
      </c>
      <c r="W3795" s="14">
        <f t="shared" si="419"/>
        <v>4176</v>
      </c>
      <c r="X3795" s="7">
        <f>IF($L3795&gt;0,$W3795/$L3795,0)</f>
        <v>174</v>
      </c>
    </row>
    <row r="3796" spans="1:24" ht="43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3">
        <f>(E3796/D3796)*100</f>
        <v>1</v>
      </c>
      <c r="P3796" s="7">
        <f t="shared" si="414"/>
        <v>50</v>
      </c>
      <c r="Q3796" s="4" t="str">
        <f t="shared" si="415"/>
        <v>theater</v>
      </c>
      <c r="R3796" s="4" t="str">
        <f t="shared" si="413"/>
        <v>musical</v>
      </c>
      <c r="S3796" s="22">
        <f t="shared" si="416"/>
        <v>42132.58048611111</v>
      </c>
      <c r="T3796" s="22">
        <f t="shared" si="417"/>
        <v>42162.58048611111</v>
      </c>
      <c r="U3796" s="23">
        <v>42132.58048611111</v>
      </c>
      <c r="V3796" s="14">
        <f t="shared" si="418"/>
        <v>6259.3849999999993</v>
      </c>
      <c r="W3796" s="14">
        <f t="shared" si="419"/>
        <v>62.593849999999996</v>
      </c>
      <c r="X3796" s="7">
        <f>IF($L3796&gt;0,$W3796/$L3796,0)</f>
        <v>62.593849999999996</v>
      </c>
    </row>
    <row r="3797" spans="1:24" ht="43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3">
        <f>(E3797/D3797)*100</f>
        <v>1.6666666666666667</v>
      </c>
      <c r="P3797" s="7">
        <f t="shared" si="414"/>
        <v>5</v>
      </c>
      <c r="Q3797" s="4" t="str">
        <f t="shared" si="415"/>
        <v>theater</v>
      </c>
      <c r="R3797" s="4" t="str">
        <f t="shared" si="413"/>
        <v>musical</v>
      </c>
      <c r="S3797" s="22">
        <f t="shared" si="416"/>
        <v>42201.436226851853</v>
      </c>
      <c r="T3797" s="22">
        <f t="shared" si="417"/>
        <v>42244.9375</v>
      </c>
      <c r="U3797" s="23">
        <v>42201.436226851853</v>
      </c>
      <c r="V3797" s="14">
        <f t="shared" si="418"/>
        <v>751.12619999999993</v>
      </c>
      <c r="W3797" s="14">
        <f t="shared" si="419"/>
        <v>12.51877</v>
      </c>
      <c r="X3797" s="7">
        <f>IF($L3797&gt;0,$W3797/$L3797,0)</f>
        <v>6.259385</v>
      </c>
    </row>
    <row r="3798" spans="1:24" ht="43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3">
        <f>(E3798/D3798)*100</f>
        <v>4.4444444444444444E-3</v>
      </c>
      <c r="P3798" s="7">
        <f t="shared" si="414"/>
        <v>1</v>
      </c>
      <c r="Q3798" s="4" t="str">
        <f t="shared" si="415"/>
        <v>theater</v>
      </c>
      <c r="R3798" s="4" t="str">
        <f t="shared" si="413"/>
        <v>musical</v>
      </c>
      <c r="S3798" s="22">
        <f t="shared" si="416"/>
        <v>42689.029583333337</v>
      </c>
      <c r="T3798" s="22">
        <f t="shared" si="417"/>
        <v>42749.029583333337</v>
      </c>
      <c r="U3798" s="23">
        <v>42689.029583333337</v>
      </c>
      <c r="V3798" s="14">
        <f t="shared" si="418"/>
        <v>22500</v>
      </c>
      <c r="W3798" s="14">
        <f t="shared" si="419"/>
        <v>1</v>
      </c>
      <c r="X3798" s="7">
        <f>IF($L3798&gt;0,$W3798/$L3798,0)</f>
        <v>1</v>
      </c>
    </row>
    <row r="3799" spans="1:24" ht="43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3">
        <f>(E3799/D3799)*100</f>
        <v>89.666666666666657</v>
      </c>
      <c r="P3799" s="7">
        <f t="shared" si="414"/>
        <v>145.40540540540542</v>
      </c>
      <c r="Q3799" s="4" t="str">
        <f t="shared" si="415"/>
        <v>theater</v>
      </c>
      <c r="R3799" s="4" t="str">
        <f t="shared" si="413"/>
        <v>musical</v>
      </c>
      <c r="S3799" s="22">
        <f t="shared" si="416"/>
        <v>42084.881539351853</v>
      </c>
      <c r="T3799" s="22">
        <f t="shared" si="417"/>
        <v>42114.881539351853</v>
      </c>
      <c r="U3799" s="23">
        <v>42084.881539351853</v>
      </c>
      <c r="V3799" s="14">
        <f t="shared" si="418"/>
        <v>6000</v>
      </c>
      <c r="W3799" s="14">
        <f t="shared" si="419"/>
        <v>5380</v>
      </c>
      <c r="X3799" s="7">
        <f>IF($L3799&gt;0,$W3799/$L3799,0)</f>
        <v>145.40540540540542</v>
      </c>
    </row>
    <row r="3800" spans="1:24" ht="43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3">
        <f>(E3800/D3800)*100</f>
        <v>1.4642857142857144</v>
      </c>
      <c r="P3800" s="7">
        <f t="shared" si="414"/>
        <v>205</v>
      </c>
      <c r="Q3800" s="4" t="str">
        <f t="shared" si="415"/>
        <v>theater</v>
      </c>
      <c r="R3800" s="4" t="str">
        <f t="shared" si="413"/>
        <v>musical</v>
      </c>
      <c r="S3800" s="22">
        <f t="shared" si="416"/>
        <v>41831.722777777773</v>
      </c>
      <c r="T3800" s="22">
        <f t="shared" si="417"/>
        <v>41861.722777777773</v>
      </c>
      <c r="U3800" s="23">
        <v>41831.722777777773</v>
      </c>
      <c r="V3800" s="14">
        <f t="shared" si="418"/>
        <v>70000</v>
      </c>
      <c r="W3800" s="14">
        <f t="shared" si="419"/>
        <v>1025</v>
      </c>
      <c r="X3800" s="7">
        <f>IF($L3800&gt;0,$W3800/$L3800,0)</f>
        <v>205</v>
      </c>
    </row>
    <row r="3801" spans="1:24" ht="28.8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3">
        <f>(E3801/D3801)*100</f>
        <v>4.0199999999999996</v>
      </c>
      <c r="P3801" s="7">
        <f t="shared" si="414"/>
        <v>100.5</v>
      </c>
      <c r="Q3801" s="4" t="str">
        <f t="shared" si="415"/>
        <v>theater</v>
      </c>
      <c r="R3801" s="4" t="str">
        <f t="shared" si="413"/>
        <v>musical</v>
      </c>
      <c r="S3801" s="22">
        <f t="shared" si="416"/>
        <v>42410.93105324074</v>
      </c>
      <c r="T3801" s="22">
        <f t="shared" si="417"/>
        <v>42440.93105324074</v>
      </c>
      <c r="U3801" s="23">
        <v>42410.93105324074</v>
      </c>
      <c r="V3801" s="14">
        <f t="shared" si="418"/>
        <v>10000</v>
      </c>
      <c r="W3801" s="14">
        <f t="shared" si="419"/>
        <v>402</v>
      </c>
      <c r="X3801" s="7">
        <f>IF($L3801&gt;0,$W3801/$L3801,0)</f>
        <v>100.5</v>
      </c>
    </row>
    <row r="3802" spans="1:24" ht="43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3">
        <f>(E3802/D3802)*100</f>
        <v>4.004545454545454</v>
      </c>
      <c r="P3802" s="7">
        <f t="shared" si="414"/>
        <v>55.0625</v>
      </c>
      <c r="Q3802" s="4" t="str">
        <f t="shared" si="415"/>
        <v>theater</v>
      </c>
      <c r="R3802" s="4" t="str">
        <f t="shared" si="413"/>
        <v>musical</v>
      </c>
      <c r="S3802" s="22">
        <f t="shared" si="416"/>
        <v>41982.737071759257</v>
      </c>
      <c r="T3802" s="22">
        <f t="shared" si="417"/>
        <v>42015.207638888889</v>
      </c>
      <c r="U3802" s="23">
        <v>41982.737071759257</v>
      </c>
      <c r="V3802" s="14">
        <f t="shared" si="418"/>
        <v>22000</v>
      </c>
      <c r="W3802" s="14">
        <f t="shared" si="419"/>
        <v>881</v>
      </c>
      <c r="X3802" s="7">
        <f>IF($L3802&gt;0,$W3802/$L3802,0)</f>
        <v>55.0625</v>
      </c>
    </row>
    <row r="3803" spans="1:24" ht="43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3">
        <f>(E3803/D3803)*100</f>
        <v>8.52</v>
      </c>
      <c r="P3803" s="7">
        <f t="shared" si="414"/>
        <v>47.333333333333336</v>
      </c>
      <c r="Q3803" s="4" t="str">
        <f t="shared" si="415"/>
        <v>theater</v>
      </c>
      <c r="R3803" s="4" t="str">
        <f t="shared" si="413"/>
        <v>musical</v>
      </c>
      <c r="S3803" s="22">
        <f t="shared" si="416"/>
        <v>41975.676111111112</v>
      </c>
      <c r="T3803" s="22">
        <f t="shared" si="417"/>
        <v>42006.676111111112</v>
      </c>
      <c r="U3803" s="23">
        <v>41975.676111111112</v>
      </c>
      <c r="V3803" s="14">
        <f t="shared" si="418"/>
        <v>5000</v>
      </c>
      <c r="W3803" s="14">
        <f t="shared" si="419"/>
        <v>426</v>
      </c>
      <c r="X3803" s="7">
        <f>IF($L3803&gt;0,$W3803/$L3803,0)</f>
        <v>47.333333333333336</v>
      </c>
    </row>
    <row r="3804" spans="1:24" ht="43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3">
        <f>(E3804/D3804)*100</f>
        <v>0</v>
      </c>
      <c r="P3804" s="7">
        <f t="shared" si="414"/>
        <v>0</v>
      </c>
      <c r="Q3804" s="4" t="str">
        <f t="shared" si="415"/>
        <v>theater</v>
      </c>
      <c r="R3804" s="4" t="str">
        <f t="shared" si="413"/>
        <v>musical</v>
      </c>
      <c r="S3804" s="22">
        <f t="shared" si="416"/>
        <v>42269.126226851848</v>
      </c>
      <c r="T3804" s="22">
        <f t="shared" si="417"/>
        <v>42299.126226851848</v>
      </c>
      <c r="U3804" s="23">
        <v>42269.126226851848</v>
      </c>
      <c r="V3804" s="14">
        <f t="shared" si="418"/>
        <v>3000</v>
      </c>
      <c r="W3804" s="14">
        <f t="shared" si="419"/>
        <v>0</v>
      </c>
      <c r="X3804" s="7">
        <f>IF($L3804&gt;0,$W3804/$L3804,0)</f>
        <v>0</v>
      </c>
    </row>
    <row r="3805" spans="1:24" ht="28.8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3">
        <f>(E3805/D3805)*100</f>
        <v>19.650000000000002</v>
      </c>
      <c r="P3805" s="7">
        <f t="shared" si="414"/>
        <v>58.95</v>
      </c>
      <c r="Q3805" s="4" t="str">
        <f t="shared" si="415"/>
        <v>theater</v>
      </c>
      <c r="R3805" s="4" t="str">
        <f t="shared" si="413"/>
        <v>musical</v>
      </c>
      <c r="S3805" s="22">
        <f t="shared" si="416"/>
        <v>42403.971851851849</v>
      </c>
      <c r="T3805" s="22">
        <f t="shared" si="417"/>
        <v>42433.971851851849</v>
      </c>
      <c r="U3805" s="23">
        <v>42403.971851851849</v>
      </c>
      <c r="V3805" s="14">
        <f t="shared" si="418"/>
        <v>12000</v>
      </c>
      <c r="W3805" s="14">
        <f t="shared" si="419"/>
        <v>2358</v>
      </c>
      <c r="X3805" s="7">
        <f>IF($L3805&gt;0,$W3805/$L3805,0)</f>
        <v>58.95</v>
      </c>
    </row>
    <row r="3806" spans="1:24" ht="43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3">
        <f>(E3806/D3806)*100</f>
        <v>0</v>
      </c>
      <c r="P3806" s="7">
        <f t="shared" si="414"/>
        <v>0</v>
      </c>
      <c r="Q3806" s="4" t="str">
        <f t="shared" si="415"/>
        <v>theater</v>
      </c>
      <c r="R3806" s="4" t="str">
        <f t="shared" si="413"/>
        <v>musical</v>
      </c>
      <c r="S3806" s="22">
        <f t="shared" si="416"/>
        <v>42527.00953703704</v>
      </c>
      <c r="T3806" s="22">
        <f t="shared" si="417"/>
        <v>42582.291666666672</v>
      </c>
      <c r="U3806" s="23">
        <v>42527.00953703704</v>
      </c>
      <c r="V3806" s="14">
        <f t="shared" si="418"/>
        <v>8000</v>
      </c>
      <c r="W3806" s="14">
        <f t="shared" si="419"/>
        <v>0</v>
      </c>
      <c r="X3806" s="7">
        <f>IF($L3806&gt;0,$W3806/$L3806,0)</f>
        <v>0</v>
      </c>
    </row>
    <row r="3807" spans="1:24" ht="43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3">
        <f>(E3807/D3807)*100</f>
        <v>2E-3</v>
      </c>
      <c r="P3807" s="7">
        <f t="shared" si="414"/>
        <v>1.5</v>
      </c>
      <c r="Q3807" s="4" t="str">
        <f t="shared" si="415"/>
        <v>theater</v>
      </c>
      <c r="R3807" s="4" t="str">
        <f t="shared" si="413"/>
        <v>musical</v>
      </c>
      <c r="S3807" s="22">
        <f t="shared" si="416"/>
        <v>41849.887037037035</v>
      </c>
      <c r="T3807" s="22">
        <f t="shared" si="417"/>
        <v>41909.887037037035</v>
      </c>
      <c r="U3807" s="23">
        <v>41849.887037037035</v>
      </c>
      <c r="V3807" s="14">
        <f t="shared" si="418"/>
        <v>150000</v>
      </c>
      <c r="W3807" s="14">
        <f t="shared" si="419"/>
        <v>3</v>
      </c>
      <c r="X3807" s="7">
        <f>IF($L3807&gt;0,$W3807/$L3807,0)</f>
        <v>1.5</v>
      </c>
    </row>
    <row r="3808" spans="1:24" ht="43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3">
        <f>(E3808/D3808)*100</f>
        <v>6.6666666666666666E-2</v>
      </c>
      <c r="P3808" s="7">
        <f t="shared" si="414"/>
        <v>5</v>
      </c>
      <c r="Q3808" s="4" t="str">
        <f t="shared" si="415"/>
        <v>theater</v>
      </c>
      <c r="R3808" s="4" t="str">
        <f t="shared" si="413"/>
        <v>musical</v>
      </c>
      <c r="S3808" s="22">
        <f t="shared" si="416"/>
        <v>41799.259039351848</v>
      </c>
      <c r="T3808" s="22">
        <f t="shared" si="417"/>
        <v>41819.259039351848</v>
      </c>
      <c r="U3808" s="23">
        <v>41799.259039351848</v>
      </c>
      <c r="V3808" s="14">
        <f t="shared" si="418"/>
        <v>5280.7049999999999</v>
      </c>
      <c r="W3808" s="14">
        <f t="shared" si="419"/>
        <v>3.52047</v>
      </c>
      <c r="X3808" s="7">
        <f>IF($L3808&gt;0,$W3808/$L3808,0)</f>
        <v>3.52047</v>
      </c>
    </row>
    <row r="3809" spans="1:24" ht="43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3">
        <f>(E3809/D3809)*100</f>
        <v>30.333333333333336</v>
      </c>
      <c r="P3809" s="7">
        <f t="shared" si="414"/>
        <v>50.555555555555557</v>
      </c>
      <c r="Q3809" s="4" t="str">
        <f t="shared" si="415"/>
        <v>theater</v>
      </c>
      <c r="R3809" s="4" t="str">
        <f t="shared" si="413"/>
        <v>musical</v>
      </c>
      <c r="S3809" s="22">
        <f t="shared" si="416"/>
        <v>42090.909016203703</v>
      </c>
      <c r="T3809" s="22">
        <f t="shared" si="417"/>
        <v>42097.909016203703</v>
      </c>
      <c r="U3809" s="23">
        <v>42090.909016203703</v>
      </c>
      <c r="V3809" s="14">
        <f t="shared" si="418"/>
        <v>1500</v>
      </c>
      <c r="W3809" s="14">
        <f t="shared" si="419"/>
        <v>455</v>
      </c>
      <c r="X3809" s="7">
        <f>IF($L3809&gt;0,$W3809/$L3809,0)</f>
        <v>50.555555555555557</v>
      </c>
    </row>
    <row r="3810" spans="1:24" ht="43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3">
        <f>(E3810/D3810)*100</f>
        <v>100</v>
      </c>
      <c r="P3810" s="7">
        <f t="shared" si="414"/>
        <v>41.666666666666664</v>
      </c>
      <c r="Q3810" s="4" t="str">
        <f t="shared" si="415"/>
        <v>theater</v>
      </c>
      <c r="R3810" s="4" t="str">
        <f t="shared" si="413"/>
        <v>plays</v>
      </c>
      <c r="S3810" s="22">
        <f t="shared" si="416"/>
        <v>42059.453923611116</v>
      </c>
      <c r="T3810" s="22">
        <f t="shared" si="417"/>
        <v>42119.412256944444</v>
      </c>
      <c r="U3810" s="23">
        <v>42059.453923611116</v>
      </c>
      <c r="V3810" s="14">
        <f t="shared" si="418"/>
        <v>1251.877</v>
      </c>
      <c r="W3810" s="14">
        <f t="shared" si="419"/>
        <v>1251.877</v>
      </c>
      <c r="X3810" s="7">
        <f>IF($L3810&gt;0,$W3810/$L3810,0)</f>
        <v>52.161541666666665</v>
      </c>
    </row>
    <row r="3811" spans="1:24" ht="43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3">
        <f>(E3811/D3811)*100</f>
        <v>101.25</v>
      </c>
      <c r="P3811" s="7">
        <f t="shared" si="414"/>
        <v>53.289473684210527</v>
      </c>
      <c r="Q3811" s="4" t="str">
        <f t="shared" si="415"/>
        <v>theater</v>
      </c>
      <c r="R3811" s="4" t="str">
        <f t="shared" si="413"/>
        <v>plays</v>
      </c>
      <c r="S3811" s="22">
        <f t="shared" si="416"/>
        <v>41800.526701388888</v>
      </c>
      <c r="T3811" s="22">
        <f t="shared" si="417"/>
        <v>41850.958333333336</v>
      </c>
      <c r="U3811" s="23">
        <v>41800.526701388888</v>
      </c>
      <c r="V3811" s="14">
        <f t="shared" si="418"/>
        <v>2503.7539999999999</v>
      </c>
      <c r="W3811" s="14">
        <f t="shared" si="419"/>
        <v>2535.050925</v>
      </c>
      <c r="X3811" s="7">
        <f>IF($L3811&gt;0,$W3811/$L3811,0)</f>
        <v>66.711866447368422</v>
      </c>
    </row>
    <row r="3812" spans="1:24" ht="43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3">
        <f>(E3812/D3812)*100</f>
        <v>121.73333333333333</v>
      </c>
      <c r="P3812" s="7">
        <f t="shared" si="414"/>
        <v>70.230769230769226</v>
      </c>
      <c r="Q3812" s="4" t="str">
        <f t="shared" si="415"/>
        <v>theater</v>
      </c>
      <c r="R3812" s="4" t="str">
        <f t="shared" si="413"/>
        <v>plays</v>
      </c>
      <c r="S3812" s="22">
        <f t="shared" si="416"/>
        <v>42054.849050925928</v>
      </c>
      <c r="T3812" s="22">
        <f t="shared" si="417"/>
        <v>42084.807384259257</v>
      </c>
      <c r="U3812" s="23">
        <v>42054.849050925928</v>
      </c>
      <c r="V3812" s="14">
        <f t="shared" si="418"/>
        <v>1500</v>
      </c>
      <c r="W3812" s="14">
        <f t="shared" si="419"/>
        <v>1826</v>
      </c>
      <c r="X3812" s="7">
        <f>IF($L3812&gt;0,$W3812/$L3812,0)</f>
        <v>70.230769230769226</v>
      </c>
    </row>
    <row r="3813" spans="1:24" ht="43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3">
        <f>(E3813/D3813)*100</f>
        <v>330</v>
      </c>
      <c r="P3813" s="7">
        <f t="shared" si="414"/>
        <v>43.421052631578945</v>
      </c>
      <c r="Q3813" s="4" t="str">
        <f t="shared" si="415"/>
        <v>theater</v>
      </c>
      <c r="R3813" s="4" t="str">
        <f t="shared" si="413"/>
        <v>plays</v>
      </c>
      <c r="S3813" s="22">
        <f t="shared" si="416"/>
        <v>42487.62700231481</v>
      </c>
      <c r="T3813" s="22">
        <f t="shared" si="417"/>
        <v>42521.458333333328</v>
      </c>
      <c r="U3813" s="23">
        <v>42487.62700231481</v>
      </c>
      <c r="V3813" s="14">
        <f t="shared" si="418"/>
        <v>312.96924999999999</v>
      </c>
      <c r="W3813" s="14">
        <f t="shared" si="419"/>
        <v>1032.7985249999999</v>
      </c>
      <c r="X3813" s="7">
        <f>IF($L3813&gt;0,$W3813/$L3813,0)</f>
        <v>54.357817105263152</v>
      </c>
    </row>
    <row r="3814" spans="1:24" ht="43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3">
        <f>(E3814/D3814)*100</f>
        <v>109.55</v>
      </c>
      <c r="P3814" s="7">
        <f t="shared" si="414"/>
        <v>199.18181818181819</v>
      </c>
      <c r="Q3814" s="4" t="str">
        <f t="shared" si="415"/>
        <v>theater</v>
      </c>
      <c r="R3814" s="4" t="str">
        <f t="shared" si="413"/>
        <v>plays</v>
      </c>
      <c r="S3814" s="22">
        <f t="shared" si="416"/>
        <v>42109.751250000001</v>
      </c>
      <c r="T3814" s="22">
        <f t="shared" si="417"/>
        <v>42156.165972222225</v>
      </c>
      <c r="U3814" s="23">
        <v>42109.751250000001</v>
      </c>
      <c r="V3814" s="14">
        <f t="shared" si="418"/>
        <v>1532.8980000000001</v>
      </c>
      <c r="W3814" s="14">
        <f t="shared" si="419"/>
        <v>1679.289759</v>
      </c>
      <c r="X3814" s="7">
        <f>IF($L3814&gt;0,$W3814/$L3814,0)</f>
        <v>152.66270536363638</v>
      </c>
    </row>
    <row r="3815" spans="1:24" ht="43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3">
        <f>(E3815/D3815)*100</f>
        <v>100.95190476190474</v>
      </c>
      <c r="P3815" s="7">
        <f t="shared" si="414"/>
        <v>78.518148148148143</v>
      </c>
      <c r="Q3815" s="4" t="str">
        <f t="shared" si="415"/>
        <v>theater</v>
      </c>
      <c r="R3815" s="4" t="str">
        <f t="shared" si="413"/>
        <v>plays</v>
      </c>
      <c r="S3815" s="22">
        <f t="shared" si="416"/>
        <v>42497.275706018518</v>
      </c>
      <c r="T3815" s="22">
        <f t="shared" si="417"/>
        <v>42535.904861111107</v>
      </c>
      <c r="U3815" s="23">
        <v>42497.275706018518</v>
      </c>
      <c r="V3815" s="14">
        <f t="shared" si="418"/>
        <v>2100</v>
      </c>
      <c r="W3815" s="14">
        <f t="shared" si="419"/>
        <v>2119.9899999999998</v>
      </c>
      <c r="X3815" s="7">
        <f>IF($L3815&gt;0,$W3815/$L3815,0)</f>
        <v>78.518148148148143</v>
      </c>
    </row>
    <row r="3816" spans="1:24" ht="43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3">
        <f>(E3816/D3816)*100</f>
        <v>140.13333333333333</v>
      </c>
      <c r="P3816" s="7">
        <f t="shared" si="414"/>
        <v>61.823529411764703</v>
      </c>
      <c r="Q3816" s="4" t="str">
        <f t="shared" si="415"/>
        <v>theater</v>
      </c>
      <c r="R3816" s="4" t="str">
        <f t="shared" si="413"/>
        <v>plays</v>
      </c>
      <c r="S3816" s="22">
        <f t="shared" si="416"/>
        <v>42058.904074074075</v>
      </c>
      <c r="T3816" s="22">
        <f t="shared" si="417"/>
        <v>42095.165972222225</v>
      </c>
      <c r="U3816" s="23">
        <v>42058.904074074075</v>
      </c>
      <c r="V3816" s="14">
        <f t="shared" si="418"/>
        <v>1500</v>
      </c>
      <c r="W3816" s="14">
        <f t="shared" si="419"/>
        <v>2102</v>
      </c>
      <c r="X3816" s="7">
        <f>IF($L3816&gt;0,$W3816/$L3816,0)</f>
        <v>61.823529411764703</v>
      </c>
    </row>
    <row r="3817" spans="1:24" ht="28.8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3">
        <f>(E3817/D3817)*100</f>
        <v>100.001</v>
      </c>
      <c r="P3817" s="7">
        <f t="shared" si="414"/>
        <v>50.000500000000002</v>
      </c>
      <c r="Q3817" s="4" t="str">
        <f t="shared" si="415"/>
        <v>theater</v>
      </c>
      <c r="R3817" s="4" t="str">
        <f t="shared" si="413"/>
        <v>plays</v>
      </c>
      <c r="S3817" s="22">
        <f t="shared" si="416"/>
        <v>42207.259918981479</v>
      </c>
      <c r="T3817" s="22">
        <f t="shared" si="417"/>
        <v>42236.958333333328</v>
      </c>
      <c r="U3817" s="23">
        <v>42207.259918981479</v>
      </c>
      <c r="V3817" s="14">
        <f t="shared" si="418"/>
        <v>1251.877</v>
      </c>
      <c r="W3817" s="14">
        <f t="shared" si="419"/>
        <v>1251.88951877</v>
      </c>
      <c r="X3817" s="7">
        <f>IF($L3817&gt;0,$W3817/$L3817,0)</f>
        <v>62.594475938499997</v>
      </c>
    </row>
    <row r="3818" spans="1:24" ht="57.6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3">
        <f>(E3818/D3818)*100</f>
        <v>119.238</v>
      </c>
      <c r="P3818" s="7">
        <f t="shared" si="414"/>
        <v>48.339729729729726</v>
      </c>
      <c r="Q3818" s="4" t="str">
        <f t="shared" si="415"/>
        <v>theater</v>
      </c>
      <c r="R3818" s="4" t="str">
        <f t="shared" si="413"/>
        <v>plays</v>
      </c>
      <c r="S3818" s="22">
        <f t="shared" si="416"/>
        <v>41807.690081018518</v>
      </c>
      <c r="T3818" s="22">
        <f t="shared" si="417"/>
        <v>41837.690081018518</v>
      </c>
      <c r="U3818" s="23">
        <v>41807.690081018518</v>
      </c>
      <c r="V3818" s="14">
        <f t="shared" si="418"/>
        <v>1500</v>
      </c>
      <c r="W3818" s="14">
        <f t="shared" si="419"/>
        <v>1788.57</v>
      </c>
      <c r="X3818" s="7">
        <f>IF($L3818&gt;0,$W3818/$L3818,0)</f>
        <v>48.339729729729726</v>
      </c>
    </row>
    <row r="3819" spans="1:24" ht="43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3">
        <f>(E3819/D3819)*100</f>
        <v>107.25</v>
      </c>
      <c r="P3819" s="7">
        <f t="shared" si="414"/>
        <v>107.25</v>
      </c>
      <c r="Q3819" s="4" t="str">
        <f t="shared" si="415"/>
        <v>theater</v>
      </c>
      <c r="R3819" s="4" t="str">
        <f t="shared" si="413"/>
        <v>plays</v>
      </c>
      <c r="S3819" s="22">
        <f t="shared" si="416"/>
        <v>42284.69694444444</v>
      </c>
      <c r="T3819" s="22">
        <f t="shared" si="417"/>
        <v>42301.165972222225</v>
      </c>
      <c r="U3819" s="23">
        <v>42284.69694444444</v>
      </c>
      <c r="V3819" s="14">
        <f t="shared" si="418"/>
        <v>2000</v>
      </c>
      <c r="W3819" s="14">
        <f t="shared" si="419"/>
        <v>2145</v>
      </c>
      <c r="X3819" s="7">
        <f>IF($L3819&gt;0,$W3819/$L3819,0)</f>
        <v>107.25</v>
      </c>
    </row>
    <row r="3820" spans="1:24" ht="43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3">
        <f>(E3820/D3820)*100</f>
        <v>227.99999999999997</v>
      </c>
      <c r="P3820" s="7">
        <f t="shared" si="414"/>
        <v>57</v>
      </c>
      <c r="Q3820" s="4" t="str">
        <f t="shared" si="415"/>
        <v>theater</v>
      </c>
      <c r="R3820" s="4" t="str">
        <f t="shared" si="413"/>
        <v>plays</v>
      </c>
      <c r="S3820" s="22">
        <f t="shared" si="416"/>
        <v>42045.84238425926</v>
      </c>
      <c r="T3820" s="22">
        <f t="shared" si="417"/>
        <v>42075.800717592589</v>
      </c>
      <c r="U3820" s="23">
        <v>42045.84238425926</v>
      </c>
      <c r="V3820" s="14">
        <f t="shared" si="418"/>
        <v>250</v>
      </c>
      <c r="W3820" s="14">
        <f t="shared" si="419"/>
        <v>570</v>
      </c>
      <c r="X3820" s="7">
        <f>IF($L3820&gt;0,$W3820/$L3820,0)</f>
        <v>57</v>
      </c>
    </row>
    <row r="3821" spans="1:24" ht="28.8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3">
        <f>(E3821/D3821)*100</f>
        <v>106.4</v>
      </c>
      <c r="P3821" s="7">
        <f t="shared" si="414"/>
        <v>40.92307692307692</v>
      </c>
      <c r="Q3821" s="4" t="str">
        <f t="shared" si="415"/>
        <v>theater</v>
      </c>
      <c r="R3821" s="4" t="str">
        <f t="shared" si="413"/>
        <v>plays</v>
      </c>
      <c r="S3821" s="22">
        <f t="shared" si="416"/>
        <v>42184.209537037037</v>
      </c>
      <c r="T3821" s="22">
        <f t="shared" si="417"/>
        <v>42202.876388888893</v>
      </c>
      <c r="U3821" s="23">
        <v>42184.209537037037</v>
      </c>
      <c r="V3821" s="14">
        <f t="shared" si="418"/>
        <v>1000</v>
      </c>
      <c r="W3821" s="14">
        <f t="shared" si="419"/>
        <v>1064</v>
      </c>
      <c r="X3821" s="7">
        <f>IF($L3821&gt;0,$W3821/$L3821,0)</f>
        <v>40.92307692307692</v>
      </c>
    </row>
    <row r="3822" spans="1:24" ht="43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3">
        <f>(E3822/D3822)*100</f>
        <v>143.33333333333334</v>
      </c>
      <c r="P3822" s="7">
        <f t="shared" si="414"/>
        <v>21.5</v>
      </c>
      <c r="Q3822" s="4" t="str">
        <f t="shared" si="415"/>
        <v>theater</v>
      </c>
      <c r="R3822" s="4" t="str">
        <f t="shared" si="413"/>
        <v>plays</v>
      </c>
      <c r="S3822" s="22">
        <f t="shared" si="416"/>
        <v>42160.651817129634</v>
      </c>
      <c r="T3822" s="22">
        <f t="shared" si="417"/>
        <v>42190.651817129634</v>
      </c>
      <c r="U3822" s="23">
        <v>42160.651817129634</v>
      </c>
      <c r="V3822" s="14">
        <f t="shared" si="418"/>
        <v>375.56309999999996</v>
      </c>
      <c r="W3822" s="14">
        <f t="shared" si="419"/>
        <v>538.30710999999997</v>
      </c>
      <c r="X3822" s="7">
        <f>IF($L3822&gt;0,$W3822/$L3822,0)</f>
        <v>26.915355499999997</v>
      </c>
    </row>
    <row r="3823" spans="1:24" ht="43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3">
        <f>(E3823/D3823)*100</f>
        <v>104.54285714285714</v>
      </c>
      <c r="P3823" s="7">
        <f t="shared" si="414"/>
        <v>79.543478260869563</v>
      </c>
      <c r="Q3823" s="4" t="str">
        <f t="shared" si="415"/>
        <v>theater</v>
      </c>
      <c r="R3823" s="4" t="str">
        <f t="shared" si="413"/>
        <v>plays</v>
      </c>
      <c r="S3823" s="22">
        <f t="shared" si="416"/>
        <v>42341.180636574078</v>
      </c>
      <c r="T3823" s="22">
        <f t="shared" si="417"/>
        <v>42373.180636574078</v>
      </c>
      <c r="U3823" s="23">
        <v>42341.180636574078</v>
      </c>
      <c r="V3823" s="14">
        <f t="shared" si="418"/>
        <v>3500</v>
      </c>
      <c r="W3823" s="14">
        <f t="shared" si="419"/>
        <v>3659</v>
      </c>
      <c r="X3823" s="7">
        <f>IF($L3823&gt;0,$W3823/$L3823,0)</f>
        <v>79.543478260869563</v>
      </c>
    </row>
    <row r="3824" spans="1:24" ht="43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3">
        <f>(E3824/D3824)*100</f>
        <v>110.02000000000001</v>
      </c>
      <c r="P3824" s="7">
        <f t="shared" si="414"/>
        <v>72.381578947368425</v>
      </c>
      <c r="Q3824" s="4" t="str">
        <f t="shared" si="415"/>
        <v>theater</v>
      </c>
      <c r="R3824" s="4" t="str">
        <f t="shared" si="413"/>
        <v>plays</v>
      </c>
      <c r="S3824" s="22">
        <f t="shared" si="416"/>
        <v>42329.838159722218</v>
      </c>
      <c r="T3824" s="22">
        <f t="shared" si="417"/>
        <v>42388.957638888889</v>
      </c>
      <c r="U3824" s="23">
        <v>42329.838159722218</v>
      </c>
      <c r="V3824" s="14">
        <f t="shared" si="418"/>
        <v>5630.7749999999996</v>
      </c>
      <c r="W3824" s="14">
        <f t="shared" si="419"/>
        <v>6194.9786549999999</v>
      </c>
      <c r="X3824" s="7">
        <f>IF($L3824&gt;0,$W3824/$L3824,0)</f>
        <v>81.512877039473679</v>
      </c>
    </row>
    <row r="3825" spans="1:24" ht="43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3">
        <f>(E3825/D3825)*100</f>
        <v>106</v>
      </c>
      <c r="P3825" s="7">
        <f t="shared" si="414"/>
        <v>64.634146341463421</v>
      </c>
      <c r="Q3825" s="4" t="str">
        <f t="shared" si="415"/>
        <v>theater</v>
      </c>
      <c r="R3825" s="4" t="str">
        <f t="shared" si="413"/>
        <v>plays</v>
      </c>
      <c r="S3825" s="22">
        <f t="shared" si="416"/>
        <v>42170.910231481481</v>
      </c>
      <c r="T3825" s="22">
        <f t="shared" si="417"/>
        <v>42205.165972222225</v>
      </c>
      <c r="U3825" s="23">
        <v>42170.910231481481</v>
      </c>
      <c r="V3825" s="14">
        <f t="shared" si="418"/>
        <v>2500</v>
      </c>
      <c r="W3825" s="14">
        <f t="shared" si="419"/>
        <v>2650</v>
      </c>
      <c r="X3825" s="7">
        <f>IF($L3825&gt;0,$W3825/$L3825,0)</f>
        <v>64.634146341463421</v>
      </c>
    </row>
    <row r="3826" spans="1:24" ht="43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3">
        <f>(E3826/D3826)*100</f>
        <v>108</v>
      </c>
      <c r="P3826" s="7">
        <f t="shared" si="414"/>
        <v>38.571428571428569</v>
      </c>
      <c r="Q3826" s="4" t="str">
        <f t="shared" si="415"/>
        <v>theater</v>
      </c>
      <c r="R3826" s="4" t="str">
        <f t="shared" si="413"/>
        <v>plays</v>
      </c>
      <c r="S3826" s="22">
        <f t="shared" si="416"/>
        <v>42571.626192129625</v>
      </c>
      <c r="T3826" s="22">
        <f t="shared" si="417"/>
        <v>42583.570138888885</v>
      </c>
      <c r="U3826" s="23">
        <v>42571.626192129625</v>
      </c>
      <c r="V3826" s="14">
        <f t="shared" si="418"/>
        <v>312.96924999999999</v>
      </c>
      <c r="W3826" s="14">
        <f t="shared" si="419"/>
        <v>338.00678999999997</v>
      </c>
      <c r="X3826" s="7">
        <f>IF($L3826&gt;0,$W3826/$L3826,0)</f>
        <v>48.28668428571428</v>
      </c>
    </row>
    <row r="3827" spans="1:24" ht="43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3">
        <f>(E3827/D3827)*100</f>
        <v>105.42</v>
      </c>
      <c r="P3827" s="7">
        <f t="shared" si="414"/>
        <v>107.57142857142857</v>
      </c>
      <c r="Q3827" s="4" t="str">
        <f t="shared" si="415"/>
        <v>theater</v>
      </c>
      <c r="R3827" s="4" t="str">
        <f t="shared" si="413"/>
        <v>plays</v>
      </c>
      <c r="S3827" s="22">
        <f t="shared" si="416"/>
        <v>42151.069606481484</v>
      </c>
      <c r="T3827" s="22">
        <f t="shared" si="417"/>
        <v>42172.069606481484</v>
      </c>
      <c r="U3827" s="23">
        <v>42151.069606481484</v>
      </c>
      <c r="V3827" s="14">
        <f t="shared" si="418"/>
        <v>5000</v>
      </c>
      <c r="W3827" s="14">
        <f t="shared" si="419"/>
        <v>5271</v>
      </c>
      <c r="X3827" s="7">
        <f>IF($L3827&gt;0,$W3827/$L3827,0)</f>
        <v>107.57142857142857</v>
      </c>
    </row>
    <row r="3828" spans="1:24" ht="28.8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3">
        <f>(E3828/D3828)*100</f>
        <v>119.16666666666667</v>
      </c>
      <c r="P3828" s="7">
        <f t="shared" si="414"/>
        <v>27.5</v>
      </c>
      <c r="Q3828" s="4" t="str">
        <f t="shared" si="415"/>
        <v>theater</v>
      </c>
      <c r="R3828" s="4" t="str">
        <f t="shared" si="413"/>
        <v>plays</v>
      </c>
      <c r="S3828" s="22">
        <f t="shared" si="416"/>
        <v>42101.423541666663</v>
      </c>
      <c r="T3828" s="22">
        <f t="shared" si="417"/>
        <v>42131.423541666663</v>
      </c>
      <c r="U3828" s="23">
        <v>42101.423541666663</v>
      </c>
      <c r="V3828" s="14">
        <f t="shared" si="418"/>
        <v>751.12619999999993</v>
      </c>
      <c r="W3828" s="14">
        <f t="shared" si="419"/>
        <v>895.09205499999996</v>
      </c>
      <c r="X3828" s="7">
        <f>IF($L3828&gt;0,$W3828/$L3828,0)</f>
        <v>34.426617499999999</v>
      </c>
    </row>
    <row r="3829" spans="1:24" ht="57.6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3">
        <f>(E3829/D3829)*100</f>
        <v>152.66666666666666</v>
      </c>
      <c r="P3829" s="7">
        <f t="shared" si="414"/>
        <v>70.461538461538467</v>
      </c>
      <c r="Q3829" s="4" t="str">
        <f t="shared" si="415"/>
        <v>theater</v>
      </c>
      <c r="R3829" s="4" t="str">
        <f t="shared" si="413"/>
        <v>plays</v>
      </c>
      <c r="S3829" s="22">
        <f t="shared" si="416"/>
        <v>42034.928252314814</v>
      </c>
      <c r="T3829" s="22">
        <f t="shared" si="417"/>
        <v>42090</v>
      </c>
      <c r="U3829" s="23">
        <v>42034.928252314814</v>
      </c>
      <c r="V3829" s="14">
        <f t="shared" si="418"/>
        <v>3755.6309999999999</v>
      </c>
      <c r="W3829" s="14">
        <f t="shared" si="419"/>
        <v>5733.5966599999992</v>
      </c>
      <c r="X3829" s="7">
        <f>IF($L3829&gt;0,$W3829/$L3829,0)</f>
        <v>88.209179384615368</v>
      </c>
    </row>
    <row r="3830" spans="1:24" ht="43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3">
        <f>(E3830/D3830)*100</f>
        <v>100</v>
      </c>
      <c r="P3830" s="7">
        <f t="shared" si="414"/>
        <v>178.57142857142858</v>
      </c>
      <c r="Q3830" s="4" t="str">
        <f t="shared" si="415"/>
        <v>theater</v>
      </c>
      <c r="R3830" s="4" t="str">
        <f t="shared" si="413"/>
        <v>plays</v>
      </c>
      <c r="S3830" s="22">
        <f t="shared" si="416"/>
        <v>41944.527627314819</v>
      </c>
      <c r="T3830" s="22">
        <f t="shared" si="417"/>
        <v>42004.569293981476</v>
      </c>
      <c r="U3830" s="23">
        <v>41944.527627314819</v>
      </c>
      <c r="V3830" s="14">
        <f t="shared" si="418"/>
        <v>5000</v>
      </c>
      <c r="W3830" s="14">
        <f t="shared" si="419"/>
        <v>5000</v>
      </c>
      <c r="X3830" s="7">
        <f>IF($L3830&gt;0,$W3830/$L3830,0)</f>
        <v>178.57142857142858</v>
      </c>
    </row>
    <row r="3831" spans="1:24" ht="43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3">
        <f>(E3831/D3831)*100</f>
        <v>100.2</v>
      </c>
      <c r="P3831" s="7">
        <f t="shared" si="414"/>
        <v>62.625</v>
      </c>
      <c r="Q3831" s="4" t="str">
        <f t="shared" si="415"/>
        <v>theater</v>
      </c>
      <c r="R3831" s="4" t="str">
        <f t="shared" si="413"/>
        <v>plays</v>
      </c>
      <c r="S3831" s="22">
        <f t="shared" si="416"/>
        <v>42593.865405092598</v>
      </c>
      <c r="T3831" s="22">
        <f t="shared" si="417"/>
        <v>42613.865405092598</v>
      </c>
      <c r="U3831" s="23">
        <v>42593.865405092598</v>
      </c>
      <c r="V3831" s="14">
        <f t="shared" si="418"/>
        <v>500</v>
      </c>
      <c r="W3831" s="14">
        <f t="shared" si="419"/>
        <v>501</v>
      </c>
      <c r="X3831" s="7">
        <f>IF($L3831&gt;0,$W3831/$L3831,0)</f>
        <v>62.625</v>
      </c>
    </row>
    <row r="3832" spans="1:24" ht="43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3">
        <f>(E3832/D3832)*100</f>
        <v>225</v>
      </c>
      <c r="P3832" s="7">
        <f t="shared" si="414"/>
        <v>75</v>
      </c>
      <c r="Q3832" s="4" t="str">
        <f t="shared" si="415"/>
        <v>theater</v>
      </c>
      <c r="R3832" s="4" t="str">
        <f t="shared" si="413"/>
        <v>plays</v>
      </c>
      <c r="S3832" s="22">
        <f t="shared" si="416"/>
        <v>42503.740868055553</v>
      </c>
      <c r="T3832" s="22">
        <f t="shared" si="417"/>
        <v>42517.740868055553</v>
      </c>
      <c r="U3832" s="23">
        <v>42503.740868055553</v>
      </c>
      <c r="V3832" s="14">
        <f t="shared" si="418"/>
        <v>100</v>
      </c>
      <c r="W3832" s="14">
        <f t="shared" si="419"/>
        <v>225</v>
      </c>
      <c r="X3832" s="7">
        <f>IF($L3832&gt;0,$W3832/$L3832,0)</f>
        <v>75</v>
      </c>
    </row>
    <row r="3833" spans="1:24" ht="43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3">
        <f>(E3833/D3833)*100</f>
        <v>106.02199999999999</v>
      </c>
      <c r="P3833" s="7">
        <f t="shared" si="414"/>
        <v>58.901111111111113</v>
      </c>
      <c r="Q3833" s="4" t="str">
        <f t="shared" si="415"/>
        <v>theater</v>
      </c>
      <c r="R3833" s="4" t="str">
        <f t="shared" si="413"/>
        <v>plays</v>
      </c>
      <c r="S3833" s="22">
        <f t="shared" si="416"/>
        <v>41927.848900462966</v>
      </c>
      <c r="T3833" s="22">
        <f t="shared" si="417"/>
        <v>41948.890567129631</v>
      </c>
      <c r="U3833" s="23">
        <v>41927.848900462966</v>
      </c>
      <c r="V3833" s="14">
        <f t="shared" si="418"/>
        <v>500</v>
      </c>
      <c r="W3833" s="14">
        <f t="shared" si="419"/>
        <v>530.11</v>
      </c>
      <c r="X3833" s="7">
        <f>IF($L3833&gt;0,$W3833/$L3833,0)</f>
        <v>58.901111111111113</v>
      </c>
    </row>
    <row r="3834" spans="1:24" ht="43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3">
        <f>(E3834/D3834)*100</f>
        <v>104.66666666666666</v>
      </c>
      <c r="P3834" s="7">
        <f t="shared" si="414"/>
        <v>139.55555555555554</v>
      </c>
      <c r="Q3834" s="4" t="str">
        <f t="shared" si="415"/>
        <v>theater</v>
      </c>
      <c r="R3834" s="4" t="str">
        <f t="shared" si="413"/>
        <v>plays</v>
      </c>
      <c r="S3834" s="22">
        <f t="shared" si="416"/>
        <v>42375.114988425921</v>
      </c>
      <c r="T3834" s="22">
        <f t="shared" si="417"/>
        <v>42420.114988425921</v>
      </c>
      <c r="U3834" s="23">
        <v>42375.114988425921</v>
      </c>
      <c r="V3834" s="14">
        <f t="shared" si="418"/>
        <v>1200</v>
      </c>
      <c r="W3834" s="14">
        <f t="shared" si="419"/>
        <v>1256</v>
      </c>
      <c r="X3834" s="7">
        <f>IF($L3834&gt;0,$W3834/$L3834,0)</f>
        <v>139.55555555555554</v>
      </c>
    </row>
    <row r="3835" spans="1:24" ht="43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3">
        <f>(E3835/D3835)*100</f>
        <v>116.66666666666667</v>
      </c>
      <c r="P3835" s="7">
        <f t="shared" si="414"/>
        <v>70</v>
      </c>
      <c r="Q3835" s="4" t="str">
        <f t="shared" si="415"/>
        <v>theater</v>
      </c>
      <c r="R3835" s="4" t="str">
        <f t="shared" si="413"/>
        <v>plays</v>
      </c>
      <c r="S3835" s="22">
        <f t="shared" si="416"/>
        <v>41963.872361111113</v>
      </c>
      <c r="T3835" s="22">
        <f t="shared" si="417"/>
        <v>41974.797916666663</v>
      </c>
      <c r="U3835" s="23">
        <v>41963.872361111113</v>
      </c>
      <c r="V3835" s="14">
        <f t="shared" si="418"/>
        <v>919.73880000000008</v>
      </c>
      <c r="W3835" s="14">
        <f t="shared" si="419"/>
        <v>1073.0286000000001</v>
      </c>
      <c r="X3835" s="7">
        <f>IF($L3835&gt;0,$W3835/$L3835,0)</f>
        <v>53.651430000000005</v>
      </c>
    </row>
    <row r="3836" spans="1:24" ht="43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3">
        <f>(E3836/D3836)*100</f>
        <v>109.03333333333333</v>
      </c>
      <c r="P3836" s="7">
        <f t="shared" si="414"/>
        <v>57.385964912280699</v>
      </c>
      <c r="Q3836" s="4" t="str">
        <f t="shared" si="415"/>
        <v>theater</v>
      </c>
      <c r="R3836" s="4" t="str">
        <f t="shared" si="413"/>
        <v>plays</v>
      </c>
      <c r="S3836" s="22">
        <f t="shared" si="416"/>
        <v>42143.445219907408</v>
      </c>
      <c r="T3836" s="22">
        <f t="shared" si="417"/>
        <v>42173.445219907408</v>
      </c>
      <c r="U3836" s="23">
        <v>42143.445219907408</v>
      </c>
      <c r="V3836" s="14">
        <f t="shared" si="418"/>
        <v>3755.6309999999999</v>
      </c>
      <c r="W3836" s="14">
        <f t="shared" si="419"/>
        <v>4094.8896669999999</v>
      </c>
      <c r="X3836" s="7">
        <f>IF($L3836&gt;0,$W3836/$L3836,0)</f>
        <v>71.840169596491222</v>
      </c>
    </row>
    <row r="3837" spans="1:24" ht="43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3">
        <f>(E3837/D3837)*100</f>
        <v>160</v>
      </c>
      <c r="P3837" s="7">
        <f t="shared" si="414"/>
        <v>40</v>
      </c>
      <c r="Q3837" s="4" t="str">
        <f t="shared" si="415"/>
        <v>theater</v>
      </c>
      <c r="R3837" s="4" t="str">
        <f t="shared" si="413"/>
        <v>plays</v>
      </c>
      <c r="S3837" s="22">
        <f t="shared" si="416"/>
        <v>42460.94222222222</v>
      </c>
      <c r="T3837" s="22">
        <f t="shared" si="417"/>
        <v>42481.94222222222</v>
      </c>
      <c r="U3837" s="23">
        <v>42460.94222222222</v>
      </c>
      <c r="V3837" s="14">
        <f t="shared" si="418"/>
        <v>250.37539999999998</v>
      </c>
      <c r="W3837" s="14">
        <f t="shared" si="419"/>
        <v>400.60064</v>
      </c>
      <c r="X3837" s="7">
        <f>IF($L3837&gt;0,$W3837/$L3837,0)</f>
        <v>50.07508</v>
      </c>
    </row>
    <row r="3838" spans="1:24" ht="43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3">
        <f>(E3838/D3838)*100</f>
        <v>112.5</v>
      </c>
      <c r="P3838" s="7">
        <f t="shared" si="414"/>
        <v>64.285714285714292</v>
      </c>
      <c r="Q3838" s="4" t="str">
        <f t="shared" si="415"/>
        <v>theater</v>
      </c>
      <c r="R3838" s="4" t="str">
        <f t="shared" si="413"/>
        <v>plays</v>
      </c>
      <c r="S3838" s="22">
        <f t="shared" si="416"/>
        <v>42553.926527777774</v>
      </c>
      <c r="T3838" s="22">
        <f t="shared" si="417"/>
        <v>42585.172916666663</v>
      </c>
      <c r="U3838" s="23">
        <v>42553.926527777774</v>
      </c>
      <c r="V3838" s="14">
        <f t="shared" si="418"/>
        <v>800</v>
      </c>
      <c r="W3838" s="14">
        <f t="shared" si="419"/>
        <v>900</v>
      </c>
      <c r="X3838" s="7">
        <f>IF($L3838&gt;0,$W3838/$L3838,0)</f>
        <v>64.285714285714292</v>
      </c>
    </row>
    <row r="3839" spans="1:24" ht="28.8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3">
        <f>(E3839/D3839)*100</f>
        <v>102.1</v>
      </c>
      <c r="P3839" s="7">
        <f t="shared" si="414"/>
        <v>120.11764705882354</v>
      </c>
      <c r="Q3839" s="4" t="str">
        <f t="shared" si="415"/>
        <v>theater</v>
      </c>
      <c r="R3839" s="4" t="str">
        <f t="shared" si="413"/>
        <v>plays</v>
      </c>
      <c r="S3839" s="22">
        <f t="shared" si="416"/>
        <v>42152.765717592592</v>
      </c>
      <c r="T3839" s="22">
        <f t="shared" si="417"/>
        <v>42188.765717592592</v>
      </c>
      <c r="U3839" s="23">
        <v>42152.765717592592</v>
      </c>
      <c r="V3839" s="14">
        <f t="shared" si="418"/>
        <v>2503.7539999999999</v>
      </c>
      <c r="W3839" s="14">
        <f t="shared" si="419"/>
        <v>2556.3328339999998</v>
      </c>
      <c r="X3839" s="7">
        <f>IF($L3839&gt;0,$W3839/$L3839,0)</f>
        <v>150.37251964705882</v>
      </c>
    </row>
    <row r="3840" spans="1:24" ht="43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3">
        <f>(E3840/D3840)*100</f>
        <v>100.824</v>
      </c>
      <c r="P3840" s="7">
        <f t="shared" si="414"/>
        <v>1008.24</v>
      </c>
      <c r="Q3840" s="4" t="str">
        <f t="shared" si="415"/>
        <v>theater</v>
      </c>
      <c r="R3840" s="4" t="str">
        <f t="shared" si="413"/>
        <v>plays</v>
      </c>
      <c r="S3840" s="22">
        <f t="shared" si="416"/>
        <v>42116.710752314815</v>
      </c>
      <c r="T3840" s="22">
        <f t="shared" si="417"/>
        <v>42146.710752314815</v>
      </c>
      <c r="U3840" s="23">
        <v>42116.710752314815</v>
      </c>
      <c r="V3840" s="14">
        <f t="shared" si="418"/>
        <v>10694.7</v>
      </c>
      <c r="W3840" s="14">
        <f t="shared" si="419"/>
        <v>10782.824328000001</v>
      </c>
      <c r="X3840" s="7">
        <f>IF($L3840&gt;0,$W3840/$L3840,0)</f>
        <v>107.82824328000001</v>
      </c>
    </row>
    <row r="3841" spans="1:24" ht="43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3">
        <f>(E3841/D3841)*100</f>
        <v>101.25</v>
      </c>
      <c r="P3841" s="7">
        <f t="shared" si="414"/>
        <v>63.28125</v>
      </c>
      <c r="Q3841" s="4" t="str">
        <f t="shared" si="415"/>
        <v>theater</v>
      </c>
      <c r="R3841" s="4" t="str">
        <f t="shared" si="413"/>
        <v>plays</v>
      </c>
      <c r="S3841" s="22">
        <f t="shared" si="416"/>
        <v>42155.142638888894</v>
      </c>
      <c r="T3841" s="22">
        <f t="shared" si="417"/>
        <v>42215.142638888894</v>
      </c>
      <c r="U3841" s="23">
        <v>42155.142638888894</v>
      </c>
      <c r="V3841" s="14">
        <f t="shared" si="418"/>
        <v>2000</v>
      </c>
      <c r="W3841" s="14">
        <f t="shared" si="419"/>
        <v>2025</v>
      </c>
      <c r="X3841" s="7">
        <f>IF($L3841&gt;0,$W3841/$L3841,0)</f>
        <v>63.28125</v>
      </c>
    </row>
    <row r="3842" spans="1:24" ht="43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3">
        <f>(E3842/D3842)*100</f>
        <v>6500</v>
      </c>
      <c r="P3842" s="7">
        <f t="shared" si="414"/>
        <v>21.666666666666668</v>
      </c>
      <c r="Q3842" s="4" t="str">
        <f t="shared" si="415"/>
        <v>theater</v>
      </c>
      <c r="R3842" s="4" t="str">
        <f t="shared" ref="R3842:R3905" si="420">MID($N3842,FIND("/",$N3842)+1,LEN($N3842))</f>
        <v>plays</v>
      </c>
      <c r="S3842" s="22">
        <f t="shared" si="416"/>
        <v>42432.701724537037</v>
      </c>
      <c r="T3842" s="22">
        <f t="shared" si="417"/>
        <v>42457.660057870366</v>
      </c>
      <c r="U3842" s="23">
        <v>42432.701724537037</v>
      </c>
      <c r="V3842" s="14">
        <f t="shared" si="418"/>
        <v>1.2518769999999999</v>
      </c>
      <c r="W3842" s="14">
        <f t="shared" si="419"/>
        <v>81.372004999999987</v>
      </c>
      <c r="X3842" s="7">
        <f>IF($L3842&gt;0,$W3842/$L3842,0)</f>
        <v>27.124001666666661</v>
      </c>
    </row>
    <row r="3843" spans="1:24" ht="43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3">
        <f>(E3843/D3843)*100</f>
        <v>8.7200000000000006</v>
      </c>
      <c r="P3843" s="7">
        <f t="shared" ref="P3843:P3906" si="421">IF($L3843&gt;0,$E3843/$L3843,0)</f>
        <v>25.647058823529413</v>
      </c>
      <c r="Q3843" s="4" t="str">
        <f t="shared" ref="Q3843:Q3906" si="422">LEFT($N3843,FIND("/",$N3843)-1)</f>
        <v>theater</v>
      </c>
      <c r="R3843" s="4" t="str">
        <f t="shared" si="420"/>
        <v>plays</v>
      </c>
      <c r="S3843" s="22">
        <f t="shared" ref="S3843:U3906" si="423">($J3843/86400)+DATE(1970,1,1)</f>
        <v>41780.785729166666</v>
      </c>
      <c r="T3843" s="22">
        <f t="shared" ref="T3843:T3906" si="424">($I3843/86400)+DATE(1970,1,1)</f>
        <v>41840.785729166666</v>
      </c>
      <c r="U3843" s="23">
        <v>41780.785729166666</v>
      </c>
      <c r="V3843" s="14">
        <f t="shared" ref="V3843:V3906" si="425">IF($H3843="AUD",$D3843*0.704094,IF($H3843="CAD",$D3843*0.766449,IF($H3843="CHF",$D3843*1.016069,IF($H3843="DKK",$D3843*0.150818,IF($H3843="EUR",$D3843*1.126155,IF($H3843="GBP",$D3843*1.251877,IF($H3843="HKD",$D3843*0.127766,IF($H3843="MXN",$D3843*0.052688,IF($H3843="NOK",$D3843*0.117106,IF($H3843="NZD",$D3843*0.672078,IF($H3843="SEK",$D3843*0.106947,IF($H3843="SGD",$D3843*0.737466,IF($H3843="USD",$D3843*1)))))))))))))</f>
        <v>10000</v>
      </c>
      <c r="W3843" s="14">
        <f t="shared" ref="W3843:W3906" si="426">IF($H3843="AUD",$E3843*0.704094,IF($H3843="CAD",$E3843*0.766449,IF($H3843="CHF",$E3843*1.016069,IF($H3843="DKK",$E3843*0.150818,IF($H3843="EUR",$E3843*1.126155,IF($H3843="GBP",$E3843*1.251877,IF($H3843="HKD",$E3843*0.127766,IF($H3843="MXN",$E3843*0.052688,IF($H3843="NOK",$E3843*0.117106,IF($H3843="NZD",$E3843*0.672078,IF($H3843="SEK",$E3843*0.106947,IF($H3843="SGD",$E3843*0.737466,IF($H3843="USD",$E3843*1)))))))))))))</f>
        <v>872</v>
      </c>
      <c r="X3843" s="7">
        <f>IF($L3843&gt;0,$W3843/$L3843,0)</f>
        <v>25.647058823529413</v>
      </c>
    </row>
    <row r="3844" spans="1:24" ht="43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3">
        <f>(E3844/D3844)*100</f>
        <v>21.94</v>
      </c>
      <c r="P3844" s="7">
        <f t="shared" si="421"/>
        <v>47.695652173913047</v>
      </c>
      <c r="Q3844" s="4" t="str">
        <f t="shared" si="422"/>
        <v>theater</v>
      </c>
      <c r="R3844" s="4" t="str">
        <f t="shared" si="420"/>
        <v>plays</v>
      </c>
      <c r="S3844" s="22">
        <f t="shared" si="423"/>
        <v>41740.493657407409</v>
      </c>
      <c r="T3844" s="22">
        <f t="shared" si="424"/>
        <v>41770.493657407409</v>
      </c>
      <c r="U3844" s="23">
        <v>41740.493657407409</v>
      </c>
      <c r="V3844" s="14">
        <f t="shared" si="425"/>
        <v>6259.3849999999993</v>
      </c>
      <c r="W3844" s="14">
        <f t="shared" si="426"/>
        <v>1373.3090689999999</v>
      </c>
      <c r="X3844" s="7">
        <f>IF($L3844&gt;0,$W3844/$L3844,0)</f>
        <v>59.709089956521737</v>
      </c>
    </row>
    <row r="3845" spans="1:24" ht="43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3">
        <f>(E3845/D3845)*100</f>
        <v>21.3</v>
      </c>
      <c r="P3845" s="7">
        <f t="shared" si="421"/>
        <v>56.05263157894737</v>
      </c>
      <c r="Q3845" s="4" t="str">
        <f t="shared" si="422"/>
        <v>theater</v>
      </c>
      <c r="R3845" s="4" t="str">
        <f t="shared" si="420"/>
        <v>plays</v>
      </c>
      <c r="S3845" s="22">
        <f t="shared" si="423"/>
        <v>41766.072500000002</v>
      </c>
      <c r="T3845" s="22">
        <f t="shared" si="424"/>
        <v>41791.072500000002</v>
      </c>
      <c r="U3845" s="23">
        <v>41766.072500000002</v>
      </c>
      <c r="V3845" s="14">
        <f t="shared" si="425"/>
        <v>5000</v>
      </c>
      <c r="W3845" s="14">
        <f t="shared" si="426"/>
        <v>1065</v>
      </c>
      <c r="X3845" s="7">
        <f>IF($L3845&gt;0,$W3845/$L3845,0)</f>
        <v>56.05263157894737</v>
      </c>
    </row>
    <row r="3846" spans="1:24" ht="43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3">
        <f>(E3846/D3846)*100</f>
        <v>41.489795918367342</v>
      </c>
      <c r="P3846" s="7">
        <f t="shared" si="421"/>
        <v>81.319999999999993</v>
      </c>
      <c r="Q3846" s="4" t="str">
        <f t="shared" si="422"/>
        <v>theater</v>
      </c>
      <c r="R3846" s="4" t="str">
        <f t="shared" si="420"/>
        <v>plays</v>
      </c>
      <c r="S3846" s="22">
        <f t="shared" si="423"/>
        <v>41766.617291666669</v>
      </c>
      <c r="T3846" s="22">
        <f t="shared" si="424"/>
        <v>41793.290972222225</v>
      </c>
      <c r="U3846" s="23">
        <v>41766.617291666669</v>
      </c>
      <c r="V3846" s="14">
        <f t="shared" si="425"/>
        <v>9800</v>
      </c>
      <c r="W3846" s="14">
        <f t="shared" si="426"/>
        <v>4066</v>
      </c>
      <c r="X3846" s="7">
        <f>IF($L3846&gt;0,$W3846/$L3846,0)</f>
        <v>81.319999999999993</v>
      </c>
    </row>
    <row r="3847" spans="1:24" ht="57.6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3">
        <f>(E3847/D3847)*100</f>
        <v>2.105</v>
      </c>
      <c r="P3847" s="7">
        <f t="shared" si="421"/>
        <v>70.166666666666671</v>
      </c>
      <c r="Q3847" s="4" t="str">
        <f t="shared" si="422"/>
        <v>theater</v>
      </c>
      <c r="R3847" s="4" t="str">
        <f t="shared" si="420"/>
        <v>plays</v>
      </c>
      <c r="S3847" s="22">
        <f t="shared" si="423"/>
        <v>42248.627013888894</v>
      </c>
      <c r="T3847" s="22">
        <f t="shared" si="424"/>
        <v>42278.627013888894</v>
      </c>
      <c r="U3847" s="23">
        <v>42248.627013888894</v>
      </c>
      <c r="V3847" s="14">
        <f t="shared" si="425"/>
        <v>40000</v>
      </c>
      <c r="W3847" s="14">
        <f t="shared" si="426"/>
        <v>842</v>
      </c>
      <c r="X3847" s="7">
        <f>IF($L3847&gt;0,$W3847/$L3847,0)</f>
        <v>70.166666666666671</v>
      </c>
    </row>
    <row r="3848" spans="1:24" ht="43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3">
        <f>(E3848/D3848)*100</f>
        <v>2.7</v>
      </c>
      <c r="P3848" s="7">
        <f t="shared" si="421"/>
        <v>23.625</v>
      </c>
      <c r="Q3848" s="4" t="str">
        <f t="shared" si="422"/>
        <v>theater</v>
      </c>
      <c r="R3848" s="4" t="str">
        <f t="shared" si="420"/>
        <v>plays</v>
      </c>
      <c r="S3848" s="22">
        <f t="shared" si="423"/>
        <v>41885.221550925926</v>
      </c>
      <c r="T3848" s="22">
        <f t="shared" si="424"/>
        <v>41916.290972222225</v>
      </c>
      <c r="U3848" s="23">
        <v>41885.221550925926</v>
      </c>
      <c r="V3848" s="14">
        <f t="shared" si="425"/>
        <v>7000</v>
      </c>
      <c r="W3848" s="14">
        <f t="shared" si="426"/>
        <v>189</v>
      </c>
      <c r="X3848" s="7">
        <f>IF($L3848&gt;0,$W3848/$L3848,0)</f>
        <v>23.625</v>
      </c>
    </row>
    <row r="3849" spans="1:24" ht="43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3">
        <f>(E3849/D3849)*100</f>
        <v>16.161904761904761</v>
      </c>
      <c r="P3849" s="7">
        <f t="shared" si="421"/>
        <v>188.55555555555554</v>
      </c>
      <c r="Q3849" s="4" t="str">
        <f t="shared" si="422"/>
        <v>theater</v>
      </c>
      <c r="R3849" s="4" t="str">
        <f t="shared" si="420"/>
        <v>plays</v>
      </c>
      <c r="S3849" s="22">
        <f t="shared" si="423"/>
        <v>42159.224432870367</v>
      </c>
      <c r="T3849" s="22">
        <f t="shared" si="424"/>
        <v>42204.224432870367</v>
      </c>
      <c r="U3849" s="23">
        <v>42159.224432870367</v>
      </c>
      <c r="V3849" s="14">
        <f t="shared" si="425"/>
        <v>10500</v>
      </c>
      <c r="W3849" s="14">
        <f t="shared" si="426"/>
        <v>1697</v>
      </c>
      <c r="X3849" s="7">
        <f>IF($L3849&gt;0,$W3849/$L3849,0)</f>
        <v>188.55555555555554</v>
      </c>
    </row>
    <row r="3850" spans="1:24" ht="43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3">
        <f>(E3850/D3850)*100</f>
        <v>16.376923076923077</v>
      </c>
      <c r="P3850" s="7">
        <f t="shared" si="421"/>
        <v>49.511627906976742</v>
      </c>
      <c r="Q3850" s="4" t="str">
        <f t="shared" si="422"/>
        <v>theater</v>
      </c>
      <c r="R3850" s="4" t="str">
        <f t="shared" si="420"/>
        <v>plays</v>
      </c>
      <c r="S3850" s="22">
        <f t="shared" si="423"/>
        <v>42265.817002314812</v>
      </c>
      <c r="T3850" s="22">
        <f t="shared" si="424"/>
        <v>42295.817002314812</v>
      </c>
      <c r="U3850" s="23">
        <v>42265.817002314812</v>
      </c>
      <c r="V3850" s="14">
        <f t="shared" si="425"/>
        <v>13000</v>
      </c>
      <c r="W3850" s="14">
        <f t="shared" si="426"/>
        <v>2129</v>
      </c>
      <c r="X3850" s="7">
        <f>IF($L3850&gt;0,$W3850/$L3850,0)</f>
        <v>49.511627906976742</v>
      </c>
    </row>
    <row r="3851" spans="1:24" ht="43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3">
        <f>(E3851/D3851)*100</f>
        <v>7.043333333333333</v>
      </c>
      <c r="P3851" s="7">
        <f t="shared" si="421"/>
        <v>75.464285714285708</v>
      </c>
      <c r="Q3851" s="4" t="str">
        <f t="shared" si="422"/>
        <v>theater</v>
      </c>
      <c r="R3851" s="4" t="str">
        <f t="shared" si="420"/>
        <v>plays</v>
      </c>
      <c r="S3851" s="22">
        <f t="shared" si="423"/>
        <v>42136.767175925925</v>
      </c>
      <c r="T3851" s="22">
        <f t="shared" si="424"/>
        <v>42166.767175925925</v>
      </c>
      <c r="U3851" s="23">
        <v>42136.767175925925</v>
      </c>
      <c r="V3851" s="14">
        <f t="shared" si="425"/>
        <v>33784.65</v>
      </c>
      <c r="W3851" s="14">
        <f t="shared" si="426"/>
        <v>2379.5655150000002</v>
      </c>
      <c r="X3851" s="7">
        <f>IF($L3851&gt;0,$W3851/$L3851,0)</f>
        <v>84.984482678571439</v>
      </c>
    </row>
    <row r="3852" spans="1:24" ht="28.8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3">
        <f>(E3852/D3852)*100</f>
        <v>3.8</v>
      </c>
      <c r="P3852" s="7">
        <f t="shared" si="421"/>
        <v>9.5</v>
      </c>
      <c r="Q3852" s="4" t="str">
        <f t="shared" si="422"/>
        <v>theater</v>
      </c>
      <c r="R3852" s="4" t="str">
        <f t="shared" si="420"/>
        <v>plays</v>
      </c>
      <c r="S3852" s="22">
        <f t="shared" si="423"/>
        <v>41975.124340277776</v>
      </c>
      <c r="T3852" s="22">
        <f t="shared" si="424"/>
        <v>42005.124340277776</v>
      </c>
      <c r="U3852" s="23">
        <v>41975.124340277776</v>
      </c>
      <c r="V3852" s="14">
        <f t="shared" si="425"/>
        <v>1000</v>
      </c>
      <c r="W3852" s="14">
        <f t="shared" si="426"/>
        <v>38</v>
      </c>
      <c r="X3852" s="7">
        <f>IF($L3852&gt;0,$W3852/$L3852,0)</f>
        <v>9.5</v>
      </c>
    </row>
    <row r="3853" spans="1:24" ht="43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3">
        <f>(E3853/D3853)*100</f>
        <v>34.08</v>
      </c>
      <c r="P3853" s="7">
        <f t="shared" si="421"/>
        <v>35.5</v>
      </c>
      <c r="Q3853" s="4" t="str">
        <f t="shared" si="422"/>
        <v>theater</v>
      </c>
      <c r="R3853" s="4" t="str">
        <f t="shared" si="420"/>
        <v>plays</v>
      </c>
      <c r="S3853" s="22">
        <f t="shared" si="423"/>
        <v>42172.439571759256</v>
      </c>
      <c r="T3853" s="22">
        <f t="shared" si="424"/>
        <v>42202.439571759256</v>
      </c>
      <c r="U3853" s="23">
        <v>42172.439571759256</v>
      </c>
      <c r="V3853" s="14">
        <f t="shared" si="425"/>
        <v>3129.6924999999997</v>
      </c>
      <c r="W3853" s="14">
        <f t="shared" si="426"/>
        <v>1066.5992039999999</v>
      </c>
      <c r="X3853" s="7">
        <f>IF($L3853&gt;0,$W3853/$L3853,0)</f>
        <v>44.441633499999995</v>
      </c>
    </row>
    <row r="3854" spans="1:24" ht="43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3">
        <f>(E3854/D3854)*100</f>
        <v>0.2</v>
      </c>
      <c r="P3854" s="7">
        <f t="shared" si="421"/>
        <v>10</v>
      </c>
      <c r="Q3854" s="4" t="str">
        <f t="shared" si="422"/>
        <v>theater</v>
      </c>
      <c r="R3854" s="4" t="str">
        <f t="shared" si="420"/>
        <v>plays</v>
      </c>
      <c r="S3854" s="22">
        <f t="shared" si="423"/>
        <v>42065.190694444449</v>
      </c>
      <c r="T3854" s="22">
        <f t="shared" si="424"/>
        <v>42090.149027777778</v>
      </c>
      <c r="U3854" s="23">
        <v>42065.190694444449</v>
      </c>
      <c r="V3854" s="14">
        <f t="shared" si="425"/>
        <v>10000</v>
      </c>
      <c r="W3854" s="14">
        <f t="shared" si="426"/>
        <v>20</v>
      </c>
      <c r="X3854" s="7">
        <f>IF($L3854&gt;0,$W3854/$L3854,0)</f>
        <v>10</v>
      </c>
    </row>
    <row r="3855" spans="1:24" ht="28.8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3">
        <f>(E3855/D3855)*100</f>
        <v>2.5999999999999999E-2</v>
      </c>
      <c r="P3855" s="7">
        <f t="shared" si="421"/>
        <v>13</v>
      </c>
      <c r="Q3855" s="4" t="str">
        <f t="shared" si="422"/>
        <v>theater</v>
      </c>
      <c r="R3855" s="4" t="str">
        <f t="shared" si="420"/>
        <v>plays</v>
      </c>
      <c r="S3855" s="22">
        <f t="shared" si="423"/>
        <v>41848.84002314815</v>
      </c>
      <c r="T3855" s="22">
        <f t="shared" si="424"/>
        <v>41883.84002314815</v>
      </c>
      <c r="U3855" s="23">
        <v>41848.84002314815</v>
      </c>
      <c r="V3855" s="14">
        <f t="shared" si="425"/>
        <v>100000</v>
      </c>
      <c r="W3855" s="14">
        <f t="shared" si="426"/>
        <v>26</v>
      </c>
      <c r="X3855" s="7">
        <f>IF($L3855&gt;0,$W3855/$L3855,0)</f>
        <v>13</v>
      </c>
    </row>
    <row r="3856" spans="1:24" ht="28.8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3">
        <f>(E3856/D3856)*100</f>
        <v>16.254545454545454</v>
      </c>
      <c r="P3856" s="7">
        <f t="shared" si="421"/>
        <v>89.4</v>
      </c>
      <c r="Q3856" s="4" t="str">
        <f t="shared" si="422"/>
        <v>theater</v>
      </c>
      <c r="R3856" s="4" t="str">
        <f t="shared" si="420"/>
        <v>plays</v>
      </c>
      <c r="S3856" s="22">
        <f t="shared" si="423"/>
        <v>42103.884930555556</v>
      </c>
      <c r="T3856" s="22">
        <f t="shared" si="424"/>
        <v>42133.884930555556</v>
      </c>
      <c r="U3856" s="23">
        <v>42103.884930555556</v>
      </c>
      <c r="V3856" s="14">
        <f t="shared" si="425"/>
        <v>11000</v>
      </c>
      <c r="W3856" s="14">
        <f t="shared" si="426"/>
        <v>1788</v>
      </c>
      <c r="X3856" s="7">
        <f>IF($L3856&gt;0,$W3856/$L3856,0)</f>
        <v>89.4</v>
      </c>
    </row>
    <row r="3857" spans="1:24" ht="43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3">
        <f>(E3857/D3857)*100</f>
        <v>2.5</v>
      </c>
      <c r="P3857" s="7">
        <f t="shared" si="421"/>
        <v>25</v>
      </c>
      <c r="Q3857" s="4" t="str">
        <f t="shared" si="422"/>
        <v>theater</v>
      </c>
      <c r="R3857" s="4" t="str">
        <f t="shared" si="420"/>
        <v>plays</v>
      </c>
      <c r="S3857" s="22">
        <f t="shared" si="423"/>
        <v>42059.970729166671</v>
      </c>
      <c r="T3857" s="22">
        <f t="shared" si="424"/>
        <v>42089.929062499999</v>
      </c>
      <c r="U3857" s="23">
        <v>42059.970729166671</v>
      </c>
      <c r="V3857" s="14">
        <f t="shared" si="425"/>
        <v>1000</v>
      </c>
      <c r="W3857" s="14">
        <f t="shared" si="426"/>
        <v>25</v>
      </c>
      <c r="X3857" s="7">
        <f>IF($L3857&gt;0,$W3857/$L3857,0)</f>
        <v>25</v>
      </c>
    </row>
    <row r="3858" spans="1:24" ht="43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3">
        <f>(E3858/D3858)*100</f>
        <v>0.02</v>
      </c>
      <c r="P3858" s="7">
        <f t="shared" si="421"/>
        <v>1</v>
      </c>
      <c r="Q3858" s="4" t="str">
        <f t="shared" si="422"/>
        <v>theater</v>
      </c>
      <c r="R3858" s="4" t="str">
        <f t="shared" si="420"/>
        <v>plays</v>
      </c>
      <c r="S3858" s="22">
        <f t="shared" si="423"/>
        <v>42041.743090277778</v>
      </c>
      <c r="T3858" s="22">
        <f t="shared" si="424"/>
        <v>42071.701423611114</v>
      </c>
      <c r="U3858" s="23">
        <v>42041.743090277778</v>
      </c>
      <c r="V3858" s="14">
        <f t="shared" si="425"/>
        <v>5000</v>
      </c>
      <c r="W3858" s="14">
        <f t="shared" si="426"/>
        <v>1</v>
      </c>
      <c r="X3858" s="7">
        <f>IF($L3858&gt;0,$W3858/$L3858,0)</f>
        <v>1</v>
      </c>
    </row>
    <row r="3859" spans="1:24" ht="43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3">
        <f>(E3859/D3859)*100</f>
        <v>5.2</v>
      </c>
      <c r="P3859" s="7">
        <f t="shared" si="421"/>
        <v>65</v>
      </c>
      <c r="Q3859" s="4" t="str">
        <f t="shared" si="422"/>
        <v>theater</v>
      </c>
      <c r="R3859" s="4" t="str">
        <f t="shared" si="420"/>
        <v>plays</v>
      </c>
      <c r="S3859" s="22">
        <f t="shared" si="423"/>
        <v>41829.73715277778</v>
      </c>
      <c r="T3859" s="22">
        <f t="shared" si="424"/>
        <v>41852.716666666667</v>
      </c>
      <c r="U3859" s="23">
        <v>41829.73715277778</v>
      </c>
      <c r="V3859" s="14">
        <f t="shared" si="425"/>
        <v>5000</v>
      </c>
      <c r="W3859" s="14">
        <f t="shared" si="426"/>
        <v>260</v>
      </c>
      <c r="X3859" s="7">
        <f>IF($L3859&gt;0,$W3859/$L3859,0)</f>
        <v>65</v>
      </c>
    </row>
    <row r="3860" spans="1:24" ht="43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3">
        <f>(E3860/D3860)*100</f>
        <v>2</v>
      </c>
      <c r="P3860" s="7">
        <f t="shared" si="421"/>
        <v>10</v>
      </c>
      <c r="Q3860" s="4" t="str">
        <f t="shared" si="422"/>
        <v>theater</v>
      </c>
      <c r="R3860" s="4" t="str">
        <f t="shared" si="420"/>
        <v>plays</v>
      </c>
      <c r="S3860" s="22">
        <f t="shared" si="423"/>
        <v>42128.431064814809</v>
      </c>
      <c r="T3860" s="22">
        <f t="shared" si="424"/>
        <v>42146.875</v>
      </c>
      <c r="U3860" s="23">
        <v>42128.431064814809</v>
      </c>
      <c r="V3860" s="14">
        <f t="shared" si="425"/>
        <v>625.93849999999998</v>
      </c>
      <c r="W3860" s="14">
        <f t="shared" si="426"/>
        <v>12.51877</v>
      </c>
      <c r="X3860" s="7">
        <f>IF($L3860&gt;0,$W3860/$L3860,0)</f>
        <v>12.51877</v>
      </c>
    </row>
    <row r="3861" spans="1:24" ht="43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3">
        <f>(E3861/D3861)*100</f>
        <v>0.04</v>
      </c>
      <c r="P3861" s="7">
        <f t="shared" si="421"/>
        <v>1</v>
      </c>
      <c r="Q3861" s="4" t="str">
        <f t="shared" si="422"/>
        <v>theater</v>
      </c>
      <c r="R3861" s="4" t="str">
        <f t="shared" si="420"/>
        <v>plays</v>
      </c>
      <c r="S3861" s="22">
        <f t="shared" si="423"/>
        <v>41789.893599537041</v>
      </c>
      <c r="T3861" s="22">
        <f t="shared" si="424"/>
        <v>41815.875</v>
      </c>
      <c r="U3861" s="23">
        <v>41789.893599537041</v>
      </c>
      <c r="V3861" s="14">
        <f t="shared" si="425"/>
        <v>2500</v>
      </c>
      <c r="W3861" s="14">
        <f t="shared" si="426"/>
        <v>1</v>
      </c>
      <c r="X3861" s="7">
        <f>IF($L3861&gt;0,$W3861/$L3861,0)</f>
        <v>1</v>
      </c>
    </row>
    <row r="3862" spans="1:24" ht="43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3">
        <f>(E3862/D3862)*100</f>
        <v>17.666666666666668</v>
      </c>
      <c r="P3862" s="7">
        <f t="shared" si="421"/>
        <v>81.538461538461533</v>
      </c>
      <c r="Q3862" s="4" t="str">
        <f t="shared" si="422"/>
        <v>theater</v>
      </c>
      <c r="R3862" s="4" t="str">
        <f t="shared" si="420"/>
        <v>plays</v>
      </c>
      <c r="S3862" s="22">
        <f t="shared" si="423"/>
        <v>41833.660995370374</v>
      </c>
      <c r="T3862" s="22">
        <f t="shared" si="424"/>
        <v>41863.660995370374</v>
      </c>
      <c r="U3862" s="23">
        <v>41833.660995370374</v>
      </c>
      <c r="V3862" s="14">
        <f t="shared" si="425"/>
        <v>6000</v>
      </c>
      <c r="W3862" s="14">
        <f t="shared" si="426"/>
        <v>1060</v>
      </c>
      <c r="X3862" s="7">
        <f>IF($L3862&gt;0,$W3862/$L3862,0)</f>
        <v>81.538461538461533</v>
      </c>
    </row>
    <row r="3863" spans="1:24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3">
        <f>(E3863/D3863)*100</f>
        <v>5</v>
      </c>
      <c r="P3863" s="7">
        <f t="shared" si="421"/>
        <v>100</v>
      </c>
      <c r="Q3863" s="4" t="str">
        <f t="shared" si="422"/>
        <v>theater</v>
      </c>
      <c r="R3863" s="4" t="str">
        <f t="shared" si="420"/>
        <v>plays</v>
      </c>
      <c r="S3863" s="22">
        <f t="shared" si="423"/>
        <v>41914.590011574073</v>
      </c>
      <c r="T3863" s="22">
        <f t="shared" si="424"/>
        <v>41955.907638888893</v>
      </c>
      <c r="U3863" s="23">
        <v>41914.590011574073</v>
      </c>
      <c r="V3863" s="14">
        <f t="shared" si="425"/>
        <v>2000</v>
      </c>
      <c r="W3863" s="14">
        <f t="shared" si="426"/>
        <v>100</v>
      </c>
      <c r="X3863" s="7">
        <f>IF($L3863&gt;0,$W3863/$L3863,0)</f>
        <v>100</v>
      </c>
    </row>
    <row r="3864" spans="1:24" ht="28.8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3">
        <f>(E3864/D3864)*100</f>
        <v>1.3333333333333334E-2</v>
      </c>
      <c r="P3864" s="7">
        <f t="shared" si="421"/>
        <v>1</v>
      </c>
      <c r="Q3864" s="4" t="str">
        <f t="shared" si="422"/>
        <v>theater</v>
      </c>
      <c r="R3864" s="4" t="str">
        <f t="shared" si="420"/>
        <v>plays</v>
      </c>
      <c r="S3864" s="22">
        <f t="shared" si="423"/>
        <v>42611.261064814811</v>
      </c>
      <c r="T3864" s="22">
        <f t="shared" si="424"/>
        <v>42625.707638888889</v>
      </c>
      <c r="U3864" s="23">
        <v>42611.261064814811</v>
      </c>
      <c r="V3864" s="14">
        <f t="shared" si="425"/>
        <v>7500</v>
      </c>
      <c r="W3864" s="14">
        <f t="shared" si="426"/>
        <v>1</v>
      </c>
      <c r="X3864" s="7">
        <f>IF($L3864&gt;0,$W3864/$L3864,0)</f>
        <v>1</v>
      </c>
    </row>
    <row r="3865" spans="1:24" ht="43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3">
        <f>(E3865/D3865)*100</f>
        <v>0</v>
      </c>
      <c r="P3865" s="7">
        <f t="shared" si="421"/>
        <v>0</v>
      </c>
      <c r="Q3865" s="4" t="str">
        <f t="shared" si="422"/>
        <v>theater</v>
      </c>
      <c r="R3865" s="4" t="str">
        <f t="shared" si="420"/>
        <v>plays</v>
      </c>
      <c r="S3865" s="22">
        <f t="shared" si="423"/>
        <v>42253.633159722223</v>
      </c>
      <c r="T3865" s="22">
        <f t="shared" si="424"/>
        <v>42313.674826388888</v>
      </c>
      <c r="U3865" s="23">
        <v>42253.633159722223</v>
      </c>
      <c r="V3865" s="14">
        <f t="shared" si="425"/>
        <v>6000</v>
      </c>
      <c r="W3865" s="14">
        <f t="shared" si="426"/>
        <v>0</v>
      </c>
      <c r="X3865" s="7">
        <f>IF($L3865&gt;0,$W3865/$L3865,0)</f>
        <v>0</v>
      </c>
    </row>
    <row r="3866" spans="1:24" ht="43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3">
        <f>(E3866/D3866)*100</f>
        <v>1.2</v>
      </c>
      <c r="P3866" s="7">
        <f t="shared" si="421"/>
        <v>20</v>
      </c>
      <c r="Q3866" s="4" t="str">
        <f t="shared" si="422"/>
        <v>theater</v>
      </c>
      <c r="R3866" s="4" t="str">
        <f t="shared" si="420"/>
        <v>plays</v>
      </c>
      <c r="S3866" s="22">
        <f t="shared" si="423"/>
        <v>42295.891828703709</v>
      </c>
      <c r="T3866" s="22">
        <f t="shared" si="424"/>
        <v>42325.933495370366</v>
      </c>
      <c r="U3866" s="23">
        <v>42295.891828703709</v>
      </c>
      <c r="V3866" s="14">
        <f t="shared" si="425"/>
        <v>5000</v>
      </c>
      <c r="W3866" s="14">
        <f t="shared" si="426"/>
        <v>60</v>
      </c>
      <c r="X3866" s="7">
        <f>IF($L3866&gt;0,$W3866/$L3866,0)</f>
        <v>20</v>
      </c>
    </row>
    <row r="3867" spans="1:24" ht="43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3">
        <f>(E3867/D3867)*100</f>
        <v>26.937422295897225</v>
      </c>
      <c r="P3867" s="7">
        <f t="shared" si="421"/>
        <v>46.428571428571431</v>
      </c>
      <c r="Q3867" s="4" t="str">
        <f t="shared" si="422"/>
        <v>theater</v>
      </c>
      <c r="R3867" s="4" t="str">
        <f t="shared" si="420"/>
        <v>plays</v>
      </c>
      <c r="S3867" s="22">
        <f t="shared" si="423"/>
        <v>41841.651597222226</v>
      </c>
      <c r="T3867" s="22">
        <f t="shared" si="424"/>
        <v>41881.229166666664</v>
      </c>
      <c r="U3867" s="23">
        <v>41841.651597222226</v>
      </c>
      <c r="V3867" s="14">
        <f t="shared" si="425"/>
        <v>1849.4414370000002</v>
      </c>
      <c r="W3867" s="14">
        <f t="shared" si="426"/>
        <v>498.19185000000004</v>
      </c>
      <c r="X3867" s="7">
        <f>IF($L3867&gt;0,$W3867/$L3867,0)</f>
        <v>35.585132142857148</v>
      </c>
    </row>
    <row r="3868" spans="1:24" ht="28.8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3">
        <f>(E3868/D3868)*100</f>
        <v>0.54999999999999993</v>
      </c>
      <c r="P3868" s="7">
        <f t="shared" si="421"/>
        <v>5.5</v>
      </c>
      <c r="Q3868" s="4" t="str">
        <f t="shared" si="422"/>
        <v>theater</v>
      </c>
      <c r="R3868" s="4" t="str">
        <f t="shared" si="420"/>
        <v>plays</v>
      </c>
      <c r="S3868" s="22">
        <f t="shared" si="423"/>
        <v>42402.947002314817</v>
      </c>
      <c r="T3868" s="22">
        <f t="shared" si="424"/>
        <v>42452.145138888889</v>
      </c>
      <c r="U3868" s="23">
        <v>42402.947002314817</v>
      </c>
      <c r="V3868" s="14">
        <f t="shared" si="425"/>
        <v>2000</v>
      </c>
      <c r="W3868" s="14">
        <f t="shared" si="426"/>
        <v>11</v>
      </c>
      <c r="X3868" s="7">
        <f>IF($L3868&gt;0,$W3868/$L3868,0)</f>
        <v>5.5</v>
      </c>
    </row>
    <row r="3869" spans="1:24" ht="43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3">
        <f>(E3869/D3869)*100</f>
        <v>12.55</v>
      </c>
      <c r="P3869" s="7">
        <f t="shared" si="421"/>
        <v>50.2</v>
      </c>
      <c r="Q3869" s="4" t="str">
        <f t="shared" si="422"/>
        <v>theater</v>
      </c>
      <c r="R3869" s="4" t="str">
        <f t="shared" si="420"/>
        <v>plays</v>
      </c>
      <c r="S3869" s="22">
        <f t="shared" si="423"/>
        <v>42509.814108796301</v>
      </c>
      <c r="T3869" s="22">
        <f t="shared" si="424"/>
        <v>42539.814108796301</v>
      </c>
      <c r="U3869" s="23">
        <v>42509.814108796301</v>
      </c>
      <c r="V3869" s="14">
        <f t="shared" si="425"/>
        <v>2000</v>
      </c>
      <c r="W3869" s="14">
        <f t="shared" si="426"/>
        <v>251</v>
      </c>
      <c r="X3869" s="7">
        <f>IF($L3869&gt;0,$W3869/$L3869,0)</f>
        <v>50.2</v>
      </c>
    </row>
    <row r="3870" spans="1:24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3">
        <f>(E3870/D3870)*100</f>
        <v>0.2</v>
      </c>
      <c r="P3870" s="7">
        <f t="shared" si="421"/>
        <v>10</v>
      </c>
      <c r="Q3870" s="4" t="str">
        <f t="shared" si="422"/>
        <v>theater</v>
      </c>
      <c r="R3870" s="4" t="str">
        <f t="shared" si="420"/>
        <v>musical</v>
      </c>
      <c r="S3870" s="22">
        <f t="shared" si="423"/>
        <v>41865.659780092596</v>
      </c>
      <c r="T3870" s="22">
        <f t="shared" si="424"/>
        <v>41890.659780092596</v>
      </c>
      <c r="U3870" s="23">
        <v>41865.659780092596</v>
      </c>
      <c r="V3870" s="14">
        <f t="shared" si="425"/>
        <v>6259.3849999999993</v>
      </c>
      <c r="W3870" s="14">
        <f t="shared" si="426"/>
        <v>12.51877</v>
      </c>
      <c r="X3870" s="7">
        <f>IF($L3870&gt;0,$W3870/$L3870,0)</f>
        <v>12.51877</v>
      </c>
    </row>
    <row r="3871" spans="1:24" ht="28.8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3">
        <f>(E3871/D3871)*100</f>
        <v>3.4474868431088401</v>
      </c>
      <c r="P3871" s="7">
        <f t="shared" si="421"/>
        <v>30.133333333333333</v>
      </c>
      <c r="Q3871" s="4" t="str">
        <f t="shared" si="422"/>
        <v>theater</v>
      </c>
      <c r="R3871" s="4" t="str">
        <f t="shared" si="420"/>
        <v>musical</v>
      </c>
      <c r="S3871" s="22">
        <f t="shared" si="423"/>
        <v>42047.724444444444</v>
      </c>
      <c r="T3871" s="22">
        <f t="shared" si="424"/>
        <v>42077.132638888885</v>
      </c>
      <c r="U3871" s="23">
        <v>42047.724444444444</v>
      </c>
      <c r="V3871" s="14">
        <f t="shared" si="425"/>
        <v>13111</v>
      </c>
      <c r="W3871" s="14">
        <f t="shared" si="426"/>
        <v>452</v>
      </c>
      <c r="X3871" s="7">
        <f>IF($L3871&gt;0,$W3871/$L3871,0)</f>
        <v>30.133333333333333</v>
      </c>
    </row>
    <row r="3872" spans="1:24" ht="43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3">
        <f>(E3872/D3872)*100</f>
        <v>15</v>
      </c>
      <c r="P3872" s="7">
        <f t="shared" si="421"/>
        <v>150</v>
      </c>
      <c r="Q3872" s="4" t="str">
        <f t="shared" si="422"/>
        <v>theater</v>
      </c>
      <c r="R3872" s="4" t="str">
        <f t="shared" si="420"/>
        <v>musical</v>
      </c>
      <c r="S3872" s="22">
        <f t="shared" si="423"/>
        <v>41793.172199074077</v>
      </c>
      <c r="T3872" s="22">
        <f t="shared" si="424"/>
        <v>41823.172199074077</v>
      </c>
      <c r="U3872" s="23">
        <v>41793.172199074077</v>
      </c>
      <c r="V3872" s="14">
        <f t="shared" si="425"/>
        <v>10000</v>
      </c>
      <c r="W3872" s="14">
        <f t="shared" si="426"/>
        <v>1500</v>
      </c>
      <c r="X3872" s="7">
        <f>IF($L3872&gt;0,$W3872/$L3872,0)</f>
        <v>150</v>
      </c>
    </row>
    <row r="3873" spans="1:24" ht="28.8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3">
        <f>(E3873/D3873)*100</f>
        <v>2.666666666666667</v>
      </c>
      <c r="P3873" s="7">
        <f t="shared" si="421"/>
        <v>13.333333333333334</v>
      </c>
      <c r="Q3873" s="4" t="str">
        <f t="shared" si="422"/>
        <v>theater</v>
      </c>
      <c r="R3873" s="4" t="str">
        <f t="shared" si="420"/>
        <v>musical</v>
      </c>
      <c r="S3873" s="22">
        <f t="shared" si="423"/>
        <v>42763.780671296292</v>
      </c>
      <c r="T3873" s="22">
        <f t="shared" si="424"/>
        <v>42823.739004629635</v>
      </c>
      <c r="U3873" s="23">
        <v>42763.780671296292</v>
      </c>
      <c r="V3873" s="14">
        <f t="shared" si="425"/>
        <v>1500</v>
      </c>
      <c r="W3873" s="14">
        <f t="shared" si="426"/>
        <v>40</v>
      </c>
      <c r="X3873" s="7">
        <f>IF($L3873&gt;0,$W3873/$L3873,0)</f>
        <v>13.333333333333334</v>
      </c>
    </row>
    <row r="3874" spans="1:24" ht="43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3">
        <f>(E3874/D3874)*100</f>
        <v>0</v>
      </c>
      <c r="P3874" s="7">
        <f t="shared" si="421"/>
        <v>0</v>
      </c>
      <c r="Q3874" s="4" t="str">
        <f t="shared" si="422"/>
        <v>theater</v>
      </c>
      <c r="R3874" s="4" t="str">
        <f t="shared" si="420"/>
        <v>musical</v>
      </c>
      <c r="S3874" s="22">
        <f t="shared" si="423"/>
        <v>42180.145787037036</v>
      </c>
      <c r="T3874" s="22">
        <f t="shared" si="424"/>
        <v>42230.145787037036</v>
      </c>
      <c r="U3874" s="23">
        <v>42180.145787037036</v>
      </c>
      <c r="V3874" s="14">
        <f t="shared" si="425"/>
        <v>15000</v>
      </c>
      <c r="W3874" s="14">
        <f t="shared" si="426"/>
        <v>0</v>
      </c>
      <c r="X3874" s="7">
        <f>IF($L3874&gt;0,$W3874/$L3874,0)</f>
        <v>0</v>
      </c>
    </row>
    <row r="3875" spans="1:24" ht="43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3">
        <f>(E3875/D3875)*100</f>
        <v>0</v>
      </c>
      <c r="P3875" s="7">
        <f t="shared" si="421"/>
        <v>0</v>
      </c>
      <c r="Q3875" s="4" t="str">
        <f t="shared" si="422"/>
        <v>theater</v>
      </c>
      <c r="R3875" s="4" t="str">
        <f t="shared" si="420"/>
        <v>musical</v>
      </c>
      <c r="S3875" s="22">
        <f t="shared" si="423"/>
        <v>42255.696006944447</v>
      </c>
      <c r="T3875" s="22">
        <f t="shared" si="424"/>
        <v>42285.696006944447</v>
      </c>
      <c r="U3875" s="23">
        <v>42255.696006944447</v>
      </c>
      <c r="V3875" s="14">
        <f t="shared" si="425"/>
        <v>5500</v>
      </c>
      <c r="W3875" s="14">
        <f t="shared" si="426"/>
        <v>0</v>
      </c>
      <c r="X3875" s="7">
        <f>IF($L3875&gt;0,$W3875/$L3875,0)</f>
        <v>0</v>
      </c>
    </row>
    <row r="3876" spans="1:24" ht="43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3">
        <f>(E3876/D3876)*100</f>
        <v>0</v>
      </c>
      <c r="P3876" s="7">
        <f t="shared" si="421"/>
        <v>0</v>
      </c>
      <c r="Q3876" s="4" t="str">
        <f t="shared" si="422"/>
        <v>theater</v>
      </c>
      <c r="R3876" s="4" t="str">
        <f t="shared" si="420"/>
        <v>musical</v>
      </c>
      <c r="S3876" s="22">
        <f t="shared" si="423"/>
        <v>42007.016458333332</v>
      </c>
      <c r="T3876" s="22">
        <f t="shared" si="424"/>
        <v>42028.041666666672</v>
      </c>
      <c r="U3876" s="23">
        <v>42007.016458333332</v>
      </c>
      <c r="V3876" s="14">
        <f t="shared" si="425"/>
        <v>416.68835999999999</v>
      </c>
      <c r="W3876" s="14">
        <f t="shared" si="426"/>
        <v>0</v>
      </c>
      <c r="X3876" s="7">
        <f>IF($L3876&gt;0,$W3876/$L3876,0)</f>
        <v>0</v>
      </c>
    </row>
    <row r="3877" spans="1:24" ht="43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3">
        <f>(E3877/D3877)*100</f>
        <v>0</v>
      </c>
      <c r="P3877" s="7">
        <f t="shared" si="421"/>
        <v>0</v>
      </c>
      <c r="Q3877" s="4" t="str">
        <f t="shared" si="422"/>
        <v>theater</v>
      </c>
      <c r="R3877" s="4" t="str">
        <f t="shared" si="420"/>
        <v>musical</v>
      </c>
      <c r="S3877" s="22">
        <f t="shared" si="423"/>
        <v>42615.346817129626</v>
      </c>
      <c r="T3877" s="22">
        <f t="shared" si="424"/>
        <v>42616.416666666672</v>
      </c>
      <c r="U3877" s="23">
        <v>42615.346817129626</v>
      </c>
      <c r="V3877" s="14">
        <f t="shared" si="425"/>
        <v>4524.54</v>
      </c>
      <c r="W3877" s="14">
        <f t="shared" si="426"/>
        <v>0</v>
      </c>
      <c r="X3877" s="7">
        <f>IF($L3877&gt;0,$W3877/$L3877,0)</f>
        <v>0</v>
      </c>
    </row>
    <row r="3878" spans="1:24" ht="43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3">
        <f>(E3878/D3878)*100</f>
        <v>52.794871794871788</v>
      </c>
      <c r="P3878" s="7">
        <f t="shared" si="421"/>
        <v>44.760869565217391</v>
      </c>
      <c r="Q3878" s="4" t="str">
        <f t="shared" si="422"/>
        <v>theater</v>
      </c>
      <c r="R3878" s="4" t="str">
        <f t="shared" si="420"/>
        <v>musical</v>
      </c>
      <c r="S3878" s="22">
        <f t="shared" si="423"/>
        <v>42372.624166666668</v>
      </c>
      <c r="T3878" s="22">
        <f t="shared" si="424"/>
        <v>42402.624166666668</v>
      </c>
      <c r="U3878" s="23">
        <v>42372.624166666668</v>
      </c>
      <c r="V3878" s="14">
        <f t="shared" si="425"/>
        <v>4882.3202999999994</v>
      </c>
      <c r="W3878" s="14">
        <f t="shared" si="426"/>
        <v>2577.6147429999996</v>
      </c>
      <c r="X3878" s="7">
        <f>IF($L3878&gt;0,$W3878/$L3878,0)</f>
        <v>56.035103108695644</v>
      </c>
    </row>
    <row r="3879" spans="1:24" ht="43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3">
        <f>(E3879/D3879)*100</f>
        <v>4.9639999999999995</v>
      </c>
      <c r="P3879" s="7">
        <f t="shared" si="421"/>
        <v>88.642857142857139</v>
      </c>
      <c r="Q3879" s="4" t="str">
        <f t="shared" si="422"/>
        <v>theater</v>
      </c>
      <c r="R3879" s="4" t="str">
        <f t="shared" si="420"/>
        <v>musical</v>
      </c>
      <c r="S3879" s="22">
        <f t="shared" si="423"/>
        <v>42682.67768518519</v>
      </c>
      <c r="T3879" s="22">
        <f t="shared" si="424"/>
        <v>42712.67768518519</v>
      </c>
      <c r="U3879" s="23">
        <v>42682.67768518519</v>
      </c>
      <c r="V3879" s="14">
        <f t="shared" si="425"/>
        <v>25000</v>
      </c>
      <c r="W3879" s="14">
        <f t="shared" si="426"/>
        <v>1241</v>
      </c>
      <c r="X3879" s="7">
        <f>IF($L3879&gt;0,$W3879/$L3879,0)</f>
        <v>88.642857142857139</v>
      </c>
    </row>
    <row r="3880" spans="1:24" ht="43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3">
        <f>(E3880/D3880)*100</f>
        <v>5.5555555555555552E-2</v>
      </c>
      <c r="P3880" s="7">
        <f t="shared" si="421"/>
        <v>10</v>
      </c>
      <c r="Q3880" s="4" t="str">
        <f t="shared" si="422"/>
        <v>theater</v>
      </c>
      <c r="R3880" s="4" t="str">
        <f t="shared" si="420"/>
        <v>musical</v>
      </c>
      <c r="S3880" s="22">
        <f t="shared" si="423"/>
        <v>42154.818819444445</v>
      </c>
      <c r="T3880" s="22">
        <f t="shared" si="424"/>
        <v>42185.165972222225</v>
      </c>
      <c r="U3880" s="23">
        <v>42154.818819444445</v>
      </c>
      <c r="V3880" s="14">
        <f t="shared" si="425"/>
        <v>18000</v>
      </c>
      <c r="W3880" s="14">
        <f t="shared" si="426"/>
        <v>10</v>
      </c>
      <c r="X3880" s="7">
        <f>IF($L3880&gt;0,$W3880/$L3880,0)</f>
        <v>10</v>
      </c>
    </row>
    <row r="3881" spans="1:24" ht="43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3">
        <f>(E3881/D3881)*100</f>
        <v>0</v>
      </c>
      <c r="P3881" s="7">
        <f t="shared" si="421"/>
        <v>0</v>
      </c>
      <c r="Q3881" s="4" t="str">
        <f t="shared" si="422"/>
        <v>theater</v>
      </c>
      <c r="R3881" s="4" t="str">
        <f t="shared" si="420"/>
        <v>musical</v>
      </c>
      <c r="S3881" s="22">
        <f t="shared" si="423"/>
        <v>41999.861064814817</v>
      </c>
      <c r="T3881" s="22">
        <f t="shared" si="424"/>
        <v>42029.861064814817</v>
      </c>
      <c r="U3881" s="23">
        <v>41999.861064814817</v>
      </c>
      <c r="V3881" s="14">
        <f t="shared" si="425"/>
        <v>18778.154999999999</v>
      </c>
      <c r="W3881" s="14">
        <f t="shared" si="426"/>
        <v>0</v>
      </c>
      <c r="X3881" s="7">
        <f>IF($L3881&gt;0,$W3881/$L3881,0)</f>
        <v>0</v>
      </c>
    </row>
    <row r="3882" spans="1:24" ht="43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3">
        <f>(E3882/D3882)*100</f>
        <v>13.066666666666665</v>
      </c>
      <c r="P3882" s="7">
        <f t="shared" si="421"/>
        <v>57.647058823529413</v>
      </c>
      <c r="Q3882" s="4" t="str">
        <f t="shared" si="422"/>
        <v>theater</v>
      </c>
      <c r="R3882" s="4" t="str">
        <f t="shared" si="420"/>
        <v>musical</v>
      </c>
      <c r="S3882" s="22">
        <f t="shared" si="423"/>
        <v>41815.815046296295</v>
      </c>
      <c r="T3882" s="22">
        <f t="shared" si="424"/>
        <v>41850.958333333336</v>
      </c>
      <c r="U3882" s="23">
        <v>41815.815046296295</v>
      </c>
      <c r="V3882" s="14">
        <f t="shared" si="425"/>
        <v>9389.0774999999994</v>
      </c>
      <c r="W3882" s="14">
        <f t="shared" si="426"/>
        <v>1226.8394599999999</v>
      </c>
      <c r="X3882" s="7">
        <f>IF($L3882&gt;0,$W3882/$L3882,0)</f>
        <v>72.167027058823521</v>
      </c>
    </row>
    <row r="3883" spans="1:24" ht="28.8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3">
        <f>(E3883/D3883)*100</f>
        <v>5</v>
      </c>
      <c r="P3883" s="7">
        <f t="shared" si="421"/>
        <v>25</v>
      </c>
      <c r="Q3883" s="4" t="str">
        <f t="shared" si="422"/>
        <v>theater</v>
      </c>
      <c r="R3883" s="4" t="str">
        <f t="shared" si="420"/>
        <v>musical</v>
      </c>
      <c r="S3883" s="22">
        <f t="shared" si="423"/>
        <v>42756.018506944441</v>
      </c>
      <c r="T3883" s="22">
        <f t="shared" si="424"/>
        <v>42786.018506944441</v>
      </c>
      <c r="U3883" s="23">
        <v>42756.018506944441</v>
      </c>
      <c r="V3883" s="14">
        <f t="shared" si="425"/>
        <v>500</v>
      </c>
      <c r="W3883" s="14">
        <f t="shared" si="426"/>
        <v>25</v>
      </c>
      <c r="X3883" s="7">
        <f>IF($L3883&gt;0,$W3883/$L3883,0)</f>
        <v>25</v>
      </c>
    </row>
    <row r="3884" spans="1:24" ht="43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3">
        <f>(E3884/D3884)*100</f>
        <v>0</v>
      </c>
      <c r="P3884" s="7">
        <f t="shared" si="421"/>
        <v>0</v>
      </c>
      <c r="Q3884" s="4" t="str">
        <f t="shared" si="422"/>
        <v>theater</v>
      </c>
      <c r="R3884" s="4" t="str">
        <f t="shared" si="420"/>
        <v>musical</v>
      </c>
      <c r="S3884" s="22">
        <f t="shared" si="423"/>
        <v>42373.983449074076</v>
      </c>
      <c r="T3884" s="22">
        <f t="shared" si="424"/>
        <v>42400.960416666669</v>
      </c>
      <c r="U3884" s="23">
        <v>42373.983449074076</v>
      </c>
      <c r="V3884" s="14">
        <f t="shared" si="425"/>
        <v>21122.82</v>
      </c>
      <c r="W3884" s="14">
        <f t="shared" si="426"/>
        <v>0</v>
      </c>
      <c r="X3884" s="7">
        <f>IF($L3884&gt;0,$W3884/$L3884,0)</f>
        <v>0</v>
      </c>
    </row>
    <row r="3885" spans="1:24" ht="43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3">
        <f>(E3885/D3885)*100</f>
        <v>0</v>
      </c>
      <c r="P3885" s="7">
        <f t="shared" si="421"/>
        <v>0</v>
      </c>
      <c r="Q3885" s="4" t="str">
        <f t="shared" si="422"/>
        <v>theater</v>
      </c>
      <c r="R3885" s="4" t="str">
        <f t="shared" si="420"/>
        <v>musical</v>
      </c>
      <c r="S3885" s="22">
        <f t="shared" si="423"/>
        <v>41854.602650462963</v>
      </c>
      <c r="T3885" s="22">
        <f t="shared" si="424"/>
        <v>41884.602650462963</v>
      </c>
      <c r="U3885" s="23">
        <v>41854.602650462963</v>
      </c>
      <c r="V3885" s="14">
        <f t="shared" si="425"/>
        <v>18778.154999999999</v>
      </c>
      <c r="W3885" s="14">
        <f t="shared" si="426"/>
        <v>0</v>
      </c>
      <c r="X3885" s="7">
        <f>IF($L3885&gt;0,$W3885/$L3885,0)</f>
        <v>0</v>
      </c>
    </row>
    <row r="3886" spans="1:24" ht="43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3">
        <f>(E3886/D3886)*100</f>
        <v>0</v>
      </c>
      <c r="P3886" s="7">
        <f t="shared" si="421"/>
        <v>0</v>
      </c>
      <c r="Q3886" s="4" t="str">
        <f t="shared" si="422"/>
        <v>theater</v>
      </c>
      <c r="R3886" s="4" t="str">
        <f t="shared" si="420"/>
        <v>musical</v>
      </c>
      <c r="S3886" s="22">
        <f t="shared" si="423"/>
        <v>42065.791574074072</v>
      </c>
      <c r="T3886" s="22">
        <f t="shared" si="424"/>
        <v>42090.749907407408</v>
      </c>
      <c r="U3886" s="23">
        <v>42065.791574074072</v>
      </c>
      <c r="V3886" s="14">
        <f t="shared" si="425"/>
        <v>10000</v>
      </c>
      <c r="W3886" s="14">
        <f t="shared" si="426"/>
        <v>0</v>
      </c>
      <c r="X3886" s="7">
        <f>IF($L3886&gt;0,$W3886/$L3886,0)</f>
        <v>0</v>
      </c>
    </row>
    <row r="3887" spans="1:24" ht="43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3">
        <f>(E3887/D3887)*100</f>
        <v>0</v>
      </c>
      <c r="P3887" s="7">
        <f t="shared" si="421"/>
        <v>0</v>
      </c>
      <c r="Q3887" s="4" t="str">
        <f t="shared" si="422"/>
        <v>theater</v>
      </c>
      <c r="R3887" s="4" t="str">
        <f t="shared" si="420"/>
        <v>musical</v>
      </c>
      <c r="S3887" s="22">
        <f t="shared" si="423"/>
        <v>42469.951284722221</v>
      </c>
      <c r="T3887" s="22">
        <f t="shared" si="424"/>
        <v>42499.951284722221</v>
      </c>
      <c r="U3887" s="23">
        <v>42469.951284722221</v>
      </c>
      <c r="V3887" s="14">
        <f t="shared" si="425"/>
        <v>375000</v>
      </c>
      <c r="W3887" s="14">
        <f t="shared" si="426"/>
        <v>0</v>
      </c>
      <c r="X3887" s="7">
        <f>IF($L3887&gt;0,$W3887/$L3887,0)</f>
        <v>0</v>
      </c>
    </row>
    <row r="3888" spans="1:24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3">
        <f>(E3888/D3888)*100</f>
        <v>0</v>
      </c>
      <c r="P3888" s="7">
        <f t="shared" si="421"/>
        <v>0</v>
      </c>
      <c r="Q3888" s="4" t="str">
        <f t="shared" si="422"/>
        <v>theater</v>
      </c>
      <c r="R3888" s="4" t="str">
        <f t="shared" si="420"/>
        <v>musical</v>
      </c>
      <c r="S3888" s="22">
        <f t="shared" si="423"/>
        <v>41954.228032407409</v>
      </c>
      <c r="T3888" s="22">
        <f t="shared" si="424"/>
        <v>41984.228032407409</v>
      </c>
      <c r="U3888" s="23">
        <v>41954.228032407409</v>
      </c>
      <c r="V3888" s="14">
        <f t="shared" si="425"/>
        <v>7040.94</v>
      </c>
      <c r="W3888" s="14">
        <f t="shared" si="426"/>
        <v>0</v>
      </c>
      <c r="X3888" s="7">
        <f>IF($L3888&gt;0,$W3888/$L3888,0)</f>
        <v>0</v>
      </c>
    </row>
    <row r="3889" spans="1:24" ht="43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3">
        <f>(E3889/D3889)*100</f>
        <v>1.7500000000000002</v>
      </c>
      <c r="P3889" s="7">
        <f t="shared" si="421"/>
        <v>17.5</v>
      </c>
      <c r="Q3889" s="4" t="str">
        <f t="shared" si="422"/>
        <v>theater</v>
      </c>
      <c r="R3889" s="4" t="str">
        <f t="shared" si="420"/>
        <v>musical</v>
      </c>
      <c r="S3889" s="22">
        <f t="shared" si="423"/>
        <v>42079.857974537037</v>
      </c>
      <c r="T3889" s="22">
        <f t="shared" si="424"/>
        <v>42125.916666666672</v>
      </c>
      <c r="U3889" s="23">
        <v>42079.857974537037</v>
      </c>
      <c r="V3889" s="14">
        <f t="shared" si="425"/>
        <v>2000</v>
      </c>
      <c r="W3889" s="14">
        <f t="shared" si="426"/>
        <v>35</v>
      </c>
      <c r="X3889" s="7">
        <f>IF($L3889&gt;0,$W3889/$L3889,0)</f>
        <v>17.5</v>
      </c>
    </row>
    <row r="3890" spans="1:24" ht="43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3">
        <f>(E3890/D3890)*100</f>
        <v>27.1</v>
      </c>
      <c r="P3890" s="7">
        <f t="shared" si="421"/>
        <v>38.714285714285715</v>
      </c>
      <c r="Q3890" s="4" t="str">
        <f t="shared" si="422"/>
        <v>theater</v>
      </c>
      <c r="R3890" s="4" t="str">
        <f t="shared" si="420"/>
        <v>plays</v>
      </c>
      <c r="S3890" s="22">
        <f t="shared" si="423"/>
        <v>42762.545810185184</v>
      </c>
      <c r="T3890" s="22">
        <f t="shared" si="424"/>
        <v>42792.545810185184</v>
      </c>
      <c r="U3890" s="23">
        <v>42762.545810185184</v>
      </c>
      <c r="V3890" s="14">
        <f t="shared" si="425"/>
        <v>2503.7539999999999</v>
      </c>
      <c r="W3890" s="14">
        <f t="shared" si="426"/>
        <v>678.51733400000001</v>
      </c>
      <c r="X3890" s="7">
        <f>IF($L3890&gt;0,$W3890/$L3890,0)</f>
        <v>48.465523857142855</v>
      </c>
    </row>
    <row r="3891" spans="1:24" ht="43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3">
        <f>(E3891/D3891)*100</f>
        <v>1.4749999999999999</v>
      </c>
      <c r="P3891" s="7">
        <f t="shared" si="421"/>
        <v>13.111111111111111</v>
      </c>
      <c r="Q3891" s="4" t="str">
        <f t="shared" si="422"/>
        <v>theater</v>
      </c>
      <c r="R3891" s="4" t="str">
        <f t="shared" si="420"/>
        <v>plays</v>
      </c>
      <c r="S3891" s="22">
        <f t="shared" si="423"/>
        <v>41977.004976851851</v>
      </c>
      <c r="T3891" s="22">
        <f t="shared" si="424"/>
        <v>42008.976388888885</v>
      </c>
      <c r="U3891" s="23">
        <v>41977.004976851851</v>
      </c>
      <c r="V3891" s="14">
        <f t="shared" si="425"/>
        <v>8000</v>
      </c>
      <c r="W3891" s="14">
        <f t="shared" si="426"/>
        <v>118</v>
      </c>
      <c r="X3891" s="7">
        <f>IF($L3891&gt;0,$W3891/$L3891,0)</f>
        <v>13.111111111111111</v>
      </c>
    </row>
    <row r="3892" spans="1:24" ht="43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3">
        <f>(E3892/D3892)*100</f>
        <v>16.826666666666668</v>
      </c>
      <c r="P3892" s="7">
        <f t="shared" si="421"/>
        <v>315.5</v>
      </c>
      <c r="Q3892" s="4" t="str">
        <f t="shared" si="422"/>
        <v>theater</v>
      </c>
      <c r="R3892" s="4" t="str">
        <f t="shared" si="420"/>
        <v>plays</v>
      </c>
      <c r="S3892" s="22">
        <f t="shared" si="423"/>
        <v>42171.758611111116</v>
      </c>
      <c r="T3892" s="22">
        <f t="shared" si="424"/>
        <v>42231.758611111116</v>
      </c>
      <c r="U3892" s="23">
        <v>42171.758611111116</v>
      </c>
      <c r="V3892" s="14">
        <f t="shared" si="425"/>
        <v>15000</v>
      </c>
      <c r="W3892" s="14">
        <f t="shared" si="426"/>
        <v>2524</v>
      </c>
      <c r="X3892" s="7">
        <f>IF($L3892&gt;0,$W3892/$L3892,0)</f>
        <v>315.5</v>
      </c>
    </row>
    <row r="3893" spans="1:24" ht="28.8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3">
        <f>(E3893/D3893)*100</f>
        <v>32.5</v>
      </c>
      <c r="P3893" s="7">
        <f t="shared" si="421"/>
        <v>37.142857142857146</v>
      </c>
      <c r="Q3893" s="4" t="str">
        <f t="shared" si="422"/>
        <v>theater</v>
      </c>
      <c r="R3893" s="4" t="str">
        <f t="shared" si="420"/>
        <v>plays</v>
      </c>
      <c r="S3893" s="22">
        <f t="shared" si="423"/>
        <v>42056.1324537037</v>
      </c>
      <c r="T3893" s="22">
        <f t="shared" si="424"/>
        <v>42086.207638888889</v>
      </c>
      <c r="U3893" s="23">
        <v>42056.1324537037</v>
      </c>
      <c r="V3893" s="14">
        <f t="shared" si="425"/>
        <v>800</v>
      </c>
      <c r="W3893" s="14">
        <f t="shared" si="426"/>
        <v>260</v>
      </c>
      <c r="X3893" s="7">
        <f>IF($L3893&gt;0,$W3893/$L3893,0)</f>
        <v>37.142857142857146</v>
      </c>
    </row>
    <row r="3894" spans="1:24" ht="43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3">
        <f>(E3894/D3894)*100</f>
        <v>0</v>
      </c>
      <c r="P3894" s="7">
        <f t="shared" si="421"/>
        <v>0</v>
      </c>
      <c r="Q3894" s="4" t="str">
        <f t="shared" si="422"/>
        <v>theater</v>
      </c>
      <c r="R3894" s="4" t="str">
        <f t="shared" si="420"/>
        <v>plays</v>
      </c>
      <c r="S3894" s="22">
        <f t="shared" si="423"/>
        <v>41867.652280092589</v>
      </c>
      <c r="T3894" s="22">
        <f t="shared" si="424"/>
        <v>41875.291666666664</v>
      </c>
      <c r="U3894" s="23">
        <v>41867.652280092589</v>
      </c>
      <c r="V3894" s="14">
        <f t="shared" si="425"/>
        <v>1000</v>
      </c>
      <c r="W3894" s="14">
        <f t="shared" si="426"/>
        <v>0</v>
      </c>
      <c r="X3894" s="7">
        <f>IF($L3894&gt;0,$W3894/$L3894,0)</f>
        <v>0</v>
      </c>
    </row>
    <row r="3895" spans="1:24" ht="43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3">
        <f>(E3895/D3895)*100</f>
        <v>21.55</v>
      </c>
      <c r="P3895" s="7">
        <f t="shared" si="421"/>
        <v>128.27380952380952</v>
      </c>
      <c r="Q3895" s="4" t="str">
        <f t="shared" si="422"/>
        <v>theater</v>
      </c>
      <c r="R3895" s="4" t="str">
        <f t="shared" si="420"/>
        <v>plays</v>
      </c>
      <c r="S3895" s="22">
        <f t="shared" si="423"/>
        <v>41779.657870370371</v>
      </c>
      <c r="T3895" s="22">
        <f t="shared" si="424"/>
        <v>41821.25</v>
      </c>
      <c r="U3895" s="23">
        <v>41779.657870370371</v>
      </c>
      <c r="V3895" s="14">
        <f t="shared" si="425"/>
        <v>50000</v>
      </c>
      <c r="W3895" s="14">
        <f t="shared" si="426"/>
        <v>10775</v>
      </c>
      <c r="X3895" s="7">
        <f>IF($L3895&gt;0,$W3895/$L3895,0)</f>
        <v>128.27380952380952</v>
      </c>
    </row>
    <row r="3896" spans="1:24" ht="43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3">
        <f>(E3896/D3896)*100</f>
        <v>3.4666666666666663</v>
      </c>
      <c r="P3896" s="7">
        <f t="shared" si="421"/>
        <v>47.272727272727273</v>
      </c>
      <c r="Q3896" s="4" t="str">
        <f t="shared" si="422"/>
        <v>theater</v>
      </c>
      <c r="R3896" s="4" t="str">
        <f t="shared" si="420"/>
        <v>plays</v>
      </c>
      <c r="S3896" s="22">
        <f t="shared" si="423"/>
        <v>42679.958472222221</v>
      </c>
      <c r="T3896" s="22">
        <f t="shared" si="424"/>
        <v>42710.207638888889</v>
      </c>
      <c r="U3896" s="23">
        <v>42679.958472222221</v>
      </c>
      <c r="V3896" s="14">
        <f t="shared" si="425"/>
        <v>15000</v>
      </c>
      <c r="W3896" s="14">
        <f t="shared" si="426"/>
        <v>520</v>
      </c>
      <c r="X3896" s="7">
        <f>IF($L3896&gt;0,$W3896/$L3896,0)</f>
        <v>47.272727272727273</v>
      </c>
    </row>
    <row r="3897" spans="1:24" ht="43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3">
        <f>(E3897/D3897)*100</f>
        <v>5</v>
      </c>
      <c r="P3897" s="7">
        <f t="shared" si="421"/>
        <v>50</v>
      </c>
      <c r="Q3897" s="4" t="str">
        <f t="shared" si="422"/>
        <v>theater</v>
      </c>
      <c r="R3897" s="4" t="str">
        <f t="shared" si="420"/>
        <v>plays</v>
      </c>
      <c r="S3897" s="22">
        <f t="shared" si="423"/>
        <v>42032.250208333338</v>
      </c>
      <c r="T3897" s="22">
        <f t="shared" si="424"/>
        <v>42063.250208333338</v>
      </c>
      <c r="U3897" s="23">
        <v>42032.250208333338</v>
      </c>
      <c r="V3897" s="14">
        <f t="shared" si="425"/>
        <v>1000</v>
      </c>
      <c r="W3897" s="14">
        <f t="shared" si="426"/>
        <v>50</v>
      </c>
      <c r="X3897" s="7">
        <f>IF($L3897&gt;0,$W3897/$L3897,0)</f>
        <v>50</v>
      </c>
    </row>
    <row r="3898" spans="1:24" ht="43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3">
        <f>(E3898/D3898)*100</f>
        <v>10.625</v>
      </c>
      <c r="P3898" s="7">
        <f t="shared" si="421"/>
        <v>42.5</v>
      </c>
      <c r="Q3898" s="4" t="str">
        <f t="shared" si="422"/>
        <v>theater</v>
      </c>
      <c r="R3898" s="4" t="str">
        <f t="shared" si="420"/>
        <v>plays</v>
      </c>
      <c r="S3898" s="22">
        <f t="shared" si="423"/>
        <v>41793.191875000004</v>
      </c>
      <c r="T3898" s="22">
        <f t="shared" si="424"/>
        <v>41807.191875000004</v>
      </c>
      <c r="U3898" s="23">
        <v>41793.191875000004</v>
      </c>
      <c r="V3898" s="14">
        <f t="shared" si="425"/>
        <v>1600</v>
      </c>
      <c r="W3898" s="14">
        <f t="shared" si="426"/>
        <v>170</v>
      </c>
      <c r="X3898" s="7">
        <f>IF($L3898&gt;0,$W3898/$L3898,0)</f>
        <v>42.5</v>
      </c>
    </row>
    <row r="3899" spans="1:24" ht="43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3">
        <f>(E3899/D3899)*100</f>
        <v>17.599999999999998</v>
      </c>
      <c r="P3899" s="7">
        <f t="shared" si="421"/>
        <v>44</v>
      </c>
      <c r="Q3899" s="4" t="str">
        <f t="shared" si="422"/>
        <v>theater</v>
      </c>
      <c r="R3899" s="4" t="str">
        <f t="shared" si="420"/>
        <v>plays</v>
      </c>
      <c r="S3899" s="22">
        <f t="shared" si="423"/>
        <v>41982.87364583333</v>
      </c>
      <c r="T3899" s="22">
        <f t="shared" si="424"/>
        <v>42012.87364583333</v>
      </c>
      <c r="U3899" s="23">
        <v>41982.87364583333</v>
      </c>
      <c r="V3899" s="14">
        <f t="shared" si="425"/>
        <v>1680.1949999999999</v>
      </c>
      <c r="W3899" s="14">
        <f t="shared" si="426"/>
        <v>295.71431999999999</v>
      </c>
      <c r="X3899" s="7">
        <f>IF($L3899&gt;0,$W3899/$L3899,0)</f>
        <v>29.571431999999998</v>
      </c>
    </row>
    <row r="3900" spans="1:24" ht="57.6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3">
        <f>(E3900/D3900)*100</f>
        <v>32.56</v>
      </c>
      <c r="P3900" s="7">
        <f t="shared" si="421"/>
        <v>50.875</v>
      </c>
      <c r="Q3900" s="4" t="str">
        <f t="shared" si="422"/>
        <v>theater</v>
      </c>
      <c r="R3900" s="4" t="str">
        <f t="shared" si="420"/>
        <v>plays</v>
      </c>
      <c r="S3900" s="22">
        <f t="shared" si="423"/>
        <v>42193.482291666667</v>
      </c>
      <c r="T3900" s="22">
        <f t="shared" si="424"/>
        <v>42233.666666666672</v>
      </c>
      <c r="U3900" s="23">
        <v>42193.482291666667</v>
      </c>
      <c r="V3900" s="14">
        <f t="shared" si="425"/>
        <v>3129.6924999999997</v>
      </c>
      <c r="W3900" s="14">
        <f t="shared" si="426"/>
        <v>1019.0278779999999</v>
      </c>
      <c r="X3900" s="7">
        <f>IF($L3900&gt;0,$W3900/$L3900,0)</f>
        <v>63.689242374999992</v>
      </c>
    </row>
    <row r="3901" spans="1:24" ht="43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3">
        <f>(E3901/D3901)*100</f>
        <v>1.25</v>
      </c>
      <c r="P3901" s="7">
        <f t="shared" si="421"/>
        <v>62.5</v>
      </c>
      <c r="Q3901" s="4" t="str">
        <f t="shared" si="422"/>
        <v>theater</v>
      </c>
      <c r="R3901" s="4" t="str">
        <f t="shared" si="420"/>
        <v>plays</v>
      </c>
      <c r="S3901" s="22">
        <f t="shared" si="423"/>
        <v>41843.775011574078</v>
      </c>
      <c r="T3901" s="22">
        <f t="shared" si="424"/>
        <v>41863.775011574078</v>
      </c>
      <c r="U3901" s="23">
        <v>41843.775011574078</v>
      </c>
      <c r="V3901" s="14">
        <f t="shared" si="425"/>
        <v>10000</v>
      </c>
      <c r="W3901" s="14">
        <f t="shared" si="426"/>
        <v>125</v>
      </c>
      <c r="X3901" s="7">
        <f>IF($L3901&gt;0,$W3901/$L3901,0)</f>
        <v>62.5</v>
      </c>
    </row>
    <row r="3902" spans="1:24" ht="28.8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3">
        <f>(E3902/D3902)*100</f>
        <v>5.4</v>
      </c>
      <c r="P3902" s="7">
        <f t="shared" si="421"/>
        <v>27</v>
      </c>
      <c r="Q3902" s="4" t="str">
        <f t="shared" si="422"/>
        <v>theater</v>
      </c>
      <c r="R3902" s="4" t="str">
        <f t="shared" si="420"/>
        <v>plays</v>
      </c>
      <c r="S3902" s="22">
        <f t="shared" si="423"/>
        <v>42136.092488425929</v>
      </c>
      <c r="T3902" s="22">
        <f t="shared" si="424"/>
        <v>42166.092488425929</v>
      </c>
      <c r="U3902" s="23">
        <v>42136.092488425929</v>
      </c>
      <c r="V3902" s="14">
        <f t="shared" si="425"/>
        <v>2500</v>
      </c>
      <c r="W3902" s="14">
        <f t="shared" si="426"/>
        <v>135</v>
      </c>
      <c r="X3902" s="7">
        <f>IF($L3902&gt;0,$W3902/$L3902,0)</f>
        <v>27</v>
      </c>
    </row>
    <row r="3903" spans="1:24" ht="43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3">
        <f>(E3903/D3903)*100</f>
        <v>0.83333333333333337</v>
      </c>
      <c r="P3903" s="7">
        <f t="shared" si="421"/>
        <v>25</v>
      </c>
      <c r="Q3903" s="4" t="str">
        <f t="shared" si="422"/>
        <v>theater</v>
      </c>
      <c r="R3903" s="4" t="str">
        <f t="shared" si="420"/>
        <v>plays</v>
      </c>
      <c r="S3903" s="22">
        <f t="shared" si="423"/>
        <v>42317.826377314814</v>
      </c>
      <c r="T3903" s="22">
        <f t="shared" si="424"/>
        <v>42357.826377314814</v>
      </c>
      <c r="U3903" s="23">
        <v>42317.826377314814</v>
      </c>
      <c r="V3903" s="14">
        <f t="shared" si="425"/>
        <v>3000</v>
      </c>
      <c r="W3903" s="14">
        <f t="shared" si="426"/>
        <v>25</v>
      </c>
      <c r="X3903" s="7">
        <f>IF($L3903&gt;0,$W3903/$L3903,0)</f>
        <v>25</v>
      </c>
    </row>
    <row r="3904" spans="1:24" ht="43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3">
        <f>(E3904/D3904)*100</f>
        <v>48.833333333333336</v>
      </c>
      <c r="P3904" s="7">
        <f t="shared" si="421"/>
        <v>47.258064516129032</v>
      </c>
      <c r="Q3904" s="4" t="str">
        <f t="shared" si="422"/>
        <v>theater</v>
      </c>
      <c r="R3904" s="4" t="str">
        <f t="shared" si="420"/>
        <v>plays</v>
      </c>
      <c r="S3904" s="22">
        <f t="shared" si="423"/>
        <v>42663.468078703707</v>
      </c>
      <c r="T3904" s="22">
        <f t="shared" si="424"/>
        <v>42688.509745370371</v>
      </c>
      <c r="U3904" s="23">
        <v>42663.468078703707</v>
      </c>
      <c r="V3904" s="14">
        <f t="shared" si="425"/>
        <v>3755.6309999999999</v>
      </c>
      <c r="W3904" s="14">
        <f t="shared" si="426"/>
        <v>1833.9998049999999</v>
      </c>
      <c r="X3904" s="7">
        <f>IF($L3904&gt;0,$W3904/$L3904,0)</f>
        <v>59.16128403225806</v>
      </c>
    </row>
    <row r="3905" spans="1:24" ht="43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3">
        <f>(E3905/D3905)*100</f>
        <v>0</v>
      </c>
      <c r="P3905" s="7">
        <f t="shared" si="421"/>
        <v>0</v>
      </c>
      <c r="Q3905" s="4" t="str">
        <f t="shared" si="422"/>
        <v>theater</v>
      </c>
      <c r="R3905" s="4" t="str">
        <f t="shared" si="420"/>
        <v>plays</v>
      </c>
      <c r="S3905" s="22">
        <f t="shared" si="423"/>
        <v>42186.01116898148</v>
      </c>
      <c r="T3905" s="22">
        <f t="shared" si="424"/>
        <v>42230.818055555559</v>
      </c>
      <c r="U3905" s="23">
        <v>42186.01116898148</v>
      </c>
      <c r="V3905" s="14">
        <f t="shared" si="425"/>
        <v>1500</v>
      </c>
      <c r="W3905" s="14">
        <f t="shared" si="426"/>
        <v>0</v>
      </c>
      <c r="X3905" s="7">
        <f>IF($L3905&gt;0,$W3905/$L3905,0)</f>
        <v>0</v>
      </c>
    </row>
    <row r="3906" spans="1:24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3">
        <f>(E3906/D3906)*100</f>
        <v>0.03</v>
      </c>
      <c r="P3906" s="7">
        <f t="shared" si="421"/>
        <v>1.5</v>
      </c>
      <c r="Q3906" s="4" t="str">
        <f t="shared" si="422"/>
        <v>theater</v>
      </c>
      <c r="R3906" s="4" t="str">
        <f t="shared" ref="R3906:R3969" si="427">MID($N3906,FIND("/",$N3906)+1,LEN($N3906))</f>
        <v>plays</v>
      </c>
      <c r="S3906" s="22">
        <f t="shared" si="423"/>
        <v>42095.229166666672</v>
      </c>
      <c r="T3906" s="22">
        <f t="shared" si="424"/>
        <v>42109.211111111115</v>
      </c>
      <c r="U3906" s="23">
        <v>42095.229166666672</v>
      </c>
      <c r="V3906" s="14">
        <f t="shared" si="425"/>
        <v>10000</v>
      </c>
      <c r="W3906" s="14">
        <f t="shared" si="426"/>
        <v>3</v>
      </c>
      <c r="X3906" s="7">
        <f>IF($L3906&gt;0,$W3906/$L3906,0)</f>
        <v>1.5</v>
      </c>
    </row>
    <row r="3907" spans="1:24" ht="43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3">
        <f>(E3907/D3907)*100</f>
        <v>11.533333333333333</v>
      </c>
      <c r="P3907" s="7">
        <f t="shared" ref="P3907:P3970" si="428">IF($L3907&gt;0,$E3907/$L3907,0)</f>
        <v>24.714285714285715</v>
      </c>
      <c r="Q3907" s="4" t="str">
        <f t="shared" ref="Q3907:Q3970" si="429">LEFT($N3907,FIND("/",$N3907)-1)</f>
        <v>theater</v>
      </c>
      <c r="R3907" s="4" t="str">
        <f t="shared" si="427"/>
        <v>plays</v>
      </c>
      <c r="S3907" s="22">
        <f t="shared" ref="S3907:U3970" si="430">($J3907/86400)+DATE(1970,1,1)</f>
        <v>42124.623877314814</v>
      </c>
      <c r="T3907" s="22">
        <f t="shared" ref="T3907:T3970" si="431">($I3907/86400)+DATE(1970,1,1)</f>
        <v>42166.958333333328</v>
      </c>
      <c r="U3907" s="23">
        <v>42124.623877314814</v>
      </c>
      <c r="V3907" s="14">
        <f t="shared" ref="V3907:V3970" si="432">IF($H3907="AUD",$D3907*0.704094,IF($H3907="CAD",$D3907*0.766449,IF($H3907="CHF",$D3907*1.016069,IF($H3907="DKK",$D3907*0.150818,IF($H3907="EUR",$D3907*1.126155,IF($H3907="GBP",$D3907*1.251877,IF($H3907="HKD",$D3907*0.127766,IF($H3907="MXN",$D3907*0.052688,IF($H3907="NOK",$D3907*0.117106,IF($H3907="NZD",$D3907*0.672078,IF($H3907="SEK",$D3907*0.106947,IF($H3907="SGD",$D3907*0.737466,IF($H3907="USD",$D3907*1)))))))))))))</f>
        <v>1877.8154999999999</v>
      </c>
      <c r="W3907" s="14">
        <f t="shared" ref="W3907:W3970" si="433">IF($H3907="AUD",$E3907*0.704094,IF($H3907="CAD",$E3907*0.766449,IF($H3907="CHF",$E3907*1.016069,IF($H3907="DKK",$E3907*0.150818,IF($H3907="EUR",$E3907*1.126155,IF($H3907="GBP",$E3907*1.251877,IF($H3907="HKD",$E3907*0.127766,IF($H3907="MXN",$E3907*0.052688,IF($H3907="NOK",$E3907*0.117106,IF($H3907="NZD",$E3907*0.672078,IF($H3907="SEK",$E3907*0.106947,IF($H3907="SGD",$E3907*0.737466,IF($H3907="USD",$E3907*1)))))))))))))</f>
        <v>216.57472099999998</v>
      </c>
      <c r="X3907" s="7">
        <f>IF($L3907&gt;0,$W3907/$L3907,0)</f>
        <v>30.939245857142854</v>
      </c>
    </row>
    <row r="3908" spans="1:24" ht="43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3">
        <f>(E3908/D3908)*100</f>
        <v>67.333333333333329</v>
      </c>
      <c r="P3908" s="7">
        <f t="shared" si="428"/>
        <v>63.125</v>
      </c>
      <c r="Q3908" s="4" t="str">
        <f t="shared" si="429"/>
        <v>theater</v>
      </c>
      <c r="R3908" s="4" t="str">
        <f t="shared" si="427"/>
        <v>plays</v>
      </c>
      <c r="S3908" s="22">
        <f t="shared" si="430"/>
        <v>42143.917743055557</v>
      </c>
      <c r="T3908" s="22">
        <f t="shared" si="431"/>
        <v>42181.559027777781</v>
      </c>
      <c r="U3908" s="23">
        <v>42143.917743055557</v>
      </c>
      <c r="V3908" s="14">
        <f t="shared" si="432"/>
        <v>1877.8154999999999</v>
      </c>
      <c r="W3908" s="14">
        <f t="shared" si="433"/>
        <v>1264.3957699999999</v>
      </c>
      <c r="X3908" s="7">
        <f>IF($L3908&gt;0,$W3908/$L3908,0)</f>
        <v>79.024735624999991</v>
      </c>
    </row>
    <row r="3909" spans="1:24" ht="28.8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3">
        <f>(E3909/D3909)*100</f>
        <v>15.299999999999999</v>
      </c>
      <c r="P3909" s="7">
        <f t="shared" si="428"/>
        <v>38.25</v>
      </c>
      <c r="Q3909" s="4" t="str">
        <f t="shared" si="429"/>
        <v>theater</v>
      </c>
      <c r="R3909" s="4" t="str">
        <f t="shared" si="427"/>
        <v>plays</v>
      </c>
      <c r="S3909" s="22">
        <f t="shared" si="430"/>
        <v>41906.819513888891</v>
      </c>
      <c r="T3909" s="22">
        <f t="shared" si="431"/>
        <v>41938.838888888888</v>
      </c>
      <c r="U3909" s="23">
        <v>41906.819513888891</v>
      </c>
      <c r="V3909" s="14">
        <f t="shared" si="432"/>
        <v>1000</v>
      </c>
      <c r="W3909" s="14">
        <f t="shared" si="433"/>
        <v>153</v>
      </c>
      <c r="X3909" s="7">
        <f>IF($L3909&gt;0,$W3909/$L3909,0)</f>
        <v>38.25</v>
      </c>
    </row>
    <row r="3910" spans="1:24" ht="43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3">
        <f>(E3910/D3910)*100</f>
        <v>8.6666666666666679</v>
      </c>
      <c r="P3910" s="7">
        <f t="shared" si="428"/>
        <v>16.25</v>
      </c>
      <c r="Q3910" s="4" t="str">
        <f t="shared" si="429"/>
        <v>theater</v>
      </c>
      <c r="R3910" s="4" t="str">
        <f t="shared" si="427"/>
        <v>plays</v>
      </c>
      <c r="S3910" s="22">
        <f t="shared" si="430"/>
        <v>41834.135370370372</v>
      </c>
      <c r="T3910" s="22">
        <f t="shared" si="431"/>
        <v>41849.135370370372</v>
      </c>
      <c r="U3910" s="23">
        <v>41834.135370370372</v>
      </c>
      <c r="V3910" s="14">
        <f t="shared" si="432"/>
        <v>750</v>
      </c>
      <c r="W3910" s="14">
        <f t="shared" si="433"/>
        <v>65</v>
      </c>
      <c r="X3910" s="7">
        <f>IF($L3910&gt;0,$W3910/$L3910,0)</f>
        <v>16.25</v>
      </c>
    </row>
    <row r="3911" spans="1:24" ht="43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3">
        <f>(E3911/D3911)*100</f>
        <v>0.22499999999999998</v>
      </c>
      <c r="P3911" s="7">
        <f t="shared" si="428"/>
        <v>33.75</v>
      </c>
      <c r="Q3911" s="4" t="str">
        <f t="shared" si="429"/>
        <v>theater</v>
      </c>
      <c r="R3911" s="4" t="str">
        <f t="shared" si="427"/>
        <v>plays</v>
      </c>
      <c r="S3911" s="22">
        <f t="shared" si="430"/>
        <v>41863.359282407408</v>
      </c>
      <c r="T3911" s="22">
        <f t="shared" si="431"/>
        <v>41893.359282407408</v>
      </c>
      <c r="U3911" s="23">
        <v>41863.359282407408</v>
      </c>
      <c r="V3911" s="14">
        <f t="shared" si="432"/>
        <v>60000</v>
      </c>
      <c r="W3911" s="14">
        <f t="shared" si="433"/>
        <v>135</v>
      </c>
      <c r="X3911" s="7">
        <f>IF($L3911&gt;0,$W3911/$L3911,0)</f>
        <v>33.75</v>
      </c>
    </row>
    <row r="3912" spans="1:24" ht="43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3">
        <f>(E3912/D3912)*100</f>
        <v>3.0833333333333335</v>
      </c>
      <c r="P3912" s="7">
        <f t="shared" si="428"/>
        <v>61.666666666666664</v>
      </c>
      <c r="Q3912" s="4" t="str">
        <f t="shared" si="429"/>
        <v>theater</v>
      </c>
      <c r="R3912" s="4" t="str">
        <f t="shared" si="427"/>
        <v>plays</v>
      </c>
      <c r="S3912" s="22">
        <f t="shared" si="430"/>
        <v>42224.756909722222</v>
      </c>
      <c r="T3912" s="22">
        <f t="shared" si="431"/>
        <v>42254.756909722222</v>
      </c>
      <c r="U3912" s="23">
        <v>42224.756909722222</v>
      </c>
      <c r="V3912" s="14">
        <f t="shared" si="432"/>
        <v>6000</v>
      </c>
      <c r="W3912" s="14">
        <f t="shared" si="433"/>
        <v>185</v>
      </c>
      <c r="X3912" s="7">
        <f>IF($L3912&gt;0,$W3912/$L3912,0)</f>
        <v>61.666666666666664</v>
      </c>
    </row>
    <row r="3913" spans="1:24" ht="43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3">
        <f>(E3913/D3913)*100</f>
        <v>37.412500000000001</v>
      </c>
      <c r="P3913" s="7">
        <f t="shared" si="428"/>
        <v>83.138888888888886</v>
      </c>
      <c r="Q3913" s="4" t="str">
        <f t="shared" si="429"/>
        <v>theater</v>
      </c>
      <c r="R3913" s="4" t="str">
        <f t="shared" si="427"/>
        <v>plays</v>
      </c>
      <c r="S3913" s="22">
        <f t="shared" si="430"/>
        <v>41939.8122337963</v>
      </c>
      <c r="T3913" s="22">
        <f t="shared" si="431"/>
        <v>41969.853900462964</v>
      </c>
      <c r="U3913" s="23">
        <v>41939.8122337963</v>
      </c>
      <c r="V3913" s="14">
        <f t="shared" si="432"/>
        <v>8000</v>
      </c>
      <c r="W3913" s="14">
        <f t="shared" si="433"/>
        <v>2993</v>
      </c>
      <c r="X3913" s="7">
        <f>IF($L3913&gt;0,$W3913/$L3913,0)</f>
        <v>83.138888888888886</v>
      </c>
    </row>
    <row r="3914" spans="1:24" ht="43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3">
        <f>(E3914/D3914)*100</f>
        <v>6.6666666666666671E-3</v>
      </c>
      <c r="P3914" s="7">
        <f t="shared" si="428"/>
        <v>1</v>
      </c>
      <c r="Q3914" s="4" t="str">
        <f t="shared" si="429"/>
        <v>theater</v>
      </c>
      <c r="R3914" s="4" t="str">
        <f t="shared" si="427"/>
        <v>plays</v>
      </c>
      <c r="S3914" s="22">
        <f t="shared" si="430"/>
        <v>42059.270023148143</v>
      </c>
      <c r="T3914" s="22">
        <f t="shared" si="431"/>
        <v>42119.190972222219</v>
      </c>
      <c r="U3914" s="23">
        <v>42059.270023148143</v>
      </c>
      <c r="V3914" s="14">
        <f t="shared" si="432"/>
        <v>15000</v>
      </c>
      <c r="W3914" s="14">
        <f t="shared" si="433"/>
        <v>1</v>
      </c>
      <c r="X3914" s="7">
        <f>IF($L3914&gt;0,$W3914/$L3914,0)</f>
        <v>1</v>
      </c>
    </row>
    <row r="3915" spans="1:24" ht="43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3">
        <f>(E3915/D3915)*100</f>
        <v>10</v>
      </c>
      <c r="P3915" s="7">
        <f t="shared" si="428"/>
        <v>142.85714285714286</v>
      </c>
      <c r="Q3915" s="4" t="str">
        <f t="shared" si="429"/>
        <v>theater</v>
      </c>
      <c r="R3915" s="4" t="str">
        <f t="shared" si="427"/>
        <v>plays</v>
      </c>
      <c r="S3915" s="22">
        <f t="shared" si="430"/>
        <v>42308.211215277777</v>
      </c>
      <c r="T3915" s="22">
        <f t="shared" si="431"/>
        <v>42338.252881944441</v>
      </c>
      <c r="U3915" s="23">
        <v>42308.211215277777</v>
      </c>
      <c r="V3915" s="14">
        <f t="shared" si="432"/>
        <v>10000</v>
      </c>
      <c r="W3915" s="14">
        <f t="shared" si="433"/>
        <v>1000</v>
      </c>
      <c r="X3915" s="7">
        <f>IF($L3915&gt;0,$W3915/$L3915,0)</f>
        <v>142.85714285714286</v>
      </c>
    </row>
    <row r="3916" spans="1:24" ht="43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3">
        <f>(E3916/D3916)*100</f>
        <v>36.36</v>
      </c>
      <c r="P3916" s="7">
        <f t="shared" si="428"/>
        <v>33.666666666666664</v>
      </c>
      <c r="Q3916" s="4" t="str">
        <f t="shared" si="429"/>
        <v>theater</v>
      </c>
      <c r="R3916" s="4" t="str">
        <f t="shared" si="427"/>
        <v>plays</v>
      </c>
      <c r="S3916" s="22">
        <f t="shared" si="430"/>
        <v>42114.818935185191</v>
      </c>
      <c r="T3916" s="22">
        <f t="shared" si="431"/>
        <v>42134.957638888889</v>
      </c>
      <c r="U3916" s="23">
        <v>42114.818935185191</v>
      </c>
      <c r="V3916" s="14">
        <f t="shared" si="432"/>
        <v>3129.6924999999997</v>
      </c>
      <c r="W3916" s="14">
        <f t="shared" si="433"/>
        <v>1137.956193</v>
      </c>
      <c r="X3916" s="7">
        <f>IF($L3916&gt;0,$W3916/$L3916,0)</f>
        <v>42.146525666666669</v>
      </c>
    </row>
    <row r="3917" spans="1:24" ht="43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3">
        <f>(E3917/D3917)*100</f>
        <v>0.33333333333333337</v>
      </c>
      <c r="P3917" s="7">
        <f t="shared" si="428"/>
        <v>5</v>
      </c>
      <c r="Q3917" s="4" t="str">
        <f t="shared" si="429"/>
        <v>theater</v>
      </c>
      <c r="R3917" s="4" t="str">
        <f t="shared" si="427"/>
        <v>plays</v>
      </c>
      <c r="S3917" s="22">
        <f t="shared" si="430"/>
        <v>42492.98505787037</v>
      </c>
      <c r="T3917" s="22">
        <f t="shared" si="431"/>
        <v>42522.98505787037</v>
      </c>
      <c r="U3917" s="23">
        <v>42492.98505787037</v>
      </c>
      <c r="V3917" s="14">
        <f t="shared" si="432"/>
        <v>1877.8154999999999</v>
      </c>
      <c r="W3917" s="14">
        <f t="shared" si="433"/>
        <v>6.259385</v>
      </c>
      <c r="X3917" s="7">
        <f>IF($L3917&gt;0,$W3917/$L3917,0)</f>
        <v>6.259385</v>
      </c>
    </row>
    <row r="3918" spans="1:24" ht="43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3">
        <f>(E3918/D3918)*100</f>
        <v>0</v>
      </c>
      <c r="P3918" s="7">
        <f t="shared" si="428"/>
        <v>0</v>
      </c>
      <c r="Q3918" s="4" t="str">
        <f t="shared" si="429"/>
        <v>theater</v>
      </c>
      <c r="R3918" s="4" t="str">
        <f t="shared" si="427"/>
        <v>plays</v>
      </c>
      <c r="S3918" s="22">
        <f t="shared" si="430"/>
        <v>42494.471666666665</v>
      </c>
      <c r="T3918" s="22">
        <f t="shared" si="431"/>
        <v>42524.471666666665</v>
      </c>
      <c r="U3918" s="23">
        <v>42494.471666666665</v>
      </c>
      <c r="V3918" s="14">
        <f t="shared" si="432"/>
        <v>301.63600000000002</v>
      </c>
      <c r="W3918" s="14">
        <f t="shared" si="433"/>
        <v>0</v>
      </c>
      <c r="X3918" s="7">
        <f>IF($L3918&gt;0,$W3918/$L3918,0)</f>
        <v>0</v>
      </c>
    </row>
    <row r="3919" spans="1:24" ht="43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3">
        <f>(E3919/D3919)*100</f>
        <v>0.2857142857142857</v>
      </c>
      <c r="P3919" s="7">
        <f t="shared" si="428"/>
        <v>10</v>
      </c>
      <c r="Q3919" s="4" t="str">
        <f t="shared" si="429"/>
        <v>theater</v>
      </c>
      <c r="R3919" s="4" t="str">
        <f t="shared" si="427"/>
        <v>plays</v>
      </c>
      <c r="S3919" s="22">
        <f t="shared" si="430"/>
        <v>41863.527326388888</v>
      </c>
      <c r="T3919" s="22">
        <f t="shared" si="431"/>
        <v>41893.527326388888</v>
      </c>
      <c r="U3919" s="23">
        <v>41863.527326388888</v>
      </c>
      <c r="V3919" s="14">
        <f t="shared" si="432"/>
        <v>4381.5694999999996</v>
      </c>
      <c r="W3919" s="14">
        <f t="shared" si="433"/>
        <v>12.51877</v>
      </c>
      <c r="X3919" s="7">
        <f>IF($L3919&gt;0,$W3919/$L3919,0)</f>
        <v>12.51877</v>
      </c>
    </row>
    <row r="3920" spans="1:24" ht="43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3">
        <f>(E3920/D3920)*100</f>
        <v>0.2</v>
      </c>
      <c r="P3920" s="7">
        <f t="shared" si="428"/>
        <v>40</v>
      </c>
      <c r="Q3920" s="4" t="str">
        <f t="shared" si="429"/>
        <v>theater</v>
      </c>
      <c r="R3920" s="4" t="str">
        <f t="shared" si="427"/>
        <v>plays</v>
      </c>
      <c r="S3920" s="22">
        <f t="shared" si="430"/>
        <v>41843.664618055554</v>
      </c>
      <c r="T3920" s="22">
        <f t="shared" si="431"/>
        <v>41855.666666666664</v>
      </c>
      <c r="U3920" s="23">
        <v>41843.664618055554</v>
      </c>
      <c r="V3920" s="14">
        <f t="shared" si="432"/>
        <v>75112.62</v>
      </c>
      <c r="W3920" s="14">
        <f t="shared" si="433"/>
        <v>150.22523999999999</v>
      </c>
      <c r="X3920" s="7">
        <f>IF($L3920&gt;0,$W3920/$L3920,0)</f>
        <v>50.075079999999993</v>
      </c>
    </row>
    <row r="3921" spans="1:24" ht="43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3">
        <f>(E3921/D3921)*100</f>
        <v>1.7999999999999998</v>
      </c>
      <c r="P3921" s="7">
        <f t="shared" si="428"/>
        <v>30</v>
      </c>
      <c r="Q3921" s="4" t="str">
        <f t="shared" si="429"/>
        <v>theater</v>
      </c>
      <c r="R3921" s="4" t="str">
        <f t="shared" si="427"/>
        <v>plays</v>
      </c>
      <c r="S3921" s="22">
        <f t="shared" si="430"/>
        <v>42358.684872685189</v>
      </c>
      <c r="T3921" s="22">
        <f t="shared" si="431"/>
        <v>42387</v>
      </c>
      <c r="U3921" s="23">
        <v>42358.684872685189</v>
      </c>
      <c r="V3921" s="14">
        <f t="shared" si="432"/>
        <v>6259.3849999999993</v>
      </c>
      <c r="W3921" s="14">
        <f t="shared" si="433"/>
        <v>112.66892999999999</v>
      </c>
      <c r="X3921" s="7">
        <f>IF($L3921&gt;0,$W3921/$L3921,0)</f>
        <v>37.556309999999996</v>
      </c>
    </row>
    <row r="3922" spans="1:24" ht="43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3">
        <f>(E3922/D3922)*100</f>
        <v>5.4</v>
      </c>
      <c r="P3922" s="7">
        <f t="shared" si="428"/>
        <v>45</v>
      </c>
      <c r="Q3922" s="4" t="str">
        <f t="shared" si="429"/>
        <v>theater</v>
      </c>
      <c r="R3922" s="4" t="str">
        <f t="shared" si="427"/>
        <v>plays</v>
      </c>
      <c r="S3922" s="22">
        <f t="shared" si="430"/>
        <v>42657.38726851852</v>
      </c>
      <c r="T3922" s="22">
        <f t="shared" si="431"/>
        <v>42687.428935185184</v>
      </c>
      <c r="U3922" s="23">
        <v>42657.38726851852</v>
      </c>
      <c r="V3922" s="14">
        <f t="shared" si="432"/>
        <v>3129.6924999999997</v>
      </c>
      <c r="W3922" s="14">
        <f t="shared" si="433"/>
        <v>169.00339499999998</v>
      </c>
      <c r="X3922" s="7">
        <f>IF($L3922&gt;0,$W3922/$L3922,0)</f>
        <v>56.334464999999994</v>
      </c>
    </row>
    <row r="3923" spans="1:24" ht="43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3">
        <f>(E3923/D3923)*100</f>
        <v>0</v>
      </c>
      <c r="P3923" s="7">
        <f t="shared" si="428"/>
        <v>0</v>
      </c>
      <c r="Q3923" s="4" t="str">
        <f t="shared" si="429"/>
        <v>theater</v>
      </c>
      <c r="R3923" s="4" t="str">
        <f t="shared" si="427"/>
        <v>plays</v>
      </c>
      <c r="S3923" s="22">
        <f t="shared" si="430"/>
        <v>41926.542303240742</v>
      </c>
      <c r="T3923" s="22">
        <f t="shared" si="431"/>
        <v>41938.75</v>
      </c>
      <c r="U3923" s="23">
        <v>41926.542303240742</v>
      </c>
      <c r="V3923" s="14">
        <f t="shared" si="432"/>
        <v>3755.6309999999999</v>
      </c>
      <c r="W3923" s="14">
        <f t="shared" si="433"/>
        <v>0</v>
      </c>
      <c r="X3923" s="7">
        <f>IF($L3923&gt;0,$W3923/$L3923,0)</f>
        <v>0</v>
      </c>
    </row>
    <row r="3924" spans="1:24" ht="43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3">
        <f>(E3924/D3924)*100</f>
        <v>8.1333333333333329</v>
      </c>
      <c r="P3924" s="7">
        <f t="shared" si="428"/>
        <v>10.166666666666666</v>
      </c>
      <c r="Q3924" s="4" t="str">
        <f t="shared" si="429"/>
        <v>theater</v>
      </c>
      <c r="R3924" s="4" t="str">
        <f t="shared" si="427"/>
        <v>plays</v>
      </c>
      <c r="S3924" s="22">
        <f t="shared" si="430"/>
        <v>42020.768634259264</v>
      </c>
      <c r="T3924" s="22">
        <f t="shared" si="431"/>
        <v>42065.958333333328</v>
      </c>
      <c r="U3924" s="23">
        <v>42020.768634259264</v>
      </c>
      <c r="V3924" s="14">
        <f t="shared" si="432"/>
        <v>750</v>
      </c>
      <c r="W3924" s="14">
        <f t="shared" si="433"/>
        <v>61</v>
      </c>
      <c r="X3924" s="7">
        <f>IF($L3924&gt;0,$W3924/$L3924,0)</f>
        <v>10.166666666666666</v>
      </c>
    </row>
    <row r="3925" spans="1:24" ht="43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3">
        <f>(E3925/D3925)*100</f>
        <v>12.034782608695652</v>
      </c>
      <c r="P3925" s="7">
        <f t="shared" si="428"/>
        <v>81.411764705882348</v>
      </c>
      <c r="Q3925" s="4" t="str">
        <f t="shared" si="429"/>
        <v>theater</v>
      </c>
      <c r="R3925" s="4" t="str">
        <f t="shared" si="427"/>
        <v>plays</v>
      </c>
      <c r="S3925" s="22">
        <f t="shared" si="430"/>
        <v>42075.979988425926</v>
      </c>
      <c r="T3925" s="22">
        <f t="shared" si="431"/>
        <v>42103.979988425926</v>
      </c>
      <c r="U3925" s="23">
        <v>42075.979988425926</v>
      </c>
      <c r="V3925" s="14">
        <f t="shared" si="432"/>
        <v>14396.585499999999</v>
      </c>
      <c r="W3925" s="14">
        <f t="shared" si="433"/>
        <v>1732.5977679999999</v>
      </c>
      <c r="X3925" s="7">
        <f>IF($L3925&gt;0,$W3925/$L3925,0)</f>
        <v>101.91751576470587</v>
      </c>
    </row>
    <row r="3926" spans="1:24" ht="43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3">
        <f>(E3926/D3926)*100</f>
        <v>15.266666666666667</v>
      </c>
      <c r="P3926" s="7">
        <f t="shared" si="428"/>
        <v>57.25</v>
      </c>
      <c r="Q3926" s="4" t="str">
        <f t="shared" si="429"/>
        <v>theater</v>
      </c>
      <c r="R3926" s="4" t="str">
        <f t="shared" si="427"/>
        <v>plays</v>
      </c>
      <c r="S3926" s="22">
        <f t="shared" si="430"/>
        <v>41786.959745370368</v>
      </c>
      <c r="T3926" s="22">
        <f t="shared" si="431"/>
        <v>41816.959745370368</v>
      </c>
      <c r="U3926" s="23">
        <v>41786.959745370368</v>
      </c>
      <c r="V3926" s="14">
        <f t="shared" si="432"/>
        <v>15000</v>
      </c>
      <c r="W3926" s="14">
        <f t="shared" si="433"/>
        <v>2290</v>
      </c>
      <c r="X3926" s="7">
        <f>IF($L3926&gt;0,$W3926/$L3926,0)</f>
        <v>57.25</v>
      </c>
    </row>
    <row r="3927" spans="1:24" ht="43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3">
        <f>(E3927/D3927)*100</f>
        <v>10</v>
      </c>
      <c r="P3927" s="7">
        <f t="shared" si="428"/>
        <v>5</v>
      </c>
      <c r="Q3927" s="4" t="str">
        <f t="shared" si="429"/>
        <v>theater</v>
      </c>
      <c r="R3927" s="4" t="str">
        <f t="shared" si="427"/>
        <v>plays</v>
      </c>
      <c r="S3927" s="22">
        <f t="shared" si="430"/>
        <v>41820.870821759258</v>
      </c>
      <c r="T3927" s="22">
        <f t="shared" si="431"/>
        <v>41850.870821759258</v>
      </c>
      <c r="U3927" s="23">
        <v>41820.870821759258</v>
      </c>
      <c r="V3927" s="14">
        <f t="shared" si="432"/>
        <v>150</v>
      </c>
      <c r="W3927" s="14">
        <f t="shared" si="433"/>
        <v>15</v>
      </c>
      <c r="X3927" s="7">
        <f>IF($L3927&gt;0,$W3927/$L3927,0)</f>
        <v>5</v>
      </c>
    </row>
    <row r="3928" spans="1:24" ht="28.8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3">
        <f>(E3928/D3928)*100</f>
        <v>0.3</v>
      </c>
      <c r="P3928" s="7">
        <f t="shared" si="428"/>
        <v>15</v>
      </c>
      <c r="Q3928" s="4" t="str">
        <f t="shared" si="429"/>
        <v>theater</v>
      </c>
      <c r="R3928" s="4" t="str">
        <f t="shared" si="427"/>
        <v>plays</v>
      </c>
      <c r="S3928" s="22">
        <f t="shared" si="430"/>
        <v>41970.085046296299</v>
      </c>
      <c r="T3928" s="22">
        <f t="shared" si="431"/>
        <v>42000.085046296299</v>
      </c>
      <c r="U3928" s="23">
        <v>41970.085046296299</v>
      </c>
      <c r="V3928" s="14">
        <f t="shared" si="432"/>
        <v>3520.47</v>
      </c>
      <c r="W3928" s="14">
        <f t="shared" si="433"/>
        <v>10.56141</v>
      </c>
      <c r="X3928" s="7">
        <f>IF($L3928&gt;0,$W3928/$L3928,0)</f>
        <v>10.56141</v>
      </c>
    </row>
    <row r="3929" spans="1:24" ht="43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3">
        <f>(E3929/D3929)*100</f>
        <v>1</v>
      </c>
      <c r="P3929" s="7">
        <f t="shared" si="428"/>
        <v>12.5</v>
      </c>
      <c r="Q3929" s="4" t="str">
        <f t="shared" si="429"/>
        <v>theater</v>
      </c>
      <c r="R3929" s="4" t="str">
        <f t="shared" si="427"/>
        <v>plays</v>
      </c>
      <c r="S3929" s="22">
        <f t="shared" si="430"/>
        <v>41830.267407407409</v>
      </c>
      <c r="T3929" s="22">
        <f t="shared" si="431"/>
        <v>41860.267407407409</v>
      </c>
      <c r="U3929" s="23">
        <v>41830.267407407409</v>
      </c>
      <c r="V3929" s="14">
        <f t="shared" si="432"/>
        <v>3129.6924999999997</v>
      </c>
      <c r="W3929" s="14">
        <f t="shared" si="433"/>
        <v>31.296924999999998</v>
      </c>
      <c r="X3929" s="7">
        <f>IF($L3929&gt;0,$W3929/$L3929,0)</f>
        <v>15.648462499999999</v>
      </c>
    </row>
    <row r="3930" spans="1:24" ht="43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3">
        <f>(E3930/D3930)*100</f>
        <v>13.020000000000001</v>
      </c>
      <c r="P3930" s="7">
        <f t="shared" si="428"/>
        <v>93</v>
      </c>
      <c r="Q3930" s="4" t="str">
        <f t="shared" si="429"/>
        <v>theater</v>
      </c>
      <c r="R3930" s="4" t="str">
        <f t="shared" si="427"/>
        <v>plays</v>
      </c>
      <c r="S3930" s="22">
        <f t="shared" si="430"/>
        <v>42265.683182870373</v>
      </c>
      <c r="T3930" s="22">
        <f t="shared" si="431"/>
        <v>42293.207638888889</v>
      </c>
      <c r="U3930" s="23">
        <v>42265.683182870373</v>
      </c>
      <c r="V3930" s="14">
        <f t="shared" si="432"/>
        <v>5000</v>
      </c>
      <c r="W3930" s="14">
        <f t="shared" si="433"/>
        <v>651</v>
      </c>
      <c r="X3930" s="7">
        <f>IF($L3930&gt;0,$W3930/$L3930,0)</f>
        <v>93</v>
      </c>
    </row>
    <row r="3931" spans="1:24" ht="43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3">
        <f>(E3931/D3931)*100</f>
        <v>2.2650000000000001</v>
      </c>
      <c r="P3931" s="7">
        <f t="shared" si="428"/>
        <v>32.357142857142854</v>
      </c>
      <c r="Q3931" s="4" t="str">
        <f t="shared" si="429"/>
        <v>theater</v>
      </c>
      <c r="R3931" s="4" t="str">
        <f t="shared" si="427"/>
        <v>plays</v>
      </c>
      <c r="S3931" s="22">
        <f t="shared" si="430"/>
        <v>42601.827141203699</v>
      </c>
      <c r="T3931" s="22">
        <f t="shared" si="431"/>
        <v>42631.827141203699</v>
      </c>
      <c r="U3931" s="23">
        <v>42601.827141203699</v>
      </c>
      <c r="V3931" s="14">
        <f t="shared" si="432"/>
        <v>20000</v>
      </c>
      <c r="W3931" s="14">
        <f t="shared" si="433"/>
        <v>453</v>
      </c>
      <c r="X3931" s="7">
        <f>IF($L3931&gt;0,$W3931/$L3931,0)</f>
        <v>32.357142857142854</v>
      </c>
    </row>
    <row r="3932" spans="1:24" ht="43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3">
        <f>(E3932/D3932)*100</f>
        <v>0</v>
      </c>
      <c r="P3932" s="7">
        <f t="shared" si="428"/>
        <v>0</v>
      </c>
      <c r="Q3932" s="4" t="str">
        <f t="shared" si="429"/>
        <v>theater</v>
      </c>
      <c r="R3932" s="4" t="str">
        <f t="shared" si="427"/>
        <v>plays</v>
      </c>
      <c r="S3932" s="22">
        <f t="shared" si="430"/>
        <v>42433.338749999995</v>
      </c>
      <c r="T3932" s="22">
        <f t="shared" si="431"/>
        <v>42461.25</v>
      </c>
      <c r="U3932" s="23">
        <v>42433.338749999995</v>
      </c>
      <c r="V3932" s="14">
        <f t="shared" si="432"/>
        <v>7040.94</v>
      </c>
      <c r="W3932" s="14">
        <f t="shared" si="433"/>
        <v>0</v>
      </c>
      <c r="X3932" s="7">
        <f>IF($L3932&gt;0,$W3932/$L3932,0)</f>
        <v>0</v>
      </c>
    </row>
    <row r="3933" spans="1:24" ht="43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3">
        <f>(E3933/D3933)*100</f>
        <v>0</v>
      </c>
      <c r="P3933" s="7">
        <f t="shared" si="428"/>
        <v>0</v>
      </c>
      <c r="Q3933" s="4" t="str">
        <f t="shared" si="429"/>
        <v>theater</v>
      </c>
      <c r="R3933" s="4" t="str">
        <f t="shared" si="427"/>
        <v>plays</v>
      </c>
      <c r="S3933" s="22">
        <f t="shared" si="430"/>
        <v>42228.151701388888</v>
      </c>
      <c r="T3933" s="22">
        <f t="shared" si="431"/>
        <v>42253.151701388888</v>
      </c>
      <c r="U3933" s="23">
        <v>42228.151701388888</v>
      </c>
      <c r="V3933" s="14">
        <f t="shared" si="432"/>
        <v>8000</v>
      </c>
      <c r="W3933" s="14">
        <f t="shared" si="433"/>
        <v>0</v>
      </c>
      <c r="X3933" s="7">
        <f>IF($L3933&gt;0,$W3933/$L3933,0)</f>
        <v>0</v>
      </c>
    </row>
    <row r="3934" spans="1:24" ht="43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3">
        <f>(E3934/D3934)*100</f>
        <v>8.3333333333333332E-3</v>
      </c>
      <c r="P3934" s="7">
        <f t="shared" si="428"/>
        <v>1</v>
      </c>
      <c r="Q3934" s="4" t="str">
        <f t="shared" si="429"/>
        <v>theater</v>
      </c>
      <c r="R3934" s="4" t="str">
        <f t="shared" si="427"/>
        <v>plays</v>
      </c>
      <c r="S3934" s="22">
        <f t="shared" si="430"/>
        <v>42415.168564814812</v>
      </c>
      <c r="T3934" s="22">
        <f t="shared" si="431"/>
        <v>42445.126898148148</v>
      </c>
      <c r="U3934" s="23">
        <v>42415.168564814812</v>
      </c>
      <c r="V3934" s="14">
        <f t="shared" si="432"/>
        <v>12000</v>
      </c>
      <c r="W3934" s="14">
        <f t="shared" si="433"/>
        <v>1</v>
      </c>
      <c r="X3934" s="7">
        <f>IF($L3934&gt;0,$W3934/$L3934,0)</f>
        <v>1</v>
      </c>
    </row>
    <row r="3935" spans="1:24" ht="43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3">
        <f>(E3935/D3935)*100</f>
        <v>15.742857142857142</v>
      </c>
      <c r="P3935" s="7">
        <f t="shared" si="428"/>
        <v>91.833333333333329</v>
      </c>
      <c r="Q3935" s="4" t="str">
        <f t="shared" si="429"/>
        <v>theater</v>
      </c>
      <c r="R3935" s="4" t="str">
        <f t="shared" si="427"/>
        <v>plays</v>
      </c>
      <c r="S3935" s="22">
        <f t="shared" si="430"/>
        <v>42538.968310185184</v>
      </c>
      <c r="T3935" s="22">
        <f t="shared" si="431"/>
        <v>42568.029861111107</v>
      </c>
      <c r="U3935" s="23">
        <v>42538.968310185184</v>
      </c>
      <c r="V3935" s="14">
        <f t="shared" si="432"/>
        <v>7000</v>
      </c>
      <c r="W3935" s="14">
        <f t="shared" si="433"/>
        <v>1102</v>
      </c>
      <c r="X3935" s="7">
        <f>IF($L3935&gt;0,$W3935/$L3935,0)</f>
        <v>91.833333333333329</v>
      </c>
    </row>
    <row r="3936" spans="1:24" ht="43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3">
        <f>(E3936/D3936)*100</f>
        <v>11</v>
      </c>
      <c r="P3936" s="7">
        <f t="shared" si="428"/>
        <v>45.833333333333336</v>
      </c>
      <c r="Q3936" s="4" t="str">
        <f t="shared" si="429"/>
        <v>theater</v>
      </c>
      <c r="R3936" s="4" t="str">
        <f t="shared" si="427"/>
        <v>plays</v>
      </c>
      <c r="S3936" s="22">
        <f t="shared" si="430"/>
        <v>42233.671747685185</v>
      </c>
      <c r="T3936" s="22">
        <f t="shared" si="431"/>
        <v>42278.541666666672</v>
      </c>
      <c r="U3936" s="23">
        <v>42233.671747685185</v>
      </c>
      <c r="V3936" s="14">
        <f t="shared" si="432"/>
        <v>5000</v>
      </c>
      <c r="W3936" s="14">
        <f t="shared" si="433"/>
        <v>550</v>
      </c>
      <c r="X3936" s="7">
        <f>IF($L3936&gt;0,$W3936/$L3936,0)</f>
        <v>45.833333333333336</v>
      </c>
    </row>
    <row r="3937" spans="1:24" ht="57.6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3">
        <f>(E3937/D3937)*100</f>
        <v>43.833333333333336</v>
      </c>
      <c r="P3937" s="7">
        <f t="shared" si="428"/>
        <v>57.173913043478258</v>
      </c>
      <c r="Q3937" s="4" t="str">
        <f t="shared" si="429"/>
        <v>theater</v>
      </c>
      <c r="R3937" s="4" t="str">
        <f t="shared" si="427"/>
        <v>plays</v>
      </c>
      <c r="S3937" s="22">
        <f t="shared" si="430"/>
        <v>42221.656782407408</v>
      </c>
      <c r="T3937" s="22">
        <f t="shared" si="431"/>
        <v>42281.656782407408</v>
      </c>
      <c r="U3937" s="23">
        <v>42221.656782407408</v>
      </c>
      <c r="V3937" s="14">
        <f t="shared" si="432"/>
        <v>3755.6309999999999</v>
      </c>
      <c r="W3937" s="14">
        <f t="shared" si="433"/>
        <v>1646.2182549999998</v>
      </c>
      <c r="X3937" s="7">
        <f>IF($L3937&gt;0,$W3937/$L3937,0)</f>
        <v>71.57470673913042</v>
      </c>
    </row>
    <row r="3938" spans="1:24" ht="43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3">
        <f>(E3938/D3938)*100</f>
        <v>0</v>
      </c>
      <c r="P3938" s="7">
        <f t="shared" si="428"/>
        <v>0</v>
      </c>
      <c r="Q3938" s="4" t="str">
        <f t="shared" si="429"/>
        <v>theater</v>
      </c>
      <c r="R3938" s="4" t="str">
        <f t="shared" si="427"/>
        <v>plays</v>
      </c>
      <c r="S3938" s="22">
        <f t="shared" si="430"/>
        <v>42675.262962962966</v>
      </c>
      <c r="T3938" s="22">
        <f t="shared" si="431"/>
        <v>42705.304629629631</v>
      </c>
      <c r="U3938" s="23">
        <v>42675.262962962966</v>
      </c>
      <c r="V3938" s="14">
        <f t="shared" si="432"/>
        <v>20000</v>
      </c>
      <c r="W3938" s="14">
        <f t="shared" si="433"/>
        <v>0</v>
      </c>
      <c r="X3938" s="7">
        <f>IF($L3938&gt;0,$W3938/$L3938,0)</f>
        <v>0</v>
      </c>
    </row>
    <row r="3939" spans="1:24" ht="43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3">
        <f>(E3939/D3939)*100</f>
        <v>86.135181975736558</v>
      </c>
      <c r="P3939" s="7">
        <f t="shared" si="428"/>
        <v>248.5</v>
      </c>
      <c r="Q3939" s="4" t="str">
        <f t="shared" si="429"/>
        <v>theater</v>
      </c>
      <c r="R3939" s="4" t="str">
        <f t="shared" si="427"/>
        <v>plays</v>
      </c>
      <c r="S3939" s="22">
        <f t="shared" si="430"/>
        <v>42534.631481481483</v>
      </c>
      <c r="T3939" s="22">
        <f t="shared" si="431"/>
        <v>42562.631481481483</v>
      </c>
      <c r="U3939" s="23">
        <v>42534.631481481483</v>
      </c>
      <c r="V3939" s="14">
        <f t="shared" si="432"/>
        <v>2885</v>
      </c>
      <c r="W3939" s="14">
        <f t="shared" si="433"/>
        <v>2485</v>
      </c>
      <c r="X3939" s="7">
        <f>IF($L3939&gt;0,$W3939/$L3939,0)</f>
        <v>248.5</v>
      </c>
    </row>
    <row r="3940" spans="1:24" ht="43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3">
        <f>(E3940/D3940)*100</f>
        <v>12.196620583717358</v>
      </c>
      <c r="P3940" s="7">
        <f t="shared" si="428"/>
        <v>79.400000000000006</v>
      </c>
      <c r="Q3940" s="4" t="str">
        <f t="shared" si="429"/>
        <v>theater</v>
      </c>
      <c r="R3940" s="4" t="str">
        <f t="shared" si="427"/>
        <v>plays</v>
      </c>
      <c r="S3940" s="22">
        <f t="shared" si="430"/>
        <v>42151.905717592592</v>
      </c>
      <c r="T3940" s="22">
        <f t="shared" si="431"/>
        <v>42182.905717592592</v>
      </c>
      <c r="U3940" s="23">
        <v>42151.905717592592</v>
      </c>
      <c r="V3940" s="14">
        <f t="shared" si="432"/>
        <v>3255</v>
      </c>
      <c r="W3940" s="14">
        <f t="shared" si="433"/>
        <v>397</v>
      </c>
      <c r="X3940" s="7">
        <f>IF($L3940&gt;0,$W3940/$L3940,0)</f>
        <v>79.400000000000006</v>
      </c>
    </row>
    <row r="3941" spans="1:24" ht="43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3">
        <f>(E3941/D3941)*100</f>
        <v>0.1</v>
      </c>
      <c r="P3941" s="7">
        <f t="shared" si="428"/>
        <v>5</v>
      </c>
      <c r="Q3941" s="4" t="str">
        <f t="shared" si="429"/>
        <v>theater</v>
      </c>
      <c r="R3941" s="4" t="str">
        <f t="shared" si="427"/>
        <v>plays</v>
      </c>
      <c r="S3941" s="22">
        <f t="shared" si="430"/>
        <v>41915.400219907409</v>
      </c>
      <c r="T3941" s="22">
        <f t="shared" si="431"/>
        <v>41919.1875</v>
      </c>
      <c r="U3941" s="23">
        <v>41915.400219907409</v>
      </c>
      <c r="V3941" s="14">
        <f t="shared" si="432"/>
        <v>3520.47</v>
      </c>
      <c r="W3941" s="14">
        <f t="shared" si="433"/>
        <v>3.52047</v>
      </c>
      <c r="X3941" s="7">
        <f>IF($L3941&gt;0,$W3941/$L3941,0)</f>
        <v>3.52047</v>
      </c>
    </row>
    <row r="3942" spans="1:24" ht="43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3">
        <f>(E3942/D3942)*100</f>
        <v>0.22</v>
      </c>
      <c r="P3942" s="7">
        <f t="shared" si="428"/>
        <v>5.5</v>
      </c>
      <c r="Q3942" s="4" t="str">
        <f t="shared" si="429"/>
        <v>theater</v>
      </c>
      <c r="R3942" s="4" t="str">
        <f t="shared" si="427"/>
        <v>plays</v>
      </c>
      <c r="S3942" s="22">
        <f t="shared" si="430"/>
        <v>41961.492488425924</v>
      </c>
      <c r="T3942" s="22">
        <f t="shared" si="431"/>
        <v>42006.492488425924</v>
      </c>
      <c r="U3942" s="23">
        <v>41961.492488425924</v>
      </c>
      <c r="V3942" s="14">
        <f t="shared" si="432"/>
        <v>5000</v>
      </c>
      <c r="W3942" s="14">
        <f t="shared" si="433"/>
        <v>11</v>
      </c>
      <c r="X3942" s="7">
        <f>IF($L3942&gt;0,$W3942/$L3942,0)</f>
        <v>5.5</v>
      </c>
    </row>
    <row r="3943" spans="1:24" ht="57.6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3">
        <f>(E3943/D3943)*100</f>
        <v>0.90909090909090906</v>
      </c>
      <c r="P3943" s="7">
        <f t="shared" si="428"/>
        <v>25</v>
      </c>
      <c r="Q3943" s="4" t="str">
        <f t="shared" si="429"/>
        <v>theater</v>
      </c>
      <c r="R3943" s="4" t="str">
        <f t="shared" si="427"/>
        <v>plays</v>
      </c>
      <c r="S3943" s="22">
        <f t="shared" si="430"/>
        <v>41940.587233796294</v>
      </c>
      <c r="T3943" s="22">
        <f t="shared" si="431"/>
        <v>41968.041666666672</v>
      </c>
      <c r="U3943" s="23">
        <v>41940.587233796294</v>
      </c>
      <c r="V3943" s="14">
        <f t="shared" si="432"/>
        <v>5500</v>
      </c>
      <c r="W3943" s="14">
        <f t="shared" si="433"/>
        <v>50</v>
      </c>
      <c r="X3943" s="7">
        <f>IF($L3943&gt;0,$W3943/$L3943,0)</f>
        <v>25</v>
      </c>
    </row>
    <row r="3944" spans="1:24" ht="43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3">
        <f>(E3944/D3944)*100</f>
        <v>0</v>
      </c>
      <c r="P3944" s="7">
        <f t="shared" si="428"/>
        <v>0</v>
      </c>
      <c r="Q3944" s="4" t="str">
        <f t="shared" si="429"/>
        <v>theater</v>
      </c>
      <c r="R3944" s="4" t="str">
        <f t="shared" si="427"/>
        <v>plays</v>
      </c>
      <c r="S3944" s="22">
        <f t="shared" si="430"/>
        <v>42111.904097222221</v>
      </c>
      <c r="T3944" s="22">
        <f t="shared" si="431"/>
        <v>42171.904097222221</v>
      </c>
      <c r="U3944" s="23">
        <v>42111.904097222221</v>
      </c>
      <c r="V3944" s="14">
        <f t="shared" si="432"/>
        <v>1200</v>
      </c>
      <c r="W3944" s="14">
        <f t="shared" si="433"/>
        <v>0</v>
      </c>
      <c r="X3944" s="7">
        <f>IF($L3944&gt;0,$W3944/$L3944,0)</f>
        <v>0</v>
      </c>
    </row>
    <row r="3945" spans="1:24" ht="43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3">
        <f>(E3945/D3945)*100</f>
        <v>35.64</v>
      </c>
      <c r="P3945" s="7">
        <f t="shared" si="428"/>
        <v>137.07692307692307</v>
      </c>
      <c r="Q3945" s="4" t="str">
        <f t="shared" si="429"/>
        <v>theater</v>
      </c>
      <c r="R3945" s="4" t="str">
        <f t="shared" si="427"/>
        <v>plays</v>
      </c>
      <c r="S3945" s="22">
        <f t="shared" si="430"/>
        <v>42279.778564814813</v>
      </c>
      <c r="T3945" s="22">
        <f t="shared" si="431"/>
        <v>42310.701388888891</v>
      </c>
      <c r="U3945" s="23">
        <v>42279.778564814813</v>
      </c>
      <c r="V3945" s="14">
        <f t="shared" si="432"/>
        <v>5000</v>
      </c>
      <c r="W3945" s="14">
        <f t="shared" si="433"/>
        <v>1782</v>
      </c>
      <c r="X3945" s="7">
        <f>IF($L3945&gt;0,$W3945/$L3945,0)</f>
        <v>137.07692307692307</v>
      </c>
    </row>
    <row r="3946" spans="1:24" ht="43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3">
        <f>(E3946/D3946)*100</f>
        <v>0</v>
      </c>
      <c r="P3946" s="7">
        <f t="shared" si="428"/>
        <v>0</v>
      </c>
      <c r="Q3946" s="4" t="str">
        <f t="shared" si="429"/>
        <v>theater</v>
      </c>
      <c r="R3946" s="4" t="str">
        <f t="shared" si="427"/>
        <v>plays</v>
      </c>
      <c r="S3946" s="22">
        <f t="shared" si="430"/>
        <v>42213.662905092591</v>
      </c>
      <c r="T3946" s="22">
        <f t="shared" si="431"/>
        <v>42243.662905092591</v>
      </c>
      <c r="U3946" s="23">
        <v>42213.662905092591</v>
      </c>
      <c r="V3946" s="14">
        <f t="shared" si="432"/>
        <v>5000</v>
      </c>
      <c r="W3946" s="14">
        <f t="shared" si="433"/>
        <v>0</v>
      </c>
      <c r="X3946" s="7">
        <f>IF($L3946&gt;0,$W3946/$L3946,0)</f>
        <v>0</v>
      </c>
    </row>
    <row r="3947" spans="1:24" ht="43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3">
        <f>(E3947/D3947)*100</f>
        <v>0.25</v>
      </c>
      <c r="P3947" s="7">
        <f t="shared" si="428"/>
        <v>5</v>
      </c>
      <c r="Q3947" s="4" t="str">
        <f t="shared" si="429"/>
        <v>theater</v>
      </c>
      <c r="R3947" s="4" t="str">
        <f t="shared" si="427"/>
        <v>plays</v>
      </c>
      <c r="S3947" s="22">
        <f t="shared" si="430"/>
        <v>42109.801712962959</v>
      </c>
      <c r="T3947" s="22">
        <f t="shared" si="431"/>
        <v>42139.801712962959</v>
      </c>
      <c r="U3947" s="23">
        <v>42109.801712962959</v>
      </c>
      <c r="V3947" s="14">
        <f t="shared" si="432"/>
        <v>2000</v>
      </c>
      <c r="W3947" s="14">
        <f t="shared" si="433"/>
        <v>5</v>
      </c>
      <c r="X3947" s="7">
        <f>IF($L3947&gt;0,$W3947/$L3947,0)</f>
        <v>5</v>
      </c>
    </row>
    <row r="3948" spans="1:24" ht="28.8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3">
        <f>(E3948/D3948)*100</f>
        <v>3.25</v>
      </c>
      <c r="P3948" s="7">
        <f t="shared" si="428"/>
        <v>39</v>
      </c>
      <c r="Q3948" s="4" t="str">
        <f t="shared" si="429"/>
        <v>theater</v>
      </c>
      <c r="R3948" s="4" t="str">
        <f t="shared" si="427"/>
        <v>plays</v>
      </c>
      <c r="S3948" s="22">
        <f t="shared" si="430"/>
        <v>42031.833587962959</v>
      </c>
      <c r="T3948" s="22">
        <f t="shared" si="431"/>
        <v>42063.333333333328</v>
      </c>
      <c r="U3948" s="23">
        <v>42031.833587962959</v>
      </c>
      <c r="V3948" s="14">
        <f t="shared" si="432"/>
        <v>6000</v>
      </c>
      <c r="W3948" s="14">
        <f t="shared" si="433"/>
        <v>195</v>
      </c>
      <c r="X3948" s="7">
        <f>IF($L3948&gt;0,$W3948/$L3948,0)</f>
        <v>39</v>
      </c>
    </row>
    <row r="3949" spans="1:24" ht="43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3">
        <f>(E3949/D3949)*100</f>
        <v>3.3666666666666663</v>
      </c>
      <c r="P3949" s="7">
        <f t="shared" si="428"/>
        <v>50.5</v>
      </c>
      <c r="Q3949" s="4" t="str">
        <f t="shared" si="429"/>
        <v>theater</v>
      </c>
      <c r="R3949" s="4" t="str">
        <f t="shared" si="427"/>
        <v>plays</v>
      </c>
      <c r="S3949" s="22">
        <f t="shared" si="430"/>
        <v>42615.142870370371</v>
      </c>
      <c r="T3949" s="22">
        <f t="shared" si="431"/>
        <v>42645.142870370371</v>
      </c>
      <c r="U3949" s="23">
        <v>42615.142870370371</v>
      </c>
      <c r="V3949" s="14">
        <f t="shared" si="432"/>
        <v>3000</v>
      </c>
      <c r="W3949" s="14">
        <f t="shared" si="433"/>
        <v>101</v>
      </c>
      <c r="X3949" s="7">
        <f>IF($L3949&gt;0,$W3949/$L3949,0)</f>
        <v>50.5</v>
      </c>
    </row>
    <row r="3950" spans="1:24" ht="43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3">
        <f>(E3950/D3950)*100</f>
        <v>0</v>
      </c>
      <c r="P3950" s="7">
        <f t="shared" si="428"/>
        <v>0</v>
      </c>
      <c r="Q3950" s="4" t="str">
        <f t="shared" si="429"/>
        <v>theater</v>
      </c>
      <c r="R3950" s="4" t="str">
        <f t="shared" si="427"/>
        <v>plays</v>
      </c>
      <c r="S3950" s="22">
        <f t="shared" si="430"/>
        <v>41829.325497685189</v>
      </c>
      <c r="T3950" s="22">
        <f t="shared" si="431"/>
        <v>41889.325497685189</v>
      </c>
      <c r="U3950" s="23">
        <v>41829.325497685189</v>
      </c>
      <c r="V3950" s="14">
        <f t="shared" si="432"/>
        <v>21122.82</v>
      </c>
      <c r="W3950" s="14">
        <f t="shared" si="433"/>
        <v>0</v>
      </c>
      <c r="X3950" s="7">
        <f>IF($L3950&gt;0,$W3950/$L3950,0)</f>
        <v>0</v>
      </c>
    </row>
    <row r="3951" spans="1:24" ht="43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3">
        <f>(E3951/D3951)*100</f>
        <v>15.770000000000001</v>
      </c>
      <c r="P3951" s="7">
        <f t="shared" si="428"/>
        <v>49.28125</v>
      </c>
      <c r="Q3951" s="4" t="str">
        <f t="shared" si="429"/>
        <v>theater</v>
      </c>
      <c r="R3951" s="4" t="str">
        <f t="shared" si="427"/>
        <v>plays</v>
      </c>
      <c r="S3951" s="22">
        <f t="shared" si="430"/>
        <v>42016.120613425926</v>
      </c>
      <c r="T3951" s="22">
        <f t="shared" si="431"/>
        <v>42046.120613425926</v>
      </c>
      <c r="U3951" s="23">
        <v>42016.120613425926</v>
      </c>
      <c r="V3951" s="14">
        <f t="shared" si="432"/>
        <v>7040.94</v>
      </c>
      <c r="W3951" s="14">
        <f t="shared" si="433"/>
        <v>1110.3562380000001</v>
      </c>
      <c r="X3951" s="7">
        <f>IF($L3951&gt;0,$W3951/$L3951,0)</f>
        <v>34.698632437500002</v>
      </c>
    </row>
    <row r="3952" spans="1:24" ht="43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3">
        <f>(E3952/D3952)*100</f>
        <v>0.625</v>
      </c>
      <c r="P3952" s="7">
        <f t="shared" si="428"/>
        <v>25</v>
      </c>
      <c r="Q3952" s="4" t="str">
        <f t="shared" si="429"/>
        <v>theater</v>
      </c>
      <c r="R3952" s="4" t="str">
        <f t="shared" si="427"/>
        <v>plays</v>
      </c>
      <c r="S3952" s="22">
        <f t="shared" si="430"/>
        <v>42439.702314814815</v>
      </c>
      <c r="T3952" s="22">
        <f t="shared" si="431"/>
        <v>42468.774305555555</v>
      </c>
      <c r="U3952" s="23">
        <v>42439.702314814815</v>
      </c>
      <c r="V3952" s="14">
        <f t="shared" si="432"/>
        <v>4000</v>
      </c>
      <c r="W3952" s="14">
        <f t="shared" si="433"/>
        <v>25</v>
      </c>
      <c r="X3952" s="7">
        <f>IF($L3952&gt;0,$W3952/$L3952,0)</f>
        <v>25</v>
      </c>
    </row>
    <row r="3953" spans="1:24" ht="43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3">
        <f>(E3953/D3953)*100</f>
        <v>5.0000000000000001E-4</v>
      </c>
      <c r="P3953" s="7">
        <f t="shared" si="428"/>
        <v>1</v>
      </c>
      <c r="Q3953" s="4" t="str">
        <f t="shared" si="429"/>
        <v>theater</v>
      </c>
      <c r="R3953" s="4" t="str">
        <f t="shared" si="427"/>
        <v>plays</v>
      </c>
      <c r="S3953" s="22">
        <f t="shared" si="430"/>
        <v>42433.825717592597</v>
      </c>
      <c r="T3953" s="22">
        <f t="shared" si="431"/>
        <v>42493.784050925926</v>
      </c>
      <c r="U3953" s="23">
        <v>42433.825717592597</v>
      </c>
      <c r="V3953" s="14">
        <f t="shared" si="432"/>
        <v>225231</v>
      </c>
      <c r="W3953" s="14">
        <f t="shared" si="433"/>
        <v>1.126155</v>
      </c>
      <c r="X3953" s="7">
        <f>IF($L3953&gt;0,$W3953/$L3953,0)</f>
        <v>1.126155</v>
      </c>
    </row>
    <row r="3954" spans="1:24" ht="43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3">
        <f>(E3954/D3954)*100</f>
        <v>9.6153846153846159E-2</v>
      </c>
      <c r="P3954" s="7">
        <f t="shared" si="428"/>
        <v>25</v>
      </c>
      <c r="Q3954" s="4" t="str">
        <f t="shared" si="429"/>
        <v>theater</v>
      </c>
      <c r="R3954" s="4" t="str">
        <f t="shared" si="427"/>
        <v>plays</v>
      </c>
      <c r="S3954" s="22">
        <f t="shared" si="430"/>
        <v>42243.790393518517</v>
      </c>
      <c r="T3954" s="22">
        <f t="shared" si="431"/>
        <v>42303.790393518517</v>
      </c>
      <c r="U3954" s="23">
        <v>42243.790393518517</v>
      </c>
      <c r="V3954" s="14">
        <f t="shared" si="432"/>
        <v>26000</v>
      </c>
      <c r="W3954" s="14">
        <f t="shared" si="433"/>
        <v>25</v>
      </c>
      <c r="X3954" s="7">
        <f>IF($L3954&gt;0,$W3954/$L3954,0)</f>
        <v>25</v>
      </c>
    </row>
    <row r="3955" spans="1:24" ht="43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3">
        <f>(E3955/D3955)*100</f>
        <v>0</v>
      </c>
      <c r="P3955" s="7">
        <f t="shared" si="428"/>
        <v>0</v>
      </c>
      <c r="Q3955" s="4" t="str">
        <f t="shared" si="429"/>
        <v>theater</v>
      </c>
      <c r="R3955" s="4" t="str">
        <f t="shared" si="427"/>
        <v>plays</v>
      </c>
      <c r="S3955" s="22">
        <f t="shared" si="430"/>
        <v>42550.048449074078</v>
      </c>
      <c r="T3955" s="22">
        <f t="shared" si="431"/>
        <v>42580.978472222225</v>
      </c>
      <c r="U3955" s="23">
        <v>42550.048449074078</v>
      </c>
      <c r="V3955" s="14">
        <f t="shared" si="432"/>
        <v>17600</v>
      </c>
      <c r="W3955" s="14">
        <f t="shared" si="433"/>
        <v>0</v>
      </c>
      <c r="X3955" s="7">
        <f>IF($L3955&gt;0,$W3955/$L3955,0)</f>
        <v>0</v>
      </c>
    </row>
    <row r="3956" spans="1:24" ht="43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3">
        <f>(E3956/D3956)*100</f>
        <v>0</v>
      </c>
      <c r="P3956" s="7">
        <f t="shared" si="428"/>
        <v>0</v>
      </c>
      <c r="Q3956" s="4" t="str">
        <f t="shared" si="429"/>
        <v>theater</v>
      </c>
      <c r="R3956" s="4" t="str">
        <f t="shared" si="427"/>
        <v>plays</v>
      </c>
      <c r="S3956" s="22">
        <f t="shared" si="430"/>
        <v>41774.651203703703</v>
      </c>
      <c r="T3956" s="22">
        <f t="shared" si="431"/>
        <v>41834.651203703703</v>
      </c>
      <c r="U3956" s="23">
        <v>41774.651203703703</v>
      </c>
      <c r="V3956" s="14">
        <f t="shared" si="432"/>
        <v>19161.225000000002</v>
      </c>
      <c r="W3956" s="14">
        <f t="shared" si="433"/>
        <v>0</v>
      </c>
      <c r="X3956" s="7">
        <f>IF($L3956&gt;0,$W3956/$L3956,0)</f>
        <v>0</v>
      </c>
    </row>
    <row r="3957" spans="1:24" ht="43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3">
        <f>(E3957/D3957)*100</f>
        <v>24.285714285714285</v>
      </c>
      <c r="P3957" s="7">
        <f t="shared" si="428"/>
        <v>53.125</v>
      </c>
      <c r="Q3957" s="4" t="str">
        <f t="shared" si="429"/>
        <v>theater</v>
      </c>
      <c r="R3957" s="4" t="str">
        <f t="shared" si="427"/>
        <v>plays</v>
      </c>
      <c r="S3957" s="22">
        <f t="shared" si="430"/>
        <v>42306.848854166667</v>
      </c>
      <c r="T3957" s="22">
        <f t="shared" si="431"/>
        <v>42336.890520833331</v>
      </c>
      <c r="U3957" s="23">
        <v>42306.848854166667</v>
      </c>
      <c r="V3957" s="14">
        <f t="shared" si="432"/>
        <v>1750</v>
      </c>
      <c r="W3957" s="14">
        <f t="shared" si="433"/>
        <v>425</v>
      </c>
      <c r="X3957" s="7">
        <f>IF($L3957&gt;0,$W3957/$L3957,0)</f>
        <v>53.125</v>
      </c>
    </row>
    <row r="3958" spans="1:24" ht="43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3">
        <f>(E3958/D3958)*100</f>
        <v>0</v>
      </c>
      <c r="P3958" s="7">
        <f t="shared" si="428"/>
        <v>0</v>
      </c>
      <c r="Q3958" s="4" t="str">
        <f t="shared" si="429"/>
        <v>theater</v>
      </c>
      <c r="R3958" s="4" t="str">
        <f t="shared" si="427"/>
        <v>plays</v>
      </c>
      <c r="S3958" s="22">
        <f t="shared" si="430"/>
        <v>42457.932025462964</v>
      </c>
      <c r="T3958" s="22">
        <f t="shared" si="431"/>
        <v>42485.013888888891</v>
      </c>
      <c r="U3958" s="23">
        <v>42457.932025462964</v>
      </c>
      <c r="V3958" s="14">
        <f t="shared" si="432"/>
        <v>5500</v>
      </c>
      <c r="W3958" s="14">
        <f t="shared" si="433"/>
        <v>0</v>
      </c>
      <c r="X3958" s="7">
        <f>IF($L3958&gt;0,$W3958/$L3958,0)</f>
        <v>0</v>
      </c>
    </row>
    <row r="3959" spans="1:24" ht="43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3">
        <f>(E3959/D3959)*100</f>
        <v>2.5000000000000001E-2</v>
      </c>
      <c r="P3959" s="7">
        <f t="shared" si="428"/>
        <v>7</v>
      </c>
      <c r="Q3959" s="4" t="str">
        <f t="shared" si="429"/>
        <v>theater</v>
      </c>
      <c r="R3959" s="4" t="str">
        <f t="shared" si="427"/>
        <v>plays</v>
      </c>
      <c r="S3959" s="22">
        <f t="shared" si="430"/>
        <v>42513.976319444446</v>
      </c>
      <c r="T3959" s="22">
        <f t="shared" si="431"/>
        <v>42559.976319444446</v>
      </c>
      <c r="U3959" s="23">
        <v>42513.976319444446</v>
      </c>
      <c r="V3959" s="14">
        <f t="shared" si="432"/>
        <v>28000</v>
      </c>
      <c r="W3959" s="14">
        <f t="shared" si="433"/>
        <v>7</v>
      </c>
      <c r="X3959" s="7">
        <f>IF($L3959&gt;0,$W3959/$L3959,0)</f>
        <v>7</v>
      </c>
    </row>
    <row r="3960" spans="1:24" ht="43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3">
        <f>(E3960/D3960)*100</f>
        <v>32.049999999999997</v>
      </c>
      <c r="P3960" s="7">
        <f t="shared" si="428"/>
        <v>40.0625</v>
      </c>
      <c r="Q3960" s="4" t="str">
        <f t="shared" si="429"/>
        <v>theater</v>
      </c>
      <c r="R3960" s="4" t="str">
        <f t="shared" si="427"/>
        <v>plays</v>
      </c>
      <c r="S3960" s="22">
        <f t="shared" si="430"/>
        <v>41816.950370370367</v>
      </c>
      <c r="T3960" s="22">
        <f t="shared" si="431"/>
        <v>41853.583333333336</v>
      </c>
      <c r="U3960" s="23">
        <v>41816.950370370367</v>
      </c>
      <c r="V3960" s="14">
        <f t="shared" si="432"/>
        <v>2000</v>
      </c>
      <c r="W3960" s="14">
        <f t="shared" si="433"/>
        <v>641</v>
      </c>
      <c r="X3960" s="7">
        <f>IF($L3960&gt;0,$W3960/$L3960,0)</f>
        <v>40.0625</v>
      </c>
    </row>
    <row r="3961" spans="1:24" ht="43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3">
        <f>(E3961/D3961)*100</f>
        <v>24.333333333333336</v>
      </c>
      <c r="P3961" s="7">
        <f t="shared" si="428"/>
        <v>24.333333333333332</v>
      </c>
      <c r="Q3961" s="4" t="str">
        <f t="shared" si="429"/>
        <v>theater</v>
      </c>
      <c r="R3961" s="4" t="str">
        <f t="shared" si="427"/>
        <v>plays</v>
      </c>
      <c r="S3961" s="22">
        <f t="shared" si="430"/>
        <v>41880.788842592592</v>
      </c>
      <c r="T3961" s="22">
        <f t="shared" si="431"/>
        <v>41910.788842592592</v>
      </c>
      <c r="U3961" s="23">
        <v>41880.788842592592</v>
      </c>
      <c r="V3961" s="14">
        <f t="shared" si="432"/>
        <v>1200</v>
      </c>
      <c r="W3961" s="14">
        <f t="shared" si="433"/>
        <v>292</v>
      </c>
      <c r="X3961" s="7">
        <f>IF($L3961&gt;0,$W3961/$L3961,0)</f>
        <v>24.333333333333332</v>
      </c>
    </row>
    <row r="3962" spans="1:24" ht="43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3">
        <f>(E3962/D3962)*100</f>
        <v>1.5</v>
      </c>
      <c r="P3962" s="7">
        <f t="shared" si="428"/>
        <v>11.25</v>
      </c>
      <c r="Q3962" s="4" t="str">
        <f t="shared" si="429"/>
        <v>theater</v>
      </c>
      <c r="R3962" s="4" t="str">
        <f t="shared" si="427"/>
        <v>plays</v>
      </c>
      <c r="S3962" s="22">
        <f t="shared" si="430"/>
        <v>42342.845555555556</v>
      </c>
      <c r="T3962" s="22">
        <f t="shared" si="431"/>
        <v>42372.845555555556</v>
      </c>
      <c r="U3962" s="23">
        <v>42342.845555555556</v>
      </c>
      <c r="V3962" s="14">
        <f t="shared" si="432"/>
        <v>3000</v>
      </c>
      <c r="W3962" s="14">
        <f t="shared" si="433"/>
        <v>45</v>
      </c>
      <c r="X3962" s="7">
        <f>IF($L3962&gt;0,$W3962/$L3962,0)</f>
        <v>11.25</v>
      </c>
    </row>
    <row r="3963" spans="1:24" ht="43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3">
        <f>(E3963/D3963)*100</f>
        <v>0.42</v>
      </c>
      <c r="P3963" s="7">
        <f t="shared" si="428"/>
        <v>10.5</v>
      </c>
      <c r="Q3963" s="4" t="str">
        <f t="shared" si="429"/>
        <v>theater</v>
      </c>
      <c r="R3963" s="4" t="str">
        <f t="shared" si="427"/>
        <v>plays</v>
      </c>
      <c r="S3963" s="22">
        <f t="shared" si="430"/>
        <v>41745.891319444447</v>
      </c>
      <c r="T3963" s="22">
        <f t="shared" si="431"/>
        <v>41767.891319444447</v>
      </c>
      <c r="U3963" s="23">
        <v>41745.891319444447</v>
      </c>
      <c r="V3963" s="14">
        <f t="shared" si="432"/>
        <v>6259.3849999999993</v>
      </c>
      <c r="W3963" s="14">
        <f t="shared" si="433"/>
        <v>26.289416999999997</v>
      </c>
      <c r="X3963" s="7">
        <f>IF($L3963&gt;0,$W3963/$L3963,0)</f>
        <v>13.144708499999998</v>
      </c>
    </row>
    <row r="3964" spans="1:24" ht="43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3">
        <f>(E3964/D3964)*100</f>
        <v>3.214285714285714</v>
      </c>
      <c r="P3964" s="7">
        <f t="shared" si="428"/>
        <v>15</v>
      </c>
      <c r="Q3964" s="4" t="str">
        <f t="shared" si="429"/>
        <v>theater</v>
      </c>
      <c r="R3964" s="4" t="str">
        <f t="shared" si="427"/>
        <v>plays</v>
      </c>
      <c r="S3964" s="22">
        <f t="shared" si="430"/>
        <v>42311.621458333335</v>
      </c>
      <c r="T3964" s="22">
        <f t="shared" si="431"/>
        <v>42336.621458333335</v>
      </c>
      <c r="U3964" s="23">
        <v>42311.621458333335</v>
      </c>
      <c r="V3964" s="14">
        <f t="shared" si="432"/>
        <v>1752.6278</v>
      </c>
      <c r="W3964" s="14">
        <f t="shared" si="433"/>
        <v>56.334464999999994</v>
      </c>
      <c r="X3964" s="7">
        <f>IF($L3964&gt;0,$W3964/$L3964,0)</f>
        <v>18.778154999999998</v>
      </c>
    </row>
    <row r="3965" spans="1:24" ht="43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3">
        <f>(E3965/D3965)*100</f>
        <v>0</v>
      </c>
      <c r="P3965" s="7">
        <f t="shared" si="428"/>
        <v>0</v>
      </c>
      <c r="Q3965" s="4" t="str">
        <f t="shared" si="429"/>
        <v>theater</v>
      </c>
      <c r="R3965" s="4" t="str">
        <f t="shared" si="427"/>
        <v>plays</v>
      </c>
      <c r="S3965" s="22">
        <f t="shared" si="430"/>
        <v>42296.154131944444</v>
      </c>
      <c r="T3965" s="22">
        <f t="shared" si="431"/>
        <v>42326.195798611108</v>
      </c>
      <c r="U3965" s="23">
        <v>42296.154131944444</v>
      </c>
      <c r="V3965" s="14">
        <f t="shared" si="432"/>
        <v>7664.4900000000007</v>
      </c>
      <c r="W3965" s="14">
        <f t="shared" si="433"/>
        <v>0</v>
      </c>
      <c r="X3965" s="7">
        <f>IF($L3965&gt;0,$W3965/$L3965,0)</f>
        <v>0</v>
      </c>
    </row>
    <row r="3966" spans="1:24" ht="43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3">
        <f>(E3966/D3966)*100</f>
        <v>6.3</v>
      </c>
      <c r="P3966" s="7">
        <f t="shared" si="428"/>
        <v>42</v>
      </c>
      <c r="Q3966" s="4" t="str">
        <f t="shared" si="429"/>
        <v>theater</v>
      </c>
      <c r="R3966" s="4" t="str">
        <f t="shared" si="427"/>
        <v>plays</v>
      </c>
      <c r="S3966" s="22">
        <f t="shared" si="430"/>
        <v>42053.722060185188</v>
      </c>
      <c r="T3966" s="22">
        <f t="shared" si="431"/>
        <v>42113.680393518516</v>
      </c>
      <c r="U3966" s="23">
        <v>42053.722060185188</v>
      </c>
      <c r="V3966" s="14">
        <f t="shared" si="432"/>
        <v>2000</v>
      </c>
      <c r="W3966" s="14">
        <f t="shared" si="433"/>
        <v>126</v>
      </c>
      <c r="X3966" s="7">
        <f>IF($L3966&gt;0,$W3966/$L3966,0)</f>
        <v>42</v>
      </c>
    </row>
    <row r="3967" spans="1:24" ht="43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3">
        <f>(E3967/D3967)*100</f>
        <v>14.249999999999998</v>
      </c>
      <c r="P3967" s="7">
        <f t="shared" si="428"/>
        <v>71.25</v>
      </c>
      <c r="Q3967" s="4" t="str">
        <f t="shared" si="429"/>
        <v>theater</v>
      </c>
      <c r="R3967" s="4" t="str">
        <f t="shared" si="427"/>
        <v>plays</v>
      </c>
      <c r="S3967" s="22">
        <f t="shared" si="430"/>
        <v>42414.235879629632</v>
      </c>
      <c r="T3967" s="22">
        <f t="shared" si="431"/>
        <v>42474.194212962961</v>
      </c>
      <c r="U3967" s="23">
        <v>42414.235879629632</v>
      </c>
      <c r="V3967" s="14">
        <f t="shared" si="432"/>
        <v>2000</v>
      </c>
      <c r="W3967" s="14">
        <f t="shared" si="433"/>
        <v>285</v>
      </c>
      <c r="X3967" s="7">
        <f>IF($L3967&gt;0,$W3967/$L3967,0)</f>
        <v>71.25</v>
      </c>
    </row>
    <row r="3968" spans="1:24" ht="43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3">
        <f>(E3968/D3968)*100</f>
        <v>0.6</v>
      </c>
      <c r="P3968" s="7">
        <f t="shared" si="428"/>
        <v>22.5</v>
      </c>
      <c r="Q3968" s="4" t="str">
        <f t="shared" si="429"/>
        <v>theater</v>
      </c>
      <c r="R3968" s="4" t="str">
        <f t="shared" si="427"/>
        <v>plays</v>
      </c>
      <c r="S3968" s="22">
        <f t="shared" si="430"/>
        <v>41801.711550925924</v>
      </c>
      <c r="T3968" s="22">
        <f t="shared" si="431"/>
        <v>41844.124305555553</v>
      </c>
      <c r="U3968" s="23">
        <v>41801.711550925924</v>
      </c>
      <c r="V3968" s="14">
        <f t="shared" si="432"/>
        <v>7500</v>
      </c>
      <c r="W3968" s="14">
        <f t="shared" si="433"/>
        <v>45</v>
      </c>
      <c r="X3968" s="7">
        <f>IF($L3968&gt;0,$W3968/$L3968,0)</f>
        <v>22.5</v>
      </c>
    </row>
    <row r="3969" spans="1:24" ht="43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3">
        <f>(E3969/D3969)*100</f>
        <v>24.117647058823529</v>
      </c>
      <c r="P3969" s="7">
        <f t="shared" si="428"/>
        <v>41</v>
      </c>
      <c r="Q3969" s="4" t="str">
        <f t="shared" si="429"/>
        <v>theater</v>
      </c>
      <c r="R3969" s="4" t="str">
        <f t="shared" si="427"/>
        <v>plays</v>
      </c>
      <c r="S3969" s="22">
        <f t="shared" si="430"/>
        <v>42770.290590277778</v>
      </c>
      <c r="T3969" s="22">
        <f t="shared" si="431"/>
        <v>42800.290590277778</v>
      </c>
      <c r="U3969" s="23">
        <v>42770.290590277778</v>
      </c>
      <c r="V3969" s="14">
        <f t="shared" si="432"/>
        <v>1700</v>
      </c>
      <c r="W3969" s="14">
        <f t="shared" si="433"/>
        <v>410</v>
      </c>
      <c r="X3969" s="7">
        <f>IF($L3969&gt;0,$W3969/$L3969,0)</f>
        <v>41</v>
      </c>
    </row>
    <row r="3970" spans="1:24" ht="43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3">
        <f>(E3970/D3970)*100</f>
        <v>10.54</v>
      </c>
      <c r="P3970" s="7">
        <f t="shared" si="428"/>
        <v>47.909090909090907</v>
      </c>
      <c r="Q3970" s="4" t="str">
        <f t="shared" si="429"/>
        <v>theater</v>
      </c>
      <c r="R3970" s="4" t="str">
        <f t="shared" ref="R3970:R4033" si="434">MID($N3970,FIND("/",$N3970)+1,LEN($N3970))</f>
        <v>plays</v>
      </c>
      <c r="S3970" s="22">
        <f t="shared" si="430"/>
        <v>42452.815659722226</v>
      </c>
      <c r="T3970" s="22">
        <f t="shared" si="431"/>
        <v>42512.815659722226</v>
      </c>
      <c r="U3970" s="23">
        <v>42452.815659722226</v>
      </c>
      <c r="V3970" s="14">
        <f t="shared" si="432"/>
        <v>5000</v>
      </c>
      <c r="W3970" s="14">
        <f t="shared" si="433"/>
        <v>527</v>
      </c>
      <c r="X3970" s="7">
        <f>IF($L3970&gt;0,$W3970/$L3970,0)</f>
        <v>47.909090909090907</v>
      </c>
    </row>
    <row r="3971" spans="1:24" ht="43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3">
        <f>(E3971/D3971)*100</f>
        <v>7.4690265486725664</v>
      </c>
      <c r="P3971" s="7">
        <f t="shared" ref="P3971:P4034" si="435">IF($L3971&gt;0,$E3971/$L3971,0)</f>
        <v>35.166666666666664</v>
      </c>
      <c r="Q3971" s="4" t="str">
        <f t="shared" ref="Q3971:Q4034" si="436">LEFT($N3971,FIND("/",$N3971)-1)</f>
        <v>theater</v>
      </c>
      <c r="R3971" s="4" t="str">
        <f t="shared" si="434"/>
        <v>plays</v>
      </c>
      <c r="S3971" s="22">
        <f t="shared" ref="S3971:U4034" si="437">($J3971/86400)+DATE(1970,1,1)</f>
        <v>42601.854699074072</v>
      </c>
      <c r="T3971" s="22">
        <f t="shared" ref="T3971:T4034" si="438">($I3971/86400)+DATE(1970,1,1)</f>
        <v>42611.163194444445</v>
      </c>
      <c r="U3971" s="23">
        <v>42601.854699074072</v>
      </c>
      <c r="V3971" s="14">
        <f t="shared" ref="V3971:V4034" si="439">IF($H3971="AUD",$D3971*0.704094,IF($H3971="CAD",$D3971*0.766449,IF($H3971="CHF",$D3971*1.016069,IF($H3971="DKK",$D3971*0.150818,IF($H3971="EUR",$D3971*1.126155,IF($H3971="GBP",$D3971*1.251877,IF($H3971="HKD",$D3971*0.127766,IF($H3971="MXN",$D3971*0.052688,IF($H3971="NOK",$D3971*0.117106,IF($H3971="NZD",$D3971*0.672078,IF($H3971="SEK",$D3971*0.106947,IF($H3971="SGD",$D3971*0.737466,IF($H3971="USD",$D3971*1)))))))))))))</f>
        <v>2825</v>
      </c>
      <c r="W3971" s="14">
        <f t="shared" ref="W3971:W4034" si="440">IF($H3971="AUD",$E3971*0.704094,IF($H3971="CAD",$E3971*0.766449,IF($H3971="CHF",$E3971*1.016069,IF($H3971="DKK",$E3971*0.150818,IF($H3971="EUR",$E3971*1.126155,IF($H3971="GBP",$E3971*1.251877,IF($H3971="HKD",$E3971*0.127766,IF($H3971="MXN",$E3971*0.052688,IF($H3971="NOK",$E3971*0.117106,IF($H3971="NZD",$E3971*0.672078,IF($H3971="SEK",$E3971*0.106947,IF($H3971="SGD",$E3971*0.737466,IF($H3971="USD",$E3971*1)))))))))))))</f>
        <v>211</v>
      </c>
      <c r="X3971" s="7">
        <f>IF($L3971&gt;0,$W3971/$L3971,0)</f>
        <v>35.166666666666664</v>
      </c>
    </row>
    <row r="3972" spans="1:24" ht="43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3">
        <f>(E3972/D3972)*100</f>
        <v>7.3333333333333334E-2</v>
      </c>
      <c r="P3972" s="7">
        <f t="shared" si="435"/>
        <v>5.5</v>
      </c>
      <c r="Q3972" s="4" t="str">
        <f t="shared" si="436"/>
        <v>theater</v>
      </c>
      <c r="R3972" s="4" t="str">
        <f t="shared" si="434"/>
        <v>plays</v>
      </c>
      <c r="S3972" s="22">
        <f t="shared" si="437"/>
        <v>42447.863553240742</v>
      </c>
      <c r="T3972" s="22">
        <f t="shared" si="438"/>
        <v>42477.863553240742</v>
      </c>
      <c r="U3972" s="23">
        <v>42447.863553240742</v>
      </c>
      <c r="V3972" s="14">
        <f t="shared" si="439"/>
        <v>15000</v>
      </c>
      <c r="W3972" s="14">
        <f t="shared" si="440"/>
        <v>11</v>
      </c>
      <c r="X3972" s="7">
        <f>IF($L3972&gt;0,$W3972/$L3972,0)</f>
        <v>5.5</v>
      </c>
    </row>
    <row r="3973" spans="1:24" ht="43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3">
        <f>(E3973/D3973)*100</f>
        <v>0.97142857142857131</v>
      </c>
      <c r="P3973" s="7">
        <f t="shared" si="435"/>
        <v>22.666666666666668</v>
      </c>
      <c r="Q3973" s="4" t="str">
        <f t="shared" si="436"/>
        <v>theater</v>
      </c>
      <c r="R3973" s="4" t="str">
        <f t="shared" si="434"/>
        <v>plays</v>
      </c>
      <c r="S3973" s="22">
        <f t="shared" si="437"/>
        <v>41811.536180555559</v>
      </c>
      <c r="T3973" s="22">
        <f t="shared" si="438"/>
        <v>41841.536180555559</v>
      </c>
      <c r="U3973" s="23">
        <v>41811.536180555559</v>
      </c>
      <c r="V3973" s="14">
        <f t="shared" si="439"/>
        <v>14000</v>
      </c>
      <c r="W3973" s="14">
        <f t="shared" si="440"/>
        <v>136</v>
      </c>
      <c r="X3973" s="7">
        <f>IF($L3973&gt;0,$W3973/$L3973,0)</f>
        <v>22.666666666666668</v>
      </c>
    </row>
    <row r="3974" spans="1:24" ht="28.8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3">
        <f>(E3974/D3974)*100</f>
        <v>21.099999999999998</v>
      </c>
      <c r="P3974" s="7">
        <f t="shared" si="435"/>
        <v>26.375</v>
      </c>
      <c r="Q3974" s="4" t="str">
        <f t="shared" si="436"/>
        <v>theater</v>
      </c>
      <c r="R3974" s="4" t="str">
        <f t="shared" si="434"/>
        <v>plays</v>
      </c>
      <c r="S3974" s="22">
        <f t="shared" si="437"/>
        <v>41981.067523148144</v>
      </c>
      <c r="T3974" s="22">
        <f t="shared" si="438"/>
        <v>42041.067523148144</v>
      </c>
      <c r="U3974" s="23">
        <v>41981.067523148144</v>
      </c>
      <c r="V3974" s="14">
        <f t="shared" si="439"/>
        <v>1000</v>
      </c>
      <c r="W3974" s="14">
        <f t="shared" si="440"/>
        <v>211</v>
      </c>
      <c r="X3974" s="7">
        <f>IF($L3974&gt;0,$W3974/$L3974,0)</f>
        <v>26.375</v>
      </c>
    </row>
    <row r="3975" spans="1:24" ht="43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3">
        <f>(E3975/D3975)*100</f>
        <v>78.100000000000009</v>
      </c>
      <c r="P3975" s="7">
        <f t="shared" si="435"/>
        <v>105.54054054054055</v>
      </c>
      <c r="Q3975" s="4" t="str">
        <f t="shared" si="436"/>
        <v>theater</v>
      </c>
      <c r="R3975" s="4" t="str">
        <f t="shared" si="434"/>
        <v>plays</v>
      </c>
      <c r="S3975" s="22">
        <f t="shared" si="437"/>
        <v>42469.68414351852</v>
      </c>
      <c r="T3975" s="22">
        <f t="shared" si="438"/>
        <v>42499.166666666672</v>
      </c>
      <c r="U3975" s="23">
        <v>42469.68414351852</v>
      </c>
      <c r="V3975" s="14">
        <f t="shared" si="439"/>
        <v>5000</v>
      </c>
      <c r="W3975" s="14">
        <f t="shared" si="440"/>
        <v>3905</v>
      </c>
      <c r="X3975" s="7">
        <f>IF($L3975&gt;0,$W3975/$L3975,0)</f>
        <v>105.54054054054055</v>
      </c>
    </row>
    <row r="3976" spans="1:24" ht="43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3">
        <f>(E3976/D3976)*100</f>
        <v>32</v>
      </c>
      <c r="P3976" s="7">
        <f t="shared" si="435"/>
        <v>29.09090909090909</v>
      </c>
      <c r="Q3976" s="4" t="str">
        <f t="shared" si="436"/>
        <v>theater</v>
      </c>
      <c r="R3976" s="4" t="str">
        <f t="shared" si="434"/>
        <v>plays</v>
      </c>
      <c r="S3976" s="22">
        <f t="shared" si="437"/>
        <v>42493.546851851846</v>
      </c>
      <c r="T3976" s="22">
        <f t="shared" si="438"/>
        <v>42523.546851851846</v>
      </c>
      <c r="U3976" s="23">
        <v>42493.546851851846</v>
      </c>
      <c r="V3976" s="14">
        <f t="shared" si="439"/>
        <v>1251.877</v>
      </c>
      <c r="W3976" s="14">
        <f t="shared" si="440"/>
        <v>400.60064</v>
      </c>
      <c r="X3976" s="7">
        <f>IF($L3976&gt;0,$W3976/$L3976,0)</f>
        <v>36.418239999999997</v>
      </c>
    </row>
    <row r="3977" spans="1:24" ht="43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3">
        <f>(E3977/D3977)*100</f>
        <v>0</v>
      </c>
      <c r="P3977" s="7">
        <f t="shared" si="435"/>
        <v>0</v>
      </c>
      <c r="Q3977" s="4" t="str">
        <f t="shared" si="436"/>
        <v>theater</v>
      </c>
      <c r="R3977" s="4" t="str">
        <f t="shared" si="434"/>
        <v>plays</v>
      </c>
      <c r="S3977" s="22">
        <f t="shared" si="437"/>
        <v>42534.866875</v>
      </c>
      <c r="T3977" s="22">
        <f t="shared" si="438"/>
        <v>42564.866875</v>
      </c>
      <c r="U3977" s="23">
        <v>42534.866875</v>
      </c>
      <c r="V3977" s="14">
        <f t="shared" si="439"/>
        <v>678</v>
      </c>
      <c r="W3977" s="14">
        <f t="shared" si="440"/>
        <v>0</v>
      </c>
      <c r="X3977" s="7">
        <f>IF($L3977&gt;0,$W3977/$L3977,0)</f>
        <v>0</v>
      </c>
    </row>
    <row r="3978" spans="1:24" ht="43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3">
        <f>(E3978/D3978)*100</f>
        <v>47.692307692307693</v>
      </c>
      <c r="P3978" s="7">
        <f t="shared" si="435"/>
        <v>62</v>
      </c>
      <c r="Q3978" s="4" t="str">
        <f t="shared" si="436"/>
        <v>theater</v>
      </c>
      <c r="R3978" s="4" t="str">
        <f t="shared" si="434"/>
        <v>plays</v>
      </c>
      <c r="S3978" s="22">
        <f t="shared" si="437"/>
        <v>41830.858344907407</v>
      </c>
      <c r="T3978" s="22">
        <f t="shared" si="438"/>
        <v>41852.291666666664</v>
      </c>
      <c r="U3978" s="23">
        <v>41830.858344907407</v>
      </c>
      <c r="V3978" s="14">
        <f t="shared" si="439"/>
        <v>1300</v>
      </c>
      <c r="W3978" s="14">
        <f t="shared" si="440"/>
        <v>620</v>
      </c>
      <c r="X3978" s="7">
        <f>IF($L3978&gt;0,$W3978/$L3978,0)</f>
        <v>62</v>
      </c>
    </row>
    <row r="3979" spans="1:24" ht="43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3">
        <f>(E3979/D3979)*100</f>
        <v>1.4500000000000002</v>
      </c>
      <c r="P3979" s="7">
        <f t="shared" si="435"/>
        <v>217.5</v>
      </c>
      <c r="Q3979" s="4" t="str">
        <f t="shared" si="436"/>
        <v>theater</v>
      </c>
      <c r="R3979" s="4" t="str">
        <f t="shared" si="434"/>
        <v>plays</v>
      </c>
      <c r="S3979" s="22">
        <f t="shared" si="437"/>
        <v>42543.788564814815</v>
      </c>
      <c r="T3979" s="22">
        <f t="shared" si="438"/>
        <v>42573.788564814815</v>
      </c>
      <c r="U3979" s="23">
        <v>42543.788564814815</v>
      </c>
      <c r="V3979" s="14">
        <f t="shared" si="439"/>
        <v>90000</v>
      </c>
      <c r="W3979" s="14">
        <f t="shared" si="440"/>
        <v>1305</v>
      </c>
      <c r="X3979" s="7">
        <f>IF($L3979&gt;0,$W3979/$L3979,0)</f>
        <v>217.5</v>
      </c>
    </row>
    <row r="3980" spans="1:24" ht="43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3">
        <f>(E3980/D3980)*100</f>
        <v>10.7</v>
      </c>
      <c r="P3980" s="7">
        <f t="shared" si="435"/>
        <v>26.75</v>
      </c>
      <c r="Q3980" s="4" t="str">
        <f t="shared" si="436"/>
        <v>theater</v>
      </c>
      <c r="R3980" s="4" t="str">
        <f t="shared" si="434"/>
        <v>plays</v>
      </c>
      <c r="S3980" s="22">
        <f t="shared" si="437"/>
        <v>41975.642974537041</v>
      </c>
      <c r="T3980" s="22">
        <f t="shared" si="438"/>
        <v>42035.642974537041</v>
      </c>
      <c r="U3980" s="23">
        <v>41975.642974537041</v>
      </c>
      <c r="V3980" s="14">
        <f t="shared" si="439"/>
        <v>2000</v>
      </c>
      <c r="W3980" s="14">
        <f t="shared" si="440"/>
        <v>214</v>
      </c>
      <c r="X3980" s="7">
        <f>IF($L3980&gt;0,$W3980/$L3980,0)</f>
        <v>26.75</v>
      </c>
    </row>
    <row r="3981" spans="1:24" ht="43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3">
        <f>(E3981/D3981)*100</f>
        <v>1.8333333333333333</v>
      </c>
      <c r="P3981" s="7">
        <f t="shared" si="435"/>
        <v>18.333333333333332</v>
      </c>
      <c r="Q3981" s="4" t="str">
        <f t="shared" si="436"/>
        <v>theater</v>
      </c>
      <c r="R3981" s="4" t="str">
        <f t="shared" si="434"/>
        <v>plays</v>
      </c>
      <c r="S3981" s="22">
        <f t="shared" si="437"/>
        <v>42069.903437500005</v>
      </c>
      <c r="T3981" s="22">
        <f t="shared" si="438"/>
        <v>42092.833333333328</v>
      </c>
      <c r="U3981" s="23">
        <v>42069.903437500005</v>
      </c>
      <c r="V3981" s="14">
        <f t="shared" si="439"/>
        <v>7511.2619999999997</v>
      </c>
      <c r="W3981" s="14">
        <f t="shared" si="440"/>
        <v>137.70647</v>
      </c>
      <c r="X3981" s="7">
        <f>IF($L3981&gt;0,$W3981/$L3981,0)</f>
        <v>22.951078333333331</v>
      </c>
    </row>
    <row r="3982" spans="1:24" ht="43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3">
        <f>(E3982/D3982)*100</f>
        <v>18</v>
      </c>
      <c r="P3982" s="7">
        <f t="shared" si="435"/>
        <v>64.285714285714292</v>
      </c>
      <c r="Q3982" s="4" t="str">
        <f t="shared" si="436"/>
        <v>theater</v>
      </c>
      <c r="R3982" s="4" t="str">
        <f t="shared" si="434"/>
        <v>plays</v>
      </c>
      <c r="S3982" s="22">
        <f t="shared" si="437"/>
        <v>41795.598923611113</v>
      </c>
      <c r="T3982" s="22">
        <f t="shared" si="438"/>
        <v>41825.598923611113</v>
      </c>
      <c r="U3982" s="23">
        <v>41795.598923611113</v>
      </c>
      <c r="V3982" s="14">
        <f t="shared" si="439"/>
        <v>2500</v>
      </c>
      <c r="W3982" s="14">
        <f t="shared" si="440"/>
        <v>450</v>
      </c>
      <c r="X3982" s="7">
        <f>IF($L3982&gt;0,$W3982/$L3982,0)</f>
        <v>64.285714285714292</v>
      </c>
    </row>
    <row r="3983" spans="1:24" ht="28.8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3">
        <f>(E3983/D3983)*100</f>
        <v>4.083333333333333</v>
      </c>
      <c r="P3983" s="7">
        <f t="shared" si="435"/>
        <v>175</v>
      </c>
      <c r="Q3983" s="4" t="str">
        <f t="shared" si="436"/>
        <v>theater</v>
      </c>
      <c r="R3983" s="4" t="str">
        <f t="shared" si="434"/>
        <v>plays</v>
      </c>
      <c r="S3983" s="22">
        <f t="shared" si="437"/>
        <v>42508.179965277777</v>
      </c>
      <c r="T3983" s="22">
        <f t="shared" si="438"/>
        <v>42568.179965277777</v>
      </c>
      <c r="U3983" s="23">
        <v>42508.179965277777</v>
      </c>
      <c r="V3983" s="14">
        <f t="shared" si="439"/>
        <v>30000</v>
      </c>
      <c r="W3983" s="14">
        <f t="shared" si="440"/>
        <v>1225</v>
      </c>
      <c r="X3983" s="7">
        <f>IF($L3983&gt;0,$W3983/$L3983,0)</f>
        <v>175</v>
      </c>
    </row>
    <row r="3984" spans="1:24" ht="57.6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3">
        <f>(E3984/D3984)*100</f>
        <v>20</v>
      </c>
      <c r="P3984" s="7">
        <f t="shared" si="435"/>
        <v>34</v>
      </c>
      <c r="Q3984" s="4" t="str">
        <f t="shared" si="436"/>
        <v>theater</v>
      </c>
      <c r="R3984" s="4" t="str">
        <f t="shared" si="434"/>
        <v>plays</v>
      </c>
      <c r="S3984" s="22">
        <f t="shared" si="437"/>
        <v>42132.809953703705</v>
      </c>
      <c r="T3984" s="22">
        <f t="shared" si="438"/>
        <v>42192.809953703705</v>
      </c>
      <c r="U3984" s="23">
        <v>42132.809953703705</v>
      </c>
      <c r="V3984" s="14">
        <f t="shared" si="439"/>
        <v>1064.09545</v>
      </c>
      <c r="W3984" s="14">
        <f t="shared" si="440"/>
        <v>212.81908999999999</v>
      </c>
      <c r="X3984" s="7">
        <f>IF($L3984&gt;0,$W3984/$L3984,0)</f>
        <v>42.563817999999998</v>
      </c>
    </row>
    <row r="3985" spans="1:24" ht="43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3">
        <f>(E3985/D3985)*100</f>
        <v>34.802513464991023</v>
      </c>
      <c r="P3985" s="7">
        <f t="shared" si="435"/>
        <v>84.282608695652172</v>
      </c>
      <c r="Q3985" s="4" t="str">
        <f t="shared" si="436"/>
        <v>theater</v>
      </c>
      <c r="R3985" s="4" t="str">
        <f t="shared" si="434"/>
        <v>plays</v>
      </c>
      <c r="S3985" s="22">
        <f t="shared" si="437"/>
        <v>41747.86986111111</v>
      </c>
      <c r="T3985" s="22">
        <f t="shared" si="438"/>
        <v>41779.290972222225</v>
      </c>
      <c r="U3985" s="23">
        <v>41747.86986111111</v>
      </c>
      <c r="V3985" s="14">
        <f t="shared" si="439"/>
        <v>11140</v>
      </c>
      <c r="W3985" s="14">
        <f t="shared" si="440"/>
        <v>3877</v>
      </c>
      <c r="X3985" s="7">
        <f>IF($L3985&gt;0,$W3985/$L3985,0)</f>
        <v>84.282608695652172</v>
      </c>
    </row>
    <row r="3986" spans="1:24" ht="43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3">
        <f>(E3986/D3986)*100</f>
        <v>6.3333333333333339</v>
      </c>
      <c r="P3986" s="7">
        <f t="shared" si="435"/>
        <v>9.5</v>
      </c>
      <c r="Q3986" s="4" t="str">
        <f t="shared" si="436"/>
        <v>theater</v>
      </c>
      <c r="R3986" s="4" t="str">
        <f t="shared" si="434"/>
        <v>plays</v>
      </c>
      <c r="S3986" s="22">
        <f t="shared" si="437"/>
        <v>41920.963472222225</v>
      </c>
      <c r="T3986" s="22">
        <f t="shared" si="438"/>
        <v>41951</v>
      </c>
      <c r="U3986" s="23">
        <v>41920.963472222225</v>
      </c>
      <c r="V3986" s="14">
        <f t="shared" si="439"/>
        <v>1877.8154999999999</v>
      </c>
      <c r="W3986" s="14">
        <f t="shared" si="440"/>
        <v>118.928315</v>
      </c>
      <c r="X3986" s="7">
        <f>IF($L3986&gt;0,$W3986/$L3986,0)</f>
        <v>11.8928315</v>
      </c>
    </row>
    <row r="3987" spans="1:24" ht="43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3">
        <f>(E3987/D3987)*100</f>
        <v>32.049999999999997</v>
      </c>
      <c r="P3987" s="7">
        <f t="shared" si="435"/>
        <v>33.736842105263158</v>
      </c>
      <c r="Q3987" s="4" t="str">
        <f t="shared" si="436"/>
        <v>theater</v>
      </c>
      <c r="R3987" s="4" t="str">
        <f t="shared" si="434"/>
        <v>plays</v>
      </c>
      <c r="S3987" s="22">
        <f t="shared" si="437"/>
        <v>42399.707407407404</v>
      </c>
      <c r="T3987" s="22">
        <f t="shared" si="438"/>
        <v>42420.878472222219</v>
      </c>
      <c r="U3987" s="23">
        <v>42399.707407407404</v>
      </c>
      <c r="V3987" s="14">
        <f t="shared" si="439"/>
        <v>2000</v>
      </c>
      <c r="W3987" s="14">
        <f t="shared" si="440"/>
        <v>641</v>
      </c>
      <c r="X3987" s="7">
        <f>IF($L3987&gt;0,$W3987/$L3987,0)</f>
        <v>33.736842105263158</v>
      </c>
    </row>
    <row r="3988" spans="1:24" ht="43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3">
        <f>(E3988/D3988)*100</f>
        <v>9.76</v>
      </c>
      <c r="P3988" s="7">
        <f t="shared" si="435"/>
        <v>37.53846153846154</v>
      </c>
      <c r="Q3988" s="4" t="str">
        <f t="shared" si="436"/>
        <v>theater</v>
      </c>
      <c r="R3988" s="4" t="str">
        <f t="shared" si="434"/>
        <v>plays</v>
      </c>
      <c r="S3988" s="22">
        <f t="shared" si="437"/>
        <v>42467.548541666663</v>
      </c>
      <c r="T3988" s="22">
        <f t="shared" si="438"/>
        <v>42496.544444444444</v>
      </c>
      <c r="U3988" s="23">
        <v>42467.548541666663</v>
      </c>
      <c r="V3988" s="14">
        <f t="shared" si="439"/>
        <v>6259.3849999999993</v>
      </c>
      <c r="W3988" s="14">
        <f t="shared" si="440"/>
        <v>610.915976</v>
      </c>
      <c r="X3988" s="7">
        <f>IF($L3988&gt;0,$W3988/$L3988,0)</f>
        <v>46.993536615384613</v>
      </c>
    </row>
    <row r="3989" spans="1:24" ht="43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3">
        <f>(E3989/D3989)*100</f>
        <v>37.75</v>
      </c>
      <c r="P3989" s="7">
        <f t="shared" si="435"/>
        <v>11.615384615384615</v>
      </c>
      <c r="Q3989" s="4" t="str">
        <f t="shared" si="436"/>
        <v>theater</v>
      </c>
      <c r="R3989" s="4" t="str">
        <f t="shared" si="434"/>
        <v>plays</v>
      </c>
      <c r="S3989" s="22">
        <f t="shared" si="437"/>
        <v>41765.92465277778</v>
      </c>
      <c r="T3989" s="22">
        <f t="shared" si="438"/>
        <v>41775.92465277778</v>
      </c>
      <c r="U3989" s="23">
        <v>41765.92465277778</v>
      </c>
      <c r="V3989" s="14">
        <f t="shared" si="439"/>
        <v>500.75079999999997</v>
      </c>
      <c r="W3989" s="14">
        <f t="shared" si="440"/>
        <v>189.03342699999999</v>
      </c>
      <c r="X3989" s="7">
        <f>IF($L3989&gt;0,$W3989/$L3989,0)</f>
        <v>14.541032846153845</v>
      </c>
    </row>
    <row r="3990" spans="1:24" ht="28.8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3">
        <f>(E3990/D3990)*100</f>
        <v>2.1333333333333333</v>
      </c>
      <c r="P3990" s="7">
        <f t="shared" si="435"/>
        <v>8</v>
      </c>
      <c r="Q3990" s="4" t="str">
        <f t="shared" si="436"/>
        <v>theater</v>
      </c>
      <c r="R3990" s="4" t="str">
        <f t="shared" si="434"/>
        <v>plays</v>
      </c>
      <c r="S3990" s="22">
        <f t="shared" si="437"/>
        <v>42230.08116898148</v>
      </c>
      <c r="T3990" s="22">
        <f t="shared" si="438"/>
        <v>42245.08116898148</v>
      </c>
      <c r="U3990" s="23">
        <v>42230.08116898148</v>
      </c>
      <c r="V3990" s="14">
        <f t="shared" si="439"/>
        <v>1500</v>
      </c>
      <c r="W3990" s="14">
        <f t="shared" si="440"/>
        <v>32</v>
      </c>
      <c r="X3990" s="7">
        <f>IF($L3990&gt;0,$W3990/$L3990,0)</f>
        <v>8</v>
      </c>
    </row>
    <row r="3991" spans="1:24" ht="43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3">
        <f>(E3991/D3991)*100</f>
        <v>0</v>
      </c>
      <c r="P3991" s="7">
        <f t="shared" si="435"/>
        <v>0</v>
      </c>
      <c r="Q3991" s="4" t="str">
        <f t="shared" si="436"/>
        <v>theater</v>
      </c>
      <c r="R3991" s="4" t="str">
        <f t="shared" si="434"/>
        <v>plays</v>
      </c>
      <c r="S3991" s="22">
        <f t="shared" si="437"/>
        <v>42286.749780092592</v>
      </c>
      <c r="T3991" s="22">
        <f t="shared" si="438"/>
        <v>42316.791446759264</v>
      </c>
      <c r="U3991" s="23">
        <v>42286.749780092592</v>
      </c>
      <c r="V3991" s="14">
        <f t="shared" si="439"/>
        <v>3000</v>
      </c>
      <c r="W3991" s="14">
        <f t="shared" si="440"/>
        <v>0</v>
      </c>
      <c r="X3991" s="7">
        <f>IF($L3991&gt;0,$W3991/$L3991,0)</f>
        <v>0</v>
      </c>
    </row>
    <row r="3992" spans="1:24" ht="43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3">
        <f>(E3992/D3992)*100</f>
        <v>4.1818181818181817</v>
      </c>
      <c r="P3992" s="7">
        <f t="shared" si="435"/>
        <v>23</v>
      </c>
      <c r="Q3992" s="4" t="str">
        <f t="shared" si="436"/>
        <v>theater</v>
      </c>
      <c r="R3992" s="4" t="str">
        <f t="shared" si="434"/>
        <v>plays</v>
      </c>
      <c r="S3992" s="22">
        <f t="shared" si="437"/>
        <v>42401.672372685185</v>
      </c>
      <c r="T3992" s="22">
        <f t="shared" si="438"/>
        <v>42431.672372685185</v>
      </c>
      <c r="U3992" s="23">
        <v>42401.672372685185</v>
      </c>
      <c r="V3992" s="14">
        <f t="shared" si="439"/>
        <v>2065.5970499999999</v>
      </c>
      <c r="W3992" s="14">
        <f t="shared" si="440"/>
        <v>86.379512999999989</v>
      </c>
      <c r="X3992" s="7">
        <f>IF($L3992&gt;0,$W3992/$L3992,0)</f>
        <v>28.793170999999997</v>
      </c>
    </row>
    <row r="3993" spans="1:24" ht="28.8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3">
        <f>(E3993/D3993)*100</f>
        <v>20</v>
      </c>
      <c r="P3993" s="7">
        <f t="shared" si="435"/>
        <v>100</v>
      </c>
      <c r="Q3993" s="4" t="str">
        <f t="shared" si="436"/>
        <v>theater</v>
      </c>
      <c r="R3993" s="4" t="str">
        <f t="shared" si="434"/>
        <v>plays</v>
      </c>
      <c r="S3993" s="22">
        <f t="shared" si="437"/>
        <v>42125.644467592589</v>
      </c>
      <c r="T3993" s="22">
        <f t="shared" si="438"/>
        <v>42155.644467592589</v>
      </c>
      <c r="U3993" s="23">
        <v>42125.644467592589</v>
      </c>
      <c r="V3993" s="14">
        <f t="shared" si="439"/>
        <v>500</v>
      </c>
      <c r="W3993" s="14">
        <f t="shared" si="440"/>
        <v>100</v>
      </c>
      <c r="X3993" s="7">
        <f>IF($L3993&gt;0,$W3993/$L3993,0)</f>
        <v>100</v>
      </c>
    </row>
    <row r="3994" spans="1:24" ht="43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3">
        <f>(E3994/D3994)*100</f>
        <v>5.41</v>
      </c>
      <c r="P3994" s="7">
        <f t="shared" si="435"/>
        <v>60.111111111111114</v>
      </c>
      <c r="Q3994" s="4" t="str">
        <f t="shared" si="436"/>
        <v>theater</v>
      </c>
      <c r="R3994" s="4" t="str">
        <f t="shared" si="434"/>
        <v>plays</v>
      </c>
      <c r="S3994" s="22">
        <f t="shared" si="437"/>
        <v>42289.94049768518</v>
      </c>
      <c r="T3994" s="22">
        <f t="shared" si="438"/>
        <v>42349.982164351852</v>
      </c>
      <c r="U3994" s="23">
        <v>42289.94049768518</v>
      </c>
      <c r="V3994" s="14">
        <f t="shared" si="439"/>
        <v>10000</v>
      </c>
      <c r="W3994" s="14">
        <f t="shared" si="440"/>
        <v>541</v>
      </c>
      <c r="X3994" s="7">
        <f>IF($L3994&gt;0,$W3994/$L3994,0)</f>
        <v>60.111111111111114</v>
      </c>
    </row>
    <row r="3995" spans="1:24" ht="43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3">
        <f>(E3995/D3995)*100</f>
        <v>6.0000000000000001E-3</v>
      </c>
      <c r="P3995" s="7">
        <f t="shared" si="435"/>
        <v>3</v>
      </c>
      <c r="Q3995" s="4" t="str">
        <f t="shared" si="436"/>
        <v>theater</v>
      </c>
      <c r="R3995" s="4" t="str">
        <f t="shared" si="434"/>
        <v>plays</v>
      </c>
      <c r="S3995" s="22">
        <f t="shared" si="437"/>
        <v>42107.864722222221</v>
      </c>
      <c r="T3995" s="22">
        <f t="shared" si="438"/>
        <v>42137.864722222221</v>
      </c>
      <c r="U3995" s="23">
        <v>42107.864722222221</v>
      </c>
      <c r="V3995" s="14">
        <f t="shared" si="439"/>
        <v>50000</v>
      </c>
      <c r="W3995" s="14">
        <f t="shared" si="440"/>
        <v>3</v>
      </c>
      <c r="X3995" s="7">
        <f>IF($L3995&gt;0,$W3995/$L3995,0)</f>
        <v>3</v>
      </c>
    </row>
    <row r="3996" spans="1:24" ht="28.8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3">
        <f>(E3996/D3996)*100</f>
        <v>0.25</v>
      </c>
      <c r="P3996" s="7">
        <f t="shared" si="435"/>
        <v>5</v>
      </c>
      <c r="Q3996" s="4" t="str">
        <f t="shared" si="436"/>
        <v>theater</v>
      </c>
      <c r="R3996" s="4" t="str">
        <f t="shared" si="434"/>
        <v>plays</v>
      </c>
      <c r="S3996" s="22">
        <f t="shared" si="437"/>
        <v>41809.389930555553</v>
      </c>
      <c r="T3996" s="22">
        <f t="shared" si="438"/>
        <v>41839.389930555553</v>
      </c>
      <c r="U3996" s="23">
        <v>41809.389930555553</v>
      </c>
      <c r="V3996" s="14">
        <f t="shared" si="439"/>
        <v>2000</v>
      </c>
      <c r="W3996" s="14">
        <f t="shared" si="440"/>
        <v>5</v>
      </c>
      <c r="X3996" s="7">
        <f>IF($L3996&gt;0,$W3996/$L3996,0)</f>
        <v>5</v>
      </c>
    </row>
    <row r="3997" spans="1:24" ht="43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3">
        <f>(E3997/D3997)*100</f>
        <v>35</v>
      </c>
      <c r="P3997" s="7">
        <f t="shared" si="435"/>
        <v>17.5</v>
      </c>
      <c r="Q3997" s="4" t="str">
        <f t="shared" si="436"/>
        <v>theater</v>
      </c>
      <c r="R3997" s="4" t="str">
        <f t="shared" si="434"/>
        <v>plays</v>
      </c>
      <c r="S3997" s="22">
        <f t="shared" si="437"/>
        <v>42019.683761574073</v>
      </c>
      <c r="T3997" s="22">
        <f t="shared" si="438"/>
        <v>42049.477083333331</v>
      </c>
      <c r="U3997" s="23">
        <v>42019.683761574073</v>
      </c>
      <c r="V3997" s="14">
        <f t="shared" si="439"/>
        <v>250.37539999999998</v>
      </c>
      <c r="W3997" s="14">
        <f t="shared" si="440"/>
        <v>87.631389999999996</v>
      </c>
      <c r="X3997" s="7">
        <f>IF($L3997&gt;0,$W3997/$L3997,0)</f>
        <v>21.907847499999999</v>
      </c>
    </row>
    <row r="3998" spans="1:24" ht="43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3">
        <f>(E3998/D3998)*100</f>
        <v>16.566666666666666</v>
      </c>
      <c r="P3998" s="7">
        <f t="shared" si="435"/>
        <v>29.235294117647058</v>
      </c>
      <c r="Q3998" s="4" t="str">
        <f t="shared" si="436"/>
        <v>theater</v>
      </c>
      <c r="R3998" s="4" t="str">
        <f t="shared" si="434"/>
        <v>plays</v>
      </c>
      <c r="S3998" s="22">
        <f t="shared" si="437"/>
        <v>41950.266944444447</v>
      </c>
      <c r="T3998" s="22">
        <f t="shared" si="438"/>
        <v>41963.669444444444</v>
      </c>
      <c r="U3998" s="23">
        <v>41950.266944444447</v>
      </c>
      <c r="V3998" s="14">
        <f t="shared" si="439"/>
        <v>3000</v>
      </c>
      <c r="W3998" s="14">
        <f t="shared" si="440"/>
        <v>497</v>
      </c>
      <c r="X3998" s="7">
        <f>IF($L3998&gt;0,$W3998/$L3998,0)</f>
        <v>29.235294117647058</v>
      </c>
    </row>
    <row r="3999" spans="1:24" ht="43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3">
        <f>(E3999/D3999)*100</f>
        <v>0</v>
      </c>
      <c r="P3999" s="7">
        <f t="shared" si="435"/>
        <v>0</v>
      </c>
      <c r="Q3999" s="4" t="str">
        <f t="shared" si="436"/>
        <v>theater</v>
      </c>
      <c r="R3999" s="4" t="str">
        <f t="shared" si="434"/>
        <v>plays</v>
      </c>
      <c r="S3999" s="22">
        <f t="shared" si="437"/>
        <v>42069.391446759255</v>
      </c>
      <c r="T3999" s="22">
        <f t="shared" si="438"/>
        <v>42099.349780092598</v>
      </c>
      <c r="U3999" s="23">
        <v>42069.391446759255</v>
      </c>
      <c r="V3999" s="14">
        <f t="shared" si="439"/>
        <v>3755.6309999999999</v>
      </c>
      <c r="W3999" s="14">
        <f t="shared" si="440"/>
        <v>0</v>
      </c>
      <c r="X3999" s="7">
        <f>IF($L3999&gt;0,$W3999/$L3999,0)</f>
        <v>0</v>
      </c>
    </row>
    <row r="4000" spans="1:24" ht="43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3">
        <f>(E4000/D4000)*100</f>
        <v>57.199999999999996</v>
      </c>
      <c r="P4000" s="7">
        <f t="shared" si="435"/>
        <v>59.583333333333336</v>
      </c>
      <c r="Q4000" s="4" t="str">
        <f t="shared" si="436"/>
        <v>theater</v>
      </c>
      <c r="R4000" s="4" t="str">
        <f t="shared" si="434"/>
        <v>plays</v>
      </c>
      <c r="S4000" s="22">
        <f t="shared" si="437"/>
        <v>42061.963263888887</v>
      </c>
      <c r="T4000" s="22">
        <f t="shared" si="438"/>
        <v>42091.921597222223</v>
      </c>
      <c r="U4000" s="23">
        <v>42061.963263888887</v>
      </c>
      <c r="V4000" s="14">
        <f t="shared" si="439"/>
        <v>1250</v>
      </c>
      <c r="W4000" s="14">
        <f t="shared" si="440"/>
        <v>715</v>
      </c>
      <c r="X4000" s="7">
        <f>IF($L4000&gt;0,$W4000/$L4000,0)</f>
        <v>59.583333333333336</v>
      </c>
    </row>
    <row r="4001" spans="1:24" ht="43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3">
        <f>(E4001/D4001)*100</f>
        <v>16.514285714285716</v>
      </c>
      <c r="P4001" s="7">
        <f t="shared" si="435"/>
        <v>82.571428571428569</v>
      </c>
      <c r="Q4001" s="4" t="str">
        <f t="shared" si="436"/>
        <v>theater</v>
      </c>
      <c r="R4001" s="4" t="str">
        <f t="shared" si="434"/>
        <v>plays</v>
      </c>
      <c r="S4001" s="22">
        <f t="shared" si="437"/>
        <v>41842.828680555554</v>
      </c>
      <c r="T4001" s="22">
        <f t="shared" si="438"/>
        <v>41882.827650462961</v>
      </c>
      <c r="U4001" s="23">
        <v>41842.828680555554</v>
      </c>
      <c r="V4001" s="14">
        <f t="shared" si="439"/>
        <v>7000</v>
      </c>
      <c r="W4001" s="14">
        <f t="shared" si="440"/>
        <v>1156</v>
      </c>
      <c r="X4001" s="7">
        <f>IF($L4001&gt;0,$W4001/$L4001,0)</f>
        <v>82.571428571428569</v>
      </c>
    </row>
    <row r="4002" spans="1:24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3">
        <f>(E4002/D4002)*100</f>
        <v>0.125</v>
      </c>
      <c r="P4002" s="7">
        <f t="shared" si="435"/>
        <v>10</v>
      </c>
      <c r="Q4002" s="4" t="str">
        <f t="shared" si="436"/>
        <v>theater</v>
      </c>
      <c r="R4002" s="4" t="str">
        <f t="shared" si="434"/>
        <v>plays</v>
      </c>
      <c r="S4002" s="22">
        <f t="shared" si="437"/>
        <v>42437.64534722222</v>
      </c>
      <c r="T4002" s="22">
        <f t="shared" si="438"/>
        <v>42497.603680555556</v>
      </c>
      <c r="U4002" s="23">
        <v>42437.64534722222</v>
      </c>
      <c r="V4002" s="14">
        <f t="shared" si="439"/>
        <v>8000</v>
      </c>
      <c r="W4002" s="14">
        <f t="shared" si="440"/>
        <v>10</v>
      </c>
      <c r="X4002" s="7">
        <f>IF($L4002&gt;0,$W4002/$L4002,0)</f>
        <v>10</v>
      </c>
    </row>
    <row r="4003" spans="1:24" ht="43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3">
        <f>(E4003/D4003)*100</f>
        <v>37.75</v>
      </c>
      <c r="P4003" s="7">
        <f t="shared" si="435"/>
        <v>32.357142857142854</v>
      </c>
      <c r="Q4003" s="4" t="str">
        <f t="shared" si="436"/>
        <v>theater</v>
      </c>
      <c r="R4003" s="4" t="str">
        <f t="shared" si="434"/>
        <v>plays</v>
      </c>
      <c r="S4003" s="22">
        <f t="shared" si="437"/>
        <v>42775.964212962965</v>
      </c>
      <c r="T4003" s="22">
        <f t="shared" si="438"/>
        <v>42795.791666666672</v>
      </c>
      <c r="U4003" s="23">
        <v>42775.964212962965</v>
      </c>
      <c r="V4003" s="14">
        <f t="shared" si="439"/>
        <v>1502.2523999999999</v>
      </c>
      <c r="W4003" s="14">
        <f t="shared" si="440"/>
        <v>567.100281</v>
      </c>
      <c r="X4003" s="7">
        <f>IF($L4003&gt;0,$W4003/$L4003,0)</f>
        <v>40.507162928571425</v>
      </c>
    </row>
    <row r="4004" spans="1:24" ht="43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3">
        <f>(E4004/D4004)*100</f>
        <v>1.8399999999999999</v>
      </c>
      <c r="P4004" s="7">
        <f t="shared" si="435"/>
        <v>5.75</v>
      </c>
      <c r="Q4004" s="4" t="str">
        <f t="shared" si="436"/>
        <v>theater</v>
      </c>
      <c r="R4004" s="4" t="str">
        <f t="shared" si="434"/>
        <v>plays</v>
      </c>
      <c r="S4004" s="22">
        <f t="shared" si="437"/>
        <v>41879.043530092589</v>
      </c>
      <c r="T4004" s="22">
        <f t="shared" si="438"/>
        <v>41909.043530092589</v>
      </c>
      <c r="U4004" s="23">
        <v>41879.043530092589</v>
      </c>
      <c r="V4004" s="14">
        <f t="shared" si="439"/>
        <v>1250</v>
      </c>
      <c r="W4004" s="14">
        <f t="shared" si="440"/>
        <v>23</v>
      </c>
      <c r="X4004" s="7">
        <f>IF($L4004&gt;0,$W4004/$L4004,0)</f>
        <v>5.75</v>
      </c>
    </row>
    <row r="4005" spans="1:24" ht="43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3">
        <f>(E4005/D4005)*100</f>
        <v>10.050000000000001</v>
      </c>
      <c r="P4005" s="7">
        <f t="shared" si="435"/>
        <v>100.5</v>
      </c>
      <c r="Q4005" s="4" t="str">
        <f t="shared" si="436"/>
        <v>theater</v>
      </c>
      <c r="R4005" s="4" t="str">
        <f t="shared" si="434"/>
        <v>plays</v>
      </c>
      <c r="S4005" s="22">
        <f t="shared" si="437"/>
        <v>42020.587349537032</v>
      </c>
      <c r="T4005" s="22">
        <f t="shared" si="438"/>
        <v>42050.587349537032</v>
      </c>
      <c r="U4005" s="23">
        <v>42020.587349537032</v>
      </c>
      <c r="V4005" s="14">
        <f t="shared" si="439"/>
        <v>2000</v>
      </c>
      <c r="W4005" s="14">
        <f t="shared" si="440"/>
        <v>201</v>
      </c>
      <c r="X4005" s="7">
        <f>IF($L4005&gt;0,$W4005/$L4005,0)</f>
        <v>100.5</v>
      </c>
    </row>
    <row r="4006" spans="1:24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3">
        <f>(E4006/D4006)*100</f>
        <v>0.2</v>
      </c>
      <c r="P4006" s="7">
        <f t="shared" si="435"/>
        <v>1</v>
      </c>
      <c r="Q4006" s="4" t="str">
        <f t="shared" si="436"/>
        <v>theater</v>
      </c>
      <c r="R4006" s="4" t="str">
        <f t="shared" si="434"/>
        <v>plays</v>
      </c>
      <c r="S4006" s="22">
        <f t="shared" si="437"/>
        <v>41890.16269675926</v>
      </c>
      <c r="T4006" s="22">
        <f t="shared" si="438"/>
        <v>41920.16269675926</v>
      </c>
      <c r="U4006" s="23">
        <v>41890.16269675926</v>
      </c>
      <c r="V4006" s="14">
        <f t="shared" si="439"/>
        <v>500</v>
      </c>
      <c r="W4006" s="14">
        <f t="shared" si="440"/>
        <v>1</v>
      </c>
      <c r="X4006" s="7">
        <f>IF($L4006&gt;0,$W4006/$L4006,0)</f>
        <v>1</v>
      </c>
    </row>
    <row r="4007" spans="1:24" ht="43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3">
        <f>(E4007/D4007)*100</f>
        <v>1.3333333333333335</v>
      </c>
      <c r="P4007" s="7">
        <f t="shared" si="435"/>
        <v>20</v>
      </c>
      <c r="Q4007" s="4" t="str">
        <f t="shared" si="436"/>
        <v>theater</v>
      </c>
      <c r="R4007" s="4" t="str">
        <f t="shared" si="434"/>
        <v>plays</v>
      </c>
      <c r="S4007" s="22">
        <f t="shared" si="437"/>
        <v>41872.807696759257</v>
      </c>
      <c r="T4007" s="22">
        <f t="shared" si="438"/>
        <v>41932.807696759257</v>
      </c>
      <c r="U4007" s="23">
        <v>41872.807696759257</v>
      </c>
      <c r="V4007" s="14">
        <f t="shared" si="439"/>
        <v>3000</v>
      </c>
      <c r="W4007" s="14">
        <f t="shared" si="440"/>
        <v>40</v>
      </c>
      <c r="X4007" s="7">
        <f>IF($L4007&gt;0,$W4007/$L4007,0)</f>
        <v>20</v>
      </c>
    </row>
    <row r="4008" spans="1:24" ht="43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3">
        <f>(E4008/D4008)*100</f>
        <v>6.6666666666666671E-3</v>
      </c>
      <c r="P4008" s="7">
        <f t="shared" si="435"/>
        <v>2</v>
      </c>
      <c r="Q4008" s="4" t="str">
        <f t="shared" si="436"/>
        <v>theater</v>
      </c>
      <c r="R4008" s="4" t="str">
        <f t="shared" si="434"/>
        <v>plays</v>
      </c>
      <c r="S4008" s="22">
        <f t="shared" si="437"/>
        <v>42391.772997685184</v>
      </c>
      <c r="T4008" s="22">
        <f t="shared" si="438"/>
        <v>42416.772997685184</v>
      </c>
      <c r="U4008" s="23">
        <v>42391.772997685184</v>
      </c>
      <c r="V4008" s="14">
        <f t="shared" si="439"/>
        <v>30000</v>
      </c>
      <c r="W4008" s="14">
        <f t="shared" si="440"/>
        <v>2</v>
      </c>
      <c r="X4008" s="7">
        <f>IF($L4008&gt;0,$W4008/$L4008,0)</f>
        <v>2</v>
      </c>
    </row>
    <row r="4009" spans="1:24" ht="43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3">
        <f>(E4009/D4009)*100</f>
        <v>0.25</v>
      </c>
      <c r="P4009" s="7">
        <f t="shared" si="435"/>
        <v>5</v>
      </c>
      <c r="Q4009" s="4" t="str">
        <f t="shared" si="436"/>
        <v>theater</v>
      </c>
      <c r="R4009" s="4" t="str">
        <f t="shared" si="434"/>
        <v>plays</v>
      </c>
      <c r="S4009" s="22">
        <f t="shared" si="437"/>
        <v>41848.772928240738</v>
      </c>
      <c r="T4009" s="22">
        <f t="shared" si="438"/>
        <v>41877.686111111107</v>
      </c>
      <c r="U4009" s="23">
        <v>41848.772928240738</v>
      </c>
      <c r="V4009" s="14">
        <f t="shared" si="439"/>
        <v>2000</v>
      </c>
      <c r="W4009" s="14">
        <f t="shared" si="440"/>
        <v>5</v>
      </c>
      <c r="X4009" s="7">
        <f>IF($L4009&gt;0,$W4009/$L4009,0)</f>
        <v>5</v>
      </c>
    </row>
    <row r="4010" spans="1:24" ht="43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3">
        <f>(E4010/D4010)*100</f>
        <v>6</v>
      </c>
      <c r="P4010" s="7">
        <f t="shared" si="435"/>
        <v>15</v>
      </c>
      <c r="Q4010" s="4" t="str">
        <f t="shared" si="436"/>
        <v>theater</v>
      </c>
      <c r="R4010" s="4" t="str">
        <f t="shared" si="434"/>
        <v>plays</v>
      </c>
      <c r="S4010" s="22">
        <f t="shared" si="437"/>
        <v>42177.964201388888</v>
      </c>
      <c r="T4010" s="22">
        <f t="shared" si="438"/>
        <v>42207.964201388888</v>
      </c>
      <c r="U4010" s="23">
        <v>42177.964201388888</v>
      </c>
      <c r="V4010" s="14">
        <f t="shared" si="439"/>
        <v>1251.877</v>
      </c>
      <c r="W4010" s="14">
        <f t="shared" si="440"/>
        <v>75.112619999999993</v>
      </c>
      <c r="X4010" s="7">
        <f>IF($L4010&gt;0,$W4010/$L4010,0)</f>
        <v>18.778154999999998</v>
      </c>
    </row>
    <row r="4011" spans="1:24" ht="43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3">
        <f>(E4011/D4011)*100</f>
        <v>3.8860103626943006</v>
      </c>
      <c r="P4011" s="7">
        <f t="shared" si="435"/>
        <v>25</v>
      </c>
      <c r="Q4011" s="4" t="str">
        <f t="shared" si="436"/>
        <v>theater</v>
      </c>
      <c r="R4011" s="4" t="str">
        <f t="shared" si="434"/>
        <v>plays</v>
      </c>
      <c r="S4011" s="22">
        <f t="shared" si="437"/>
        <v>41851.700925925928</v>
      </c>
      <c r="T4011" s="22">
        <f t="shared" si="438"/>
        <v>41891.700925925928</v>
      </c>
      <c r="U4011" s="23">
        <v>41851.700925925928</v>
      </c>
      <c r="V4011" s="14">
        <f t="shared" si="439"/>
        <v>2416.1226099999999</v>
      </c>
      <c r="W4011" s="14">
        <f t="shared" si="440"/>
        <v>93.890774999999991</v>
      </c>
      <c r="X4011" s="7">
        <f>IF($L4011&gt;0,$W4011/$L4011,0)</f>
        <v>31.296924999999998</v>
      </c>
    </row>
    <row r="4012" spans="1:24" ht="43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3">
        <f>(E4012/D4012)*100</f>
        <v>24.194444444444443</v>
      </c>
      <c r="P4012" s="7">
        <f t="shared" si="435"/>
        <v>45.842105263157897</v>
      </c>
      <c r="Q4012" s="4" t="str">
        <f t="shared" si="436"/>
        <v>theater</v>
      </c>
      <c r="R4012" s="4" t="str">
        <f t="shared" si="434"/>
        <v>plays</v>
      </c>
      <c r="S4012" s="22">
        <f t="shared" si="437"/>
        <v>41921.770439814813</v>
      </c>
      <c r="T4012" s="22">
        <f t="shared" si="438"/>
        <v>41938.770439814813</v>
      </c>
      <c r="U4012" s="23">
        <v>41921.770439814813</v>
      </c>
      <c r="V4012" s="14">
        <f t="shared" si="439"/>
        <v>7200</v>
      </c>
      <c r="W4012" s="14">
        <f t="shared" si="440"/>
        <v>1742</v>
      </c>
      <c r="X4012" s="7">
        <f>IF($L4012&gt;0,$W4012/$L4012,0)</f>
        <v>45.842105263157897</v>
      </c>
    </row>
    <row r="4013" spans="1:24" ht="43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3">
        <f>(E4013/D4013)*100</f>
        <v>7.6</v>
      </c>
      <c r="P4013" s="7">
        <f t="shared" si="435"/>
        <v>4.75</v>
      </c>
      <c r="Q4013" s="4" t="str">
        <f t="shared" si="436"/>
        <v>theater</v>
      </c>
      <c r="R4013" s="4" t="str">
        <f t="shared" si="434"/>
        <v>plays</v>
      </c>
      <c r="S4013" s="22">
        <f t="shared" si="437"/>
        <v>42002.54488425926</v>
      </c>
      <c r="T4013" s="22">
        <f t="shared" si="438"/>
        <v>42032.54488425926</v>
      </c>
      <c r="U4013" s="23">
        <v>42002.54488425926</v>
      </c>
      <c r="V4013" s="14">
        <f t="shared" si="439"/>
        <v>312.96924999999999</v>
      </c>
      <c r="W4013" s="14">
        <f t="shared" si="440"/>
        <v>23.785663</v>
      </c>
      <c r="X4013" s="7">
        <f>IF($L4013&gt;0,$W4013/$L4013,0)</f>
        <v>5.9464157499999999</v>
      </c>
    </row>
    <row r="4014" spans="1:24" ht="57.6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3">
        <f>(E4014/D4014)*100</f>
        <v>0</v>
      </c>
      <c r="P4014" s="7">
        <f t="shared" si="435"/>
        <v>0</v>
      </c>
      <c r="Q4014" s="4" t="str">
        <f t="shared" si="436"/>
        <v>theater</v>
      </c>
      <c r="R4014" s="4" t="str">
        <f t="shared" si="434"/>
        <v>plays</v>
      </c>
      <c r="S4014" s="22">
        <f t="shared" si="437"/>
        <v>42096.544548611113</v>
      </c>
      <c r="T4014" s="22">
        <f t="shared" si="438"/>
        <v>42126.544548611113</v>
      </c>
      <c r="U4014" s="23">
        <v>42096.544548611113</v>
      </c>
      <c r="V4014" s="14">
        <f t="shared" si="439"/>
        <v>719.82927499999994</v>
      </c>
      <c r="W4014" s="14">
        <f t="shared" si="440"/>
        <v>0</v>
      </c>
      <c r="X4014" s="7">
        <f>IF($L4014&gt;0,$W4014/$L4014,0)</f>
        <v>0</v>
      </c>
    </row>
    <row r="4015" spans="1:24" ht="43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3">
        <f>(E4015/D4015)*100</f>
        <v>1.3</v>
      </c>
      <c r="P4015" s="7">
        <f t="shared" si="435"/>
        <v>13</v>
      </c>
      <c r="Q4015" s="4" t="str">
        <f t="shared" si="436"/>
        <v>theater</v>
      </c>
      <c r="R4015" s="4" t="str">
        <f t="shared" si="434"/>
        <v>plays</v>
      </c>
      <c r="S4015" s="22">
        <f t="shared" si="437"/>
        <v>42021.301192129627</v>
      </c>
      <c r="T4015" s="22">
        <f t="shared" si="438"/>
        <v>42051.301192129627</v>
      </c>
      <c r="U4015" s="23">
        <v>42021.301192129627</v>
      </c>
      <c r="V4015" s="14">
        <f t="shared" si="439"/>
        <v>2000</v>
      </c>
      <c r="W4015" s="14">
        <f t="shared" si="440"/>
        <v>26</v>
      </c>
      <c r="X4015" s="7">
        <f>IF($L4015&gt;0,$W4015/$L4015,0)</f>
        <v>13</v>
      </c>
    </row>
    <row r="4016" spans="1:24" ht="43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3">
        <f>(E4016/D4016)*100</f>
        <v>0</v>
      </c>
      <c r="P4016" s="7">
        <f t="shared" si="435"/>
        <v>0</v>
      </c>
      <c r="Q4016" s="4" t="str">
        <f t="shared" si="436"/>
        <v>theater</v>
      </c>
      <c r="R4016" s="4" t="str">
        <f t="shared" si="434"/>
        <v>plays</v>
      </c>
      <c r="S4016" s="22">
        <f t="shared" si="437"/>
        <v>42419.246168981481</v>
      </c>
      <c r="T4016" s="22">
        <f t="shared" si="438"/>
        <v>42434.246168981481</v>
      </c>
      <c r="U4016" s="23">
        <v>42419.246168981481</v>
      </c>
      <c r="V4016" s="14">
        <f t="shared" si="439"/>
        <v>9000</v>
      </c>
      <c r="W4016" s="14">
        <f t="shared" si="440"/>
        <v>0</v>
      </c>
      <c r="X4016" s="7">
        <f>IF($L4016&gt;0,$W4016/$L4016,0)</f>
        <v>0</v>
      </c>
    </row>
    <row r="4017" spans="1:24" ht="43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3">
        <f>(E4017/D4017)*100</f>
        <v>1.4285714285714287E-2</v>
      </c>
      <c r="P4017" s="7">
        <f t="shared" si="435"/>
        <v>1</v>
      </c>
      <c r="Q4017" s="4" t="str">
        <f t="shared" si="436"/>
        <v>theater</v>
      </c>
      <c r="R4017" s="4" t="str">
        <f t="shared" si="434"/>
        <v>plays</v>
      </c>
      <c r="S4017" s="22">
        <f t="shared" si="437"/>
        <v>42174.780821759261</v>
      </c>
      <c r="T4017" s="22">
        <f t="shared" si="438"/>
        <v>42204.780821759261</v>
      </c>
      <c r="U4017" s="23">
        <v>42174.780821759261</v>
      </c>
      <c r="V4017" s="14">
        <f t="shared" si="439"/>
        <v>7000</v>
      </c>
      <c r="W4017" s="14">
        <f t="shared" si="440"/>
        <v>1</v>
      </c>
      <c r="X4017" s="7">
        <f>IF($L4017&gt;0,$W4017/$L4017,0)</f>
        <v>1</v>
      </c>
    </row>
    <row r="4018" spans="1:24" ht="43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3">
        <f>(E4018/D4018)*100</f>
        <v>14.000000000000002</v>
      </c>
      <c r="P4018" s="7">
        <f t="shared" si="435"/>
        <v>10</v>
      </c>
      <c r="Q4018" s="4" t="str">
        <f t="shared" si="436"/>
        <v>theater</v>
      </c>
      <c r="R4018" s="4" t="str">
        <f t="shared" si="434"/>
        <v>plays</v>
      </c>
      <c r="S4018" s="22">
        <f t="shared" si="437"/>
        <v>41869.872685185182</v>
      </c>
      <c r="T4018" s="22">
        <f t="shared" si="438"/>
        <v>41899.872685185182</v>
      </c>
      <c r="U4018" s="23">
        <v>41869.872685185182</v>
      </c>
      <c r="V4018" s="14">
        <f t="shared" si="439"/>
        <v>625.93849999999998</v>
      </c>
      <c r="W4018" s="14">
        <f t="shared" si="440"/>
        <v>87.631389999999996</v>
      </c>
      <c r="X4018" s="7">
        <f>IF($L4018&gt;0,$W4018/$L4018,0)</f>
        <v>12.51877</v>
      </c>
    </row>
    <row r="4019" spans="1:24" ht="43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3">
        <f>(E4019/D4019)*100</f>
        <v>1.05</v>
      </c>
      <c r="P4019" s="7">
        <f t="shared" si="435"/>
        <v>52.5</v>
      </c>
      <c r="Q4019" s="4" t="str">
        <f t="shared" si="436"/>
        <v>theater</v>
      </c>
      <c r="R4019" s="4" t="str">
        <f t="shared" si="434"/>
        <v>plays</v>
      </c>
      <c r="S4019" s="22">
        <f t="shared" si="437"/>
        <v>41856.672152777777</v>
      </c>
      <c r="T4019" s="22">
        <f t="shared" si="438"/>
        <v>41886.672152777777</v>
      </c>
      <c r="U4019" s="23">
        <v>41856.672152777777</v>
      </c>
      <c r="V4019" s="14">
        <f t="shared" si="439"/>
        <v>10000</v>
      </c>
      <c r="W4019" s="14">
        <f t="shared" si="440"/>
        <v>105</v>
      </c>
      <c r="X4019" s="7">
        <f>IF($L4019&gt;0,$W4019/$L4019,0)</f>
        <v>52.5</v>
      </c>
    </row>
    <row r="4020" spans="1:24" ht="28.8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3">
        <f>(E4020/D4020)*100</f>
        <v>8.6666666666666679</v>
      </c>
      <c r="P4020" s="7">
        <f t="shared" si="435"/>
        <v>32.5</v>
      </c>
      <c r="Q4020" s="4" t="str">
        <f t="shared" si="436"/>
        <v>theater</v>
      </c>
      <c r="R4020" s="4" t="str">
        <f t="shared" si="434"/>
        <v>plays</v>
      </c>
      <c r="S4020" s="22">
        <f t="shared" si="437"/>
        <v>42620.91097222222</v>
      </c>
      <c r="T4020" s="22">
        <f t="shared" si="438"/>
        <v>42650.91097222222</v>
      </c>
      <c r="U4020" s="23">
        <v>42620.91097222222</v>
      </c>
      <c r="V4020" s="14">
        <f t="shared" si="439"/>
        <v>1877.8154999999999</v>
      </c>
      <c r="W4020" s="14">
        <f t="shared" si="440"/>
        <v>162.74400999999997</v>
      </c>
      <c r="X4020" s="7">
        <f>IF($L4020&gt;0,$W4020/$L4020,0)</f>
        <v>40.686002499999994</v>
      </c>
    </row>
    <row r="4021" spans="1:24" ht="43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3">
        <f>(E4021/D4021)*100</f>
        <v>0.82857142857142851</v>
      </c>
      <c r="P4021" s="7">
        <f t="shared" si="435"/>
        <v>7.25</v>
      </c>
      <c r="Q4021" s="4" t="str">
        <f t="shared" si="436"/>
        <v>theater</v>
      </c>
      <c r="R4021" s="4" t="str">
        <f t="shared" si="434"/>
        <v>plays</v>
      </c>
      <c r="S4021" s="22">
        <f t="shared" si="437"/>
        <v>42417.675879629634</v>
      </c>
      <c r="T4021" s="22">
        <f t="shared" si="438"/>
        <v>42475.686111111107</v>
      </c>
      <c r="U4021" s="23">
        <v>42417.675879629634</v>
      </c>
      <c r="V4021" s="14">
        <f t="shared" si="439"/>
        <v>3500</v>
      </c>
      <c r="W4021" s="14">
        <f t="shared" si="440"/>
        <v>29</v>
      </c>
      <c r="X4021" s="7">
        <f>IF($L4021&gt;0,$W4021/$L4021,0)</f>
        <v>7.25</v>
      </c>
    </row>
    <row r="4022" spans="1:24" ht="43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3">
        <f>(E4022/D4022)*100</f>
        <v>16.666666666666664</v>
      </c>
      <c r="P4022" s="7">
        <f t="shared" si="435"/>
        <v>33.333333333333336</v>
      </c>
      <c r="Q4022" s="4" t="str">
        <f t="shared" si="436"/>
        <v>theater</v>
      </c>
      <c r="R4022" s="4" t="str">
        <f t="shared" si="434"/>
        <v>plays</v>
      </c>
      <c r="S4022" s="22">
        <f t="shared" si="437"/>
        <v>42057.190960648149</v>
      </c>
      <c r="T4022" s="22">
        <f t="shared" si="438"/>
        <v>42087.149293981478</v>
      </c>
      <c r="U4022" s="23">
        <v>42057.190960648149</v>
      </c>
      <c r="V4022" s="14">
        <f t="shared" si="439"/>
        <v>600</v>
      </c>
      <c r="W4022" s="14">
        <f t="shared" si="440"/>
        <v>100</v>
      </c>
      <c r="X4022" s="7">
        <f>IF($L4022&gt;0,$W4022/$L4022,0)</f>
        <v>33.333333333333336</v>
      </c>
    </row>
    <row r="4023" spans="1:24" ht="43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3">
        <f>(E4023/D4023)*100</f>
        <v>0.83333333333333337</v>
      </c>
      <c r="P4023" s="7">
        <f t="shared" si="435"/>
        <v>62.5</v>
      </c>
      <c r="Q4023" s="4" t="str">
        <f t="shared" si="436"/>
        <v>theater</v>
      </c>
      <c r="R4023" s="4" t="str">
        <f t="shared" si="434"/>
        <v>plays</v>
      </c>
      <c r="S4023" s="22">
        <f t="shared" si="437"/>
        <v>41878.911550925928</v>
      </c>
      <c r="T4023" s="22">
        <f t="shared" si="438"/>
        <v>41938.911550925928</v>
      </c>
      <c r="U4023" s="23">
        <v>41878.911550925928</v>
      </c>
      <c r="V4023" s="14">
        <f t="shared" si="439"/>
        <v>15000</v>
      </c>
      <c r="W4023" s="14">
        <f t="shared" si="440"/>
        <v>125</v>
      </c>
      <c r="X4023" s="7">
        <f>IF($L4023&gt;0,$W4023/$L4023,0)</f>
        <v>62.5</v>
      </c>
    </row>
    <row r="4024" spans="1:24" ht="28.8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3">
        <f>(E4024/D4024)*100</f>
        <v>69.561111111111103</v>
      </c>
      <c r="P4024" s="7">
        <f t="shared" si="435"/>
        <v>63.558375634517766</v>
      </c>
      <c r="Q4024" s="4" t="str">
        <f t="shared" si="436"/>
        <v>theater</v>
      </c>
      <c r="R4024" s="4" t="str">
        <f t="shared" si="434"/>
        <v>plays</v>
      </c>
      <c r="S4024" s="22">
        <f t="shared" si="437"/>
        <v>41990.584108796298</v>
      </c>
      <c r="T4024" s="22">
        <f t="shared" si="438"/>
        <v>42036.120833333334</v>
      </c>
      <c r="U4024" s="23">
        <v>41990.584108796298</v>
      </c>
      <c r="V4024" s="14">
        <f t="shared" si="439"/>
        <v>18000</v>
      </c>
      <c r="W4024" s="14">
        <f t="shared" si="440"/>
        <v>12521</v>
      </c>
      <c r="X4024" s="7">
        <f>IF($L4024&gt;0,$W4024/$L4024,0)</f>
        <v>63.558375634517766</v>
      </c>
    </row>
    <row r="4025" spans="1:24" ht="43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3">
        <f>(E4025/D4025)*100</f>
        <v>0</v>
      </c>
      <c r="P4025" s="7">
        <f t="shared" si="435"/>
        <v>0</v>
      </c>
      <c r="Q4025" s="4" t="str">
        <f t="shared" si="436"/>
        <v>theater</v>
      </c>
      <c r="R4025" s="4" t="str">
        <f t="shared" si="434"/>
        <v>plays</v>
      </c>
      <c r="S4025" s="22">
        <f t="shared" si="437"/>
        <v>42408.999571759261</v>
      </c>
      <c r="T4025" s="22">
        <f t="shared" si="438"/>
        <v>42453.957905092597</v>
      </c>
      <c r="U4025" s="23">
        <v>42408.999571759261</v>
      </c>
      <c r="V4025" s="14">
        <f t="shared" si="439"/>
        <v>7000</v>
      </c>
      <c r="W4025" s="14">
        <f t="shared" si="440"/>
        <v>0</v>
      </c>
      <c r="X4025" s="7">
        <f>IF($L4025&gt;0,$W4025/$L4025,0)</f>
        <v>0</v>
      </c>
    </row>
    <row r="4026" spans="1:24" ht="43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3">
        <f>(E4026/D4026)*100</f>
        <v>1.25</v>
      </c>
      <c r="P4026" s="7">
        <f t="shared" si="435"/>
        <v>10</v>
      </c>
      <c r="Q4026" s="4" t="str">
        <f t="shared" si="436"/>
        <v>theater</v>
      </c>
      <c r="R4026" s="4" t="str">
        <f t="shared" si="434"/>
        <v>plays</v>
      </c>
      <c r="S4026" s="22">
        <f t="shared" si="437"/>
        <v>42217.670104166667</v>
      </c>
      <c r="T4026" s="22">
        <f t="shared" si="438"/>
        <v>42247.670104166667</v>
      </c>
      <c r="U4026" s="23">
        <v>42217.670104166667</v>
      </c>
      <c r="V4026" s="14">
        <f t="shared" si="439"/>
        <v>800</v>
      </c>
      <c r="W4026" s="14">
        <f t="shared" si="440"/>
        <v>10</v>
      </c>
      <c r="X4026" s="7">
        <f>IF($L4026&gt;0,$W4026/$L4026,0)</f>
        <v>10</v>
      </c>
    </row>
    <row r="4027" spans="1:24" ht="43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3">
        <f>(E4027/D4027)*100</f>
        <v>5</v>
      </c>
      <c r="P4027" s="7">
        <f t="shared" si="435"/>
        <v>62.5</v>
      </c>
      <c r="Q4027" s="4" t="str">
        <f t="shared" si="436"/>
        <v>theater</v>
      </c>
      <c r="R4027" s="4" t="str">
        <f t="shared" si="434"/>
        <v>plays</v>
      </c>
      <c r="S4027" s="22">
        <f t="shared" si="437"/>
        <v>42151.237685185188</v>
      </c>
      <c r="T4027" s="22">
        <f t="shared" si="438"/>
        <v>42211.237685185188</v>
      </c>
      <c r="U4027" s="23">
        <v>42151.237685185188</v>
      </c>
      <c r="V4027" s="14">
        <f t="shared" si="439"/>
        <v>5630.7749999999996</v>
      </c>
      <c r="W4027" s="14">
        <f t="shared" si="440"/>
        <v>281.53874999999999</v>
      </c>
      <c r="X4027" s="7">
        <f>IF($L4027&gt;0,$W4027/$L4027,0)</f>
        <v>70.384687499999998</v>
      </c>
    </row>
    <row r="4028" spans="1:24" ht="43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3">
        <f>(E4028/D4028)*100</f>
        <v>0</v>
      </c>
      <c r="P4028" s="7">
        <f t="shared" si="435"/>
        <v>0</v>
      </c>
      <c r="Q4028" s="4" t="str">
        <f t="shared" si="436"/>
        <v>theater</v>
      </c>
      <c r="R4028" s="4" t="str">
        <f t="shared" si="434"/>
        <v>plays</v>
      </c>
      <c r="S4028" s="22">
        <f t="shared" si="437"/>
        <v>42282.655543981484</v>
      </c>
      <c r="T4028" s="22">
        <f t="shared" si="438"/>
        <v>42342.697210648148</v>
      </c>
      <c r="U4028" s="23">
        <v>42282.655543981484</v>
      </c>
      <c r="V4028" s="14">
        <f t="shared" si="439"/>
        <v>4000</v>
      </c>
      <c r="W4028" s="14">
        <f t="shared" si="440"/>
        <v>0</v>
      </c>
      <c r="X4028" s="7">
        <f>IF($L4028&gt;0,$W4028/$L4028,0)</f>
        <v>0</v>
      </c>
    </row>
    <row r="4029" spans="1:24" ht="43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3">
        <f>(E4029/D4029)*100</f>
        <v>7.166666666666667</v>
      </c>
      <c r="P4029" s="7">
        <f t="shared" si="435"/>
        <v>30.714285714285715</v>
      </c>
      <c r="Q4029" s="4" t="str">
        <f t="shared" si="436"/>
        <v>theater</v>
      </c>
      <c r="R4029" s="4" t="str">
        <f t="shared" si="434"/>
        <v>plays</v>
      </c>
      <c r="S4029" s="22">
        <f t="shared" si="437"/>
        <v>42768.97084490741</v>
      </c>
      <c r="T4029" s="22">
        <f t="shared" si="438"/>
        <v>42789.041666666672</v>
      </c>
      <c r="U4029" s="23">
        <v>42768.97084490741</v>
      </c>
      <c r="V4029" s="14">
        <f t="shared" si="439"/>
        <v>3000</v>
      </c>
      <c r="W4029" s="14">
        <f t="shared" si="440"/>
        <v>215</v>
      </c>
      <c r="X4029" s="7">
        <f>IF($L4029&gt;0,$W4029/$L4029,0)</f>
        <v>30.714285714285715</v>
      </c>
    </row>
    <row r="4030" spans="1:24" ht="43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3">
        <f>(E4030/D4030)*100</f>
        <v>28.050000000000004</v>
      </c>
      <c r="P4030" s="7">
        <f t="shared" si="435"/>
        <v>51</v>
      </c>
      <c r="Q4030" s="4" t="str">
        <f t="shared" si="436"/>
        <v>theater</v>
      </c>
      <c r="R4030" s="4" t="str">
        <f t="shared" si="434"/>
        <v>plays</v>
      </c>
      <c r="S4030" s="22">
        <f t="shared" si="437"/>
        <v>41765.938657407409</v>
      </c>
      <c r="T4030" s="22">
        <f t="shared" si="438"/>
        <v>41795.938657407409</v>
      </c>
      <c r="U4030" s="23">
        <v>41765.938657407409</v>
      </c>
      <c r="V4030" s="14">
        <f t="shared" si="439"/>
        <v>2000</v>
      </c>
      <c r="W4030" s="14">
        <f t="shared" si="440"/>
        <v>561</v>
      </c>
      <c r="X4030" s="7">
        <f>IF($L4030&gt;0,$W4030/$L4030,0)</f>
        <v>51</v>
      </c>
    </row>
    <row r="4031" spans="1:24" ht="43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3">
        <f>(E4031/D4031)*100</f>
        <v>0</v>
      </c>
      <c r="P4031" s="7">
        <f t="shared" si="435"/>
        <v>0</v>
      </c>
      <c r="Q4031" s="4" t="str">
        <f t="shared" si="436"/>
        <v>theater</v>
      </c>
      <c r="R4031" s="4" t="str">
        <f t="shared" si="434"/>
        <v>plays</v>
      </c>
      <c r="S4031" s="22">
        <f t="shared" si="437"/>
        <v>42322.02511574074</v>
      </c>
      <c r="T4031" s="22">
        <f t="shared" si="438"/>
        <v>42352.02511574074</v>
      </c>
      <c r="U4031" s="23">
        <v>42322.02511574074</v>
      </c>
      <c r="V4031" s="14">
        <f t="shared" si="439"/>
        <v>20000</v>
      </c>
      <c r="W4031" s="14">
        <f t="shared" si="440"/>
        <v>0</v>
      </c>
      <c r="X4031" s="7">
        <f>IF($L4031&gt;0,$W4031/$L4031,0)</f>
        <v>0</v>
      </c>
    </row>
    <row r="4032" spans="1:24" ht="43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3">
        <f>(E4032/D4032)*100</f>
        <v>16</v>
      </c>
      <c r="P4032" s="7">
        <f t="shared" si="435"/>
        <v>66.666666666666671</v>
      </c>
      <c r="Q4032" s="4" t="str">
        <f t="shared" si="436"/>
        <v>theater</v>
      </c>
      <c r="R4032" s="4" t="str">
        <f t="shared" si="434"/>
        <v>plays</v>
      </c>
      <c r="S4032" s="22">
        <f t="shared" si="437"/>
        <v>42374.655081018514</v>
      </c>
      <c r="T4032" s="22">
        <f t="shared" si="438"/>
        <v>42403.78402777778</v>
      </c>
      <c r="U4032" s="23">
        <v>42374.655081018514</v>
      </c>
      <c r="V4032" s="14">
        <f t="shared" si="439"/>
        <v>2500</v>
      </c>
      <c r="W4032" s="14">
        <f t="shared" si="440"/>
        <v>400</v>
      </c>
      <c r="X4032" s="7">
        <f>IF($L4032&gt;0,$W4032/$L4032,0)</f>
        <v>66.666666666666671</v>
      </c>
    </row>
    <row r="4033" spans="1:24" ht="43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3">
        <f>(E4033/D4033)*100</f>
        <v>0</v>
      </c>
      <c r="P4033" s="7">
        <f t="shared" si="435"/>
        <v>0</v>
      </c>
      <c r="Q4033" s="4" t="str">
        <f t="shared" si="436"/>
        <v>theater</v>
      </c>
      <c r="R4033" s="4" t="str">
        <f t="shared" si="434"/>
        <v>plays</v>
      </c>
      <c r="S4033" s="22">
        <f t="shared" si="437"/>
        <v>41941.585231481484</v>
      </c>
      <c r="T4033" s="22">
        <f t="shared" si="438"/>
        <v>41991.626898148148</v>
      </c>
      <c r="U4033" s="23">
        <v>41941.585231481484</v>
      </c>
      <c r="V4033" s="14">
        <f t="shared" si="439"/>
        <v>5000</v>
      </c>
      <c r="W4033" s="14">
        <f t="shared" si="440"/>
        <v>0</v>
      </c>
      <c r="X4033" s="7">
        <f>IF($L4033&gt;0,$W4033/$L4033,0)</f>
        <v>0</v>
      </c>
    </row>
    <row r="4034" spans="1:24" ht="43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3">
        <f>(E4034/D4034)*100</f>
        <v>6.8287037037037033</v>
      </c>
      <c r="P4034" s="7">
        <f t="shared" si="435"/>
        <v>59</v>
      </c>
      <c r="Q4034" s="4" t="str">
        <f t="shared" si="436"/>
        <v>theater</v>
      </c>
      <c r="R4034" s="4" t="str">
        <f t="shared" ref="R4034:R4097" si="441">MID($N4034,FIND("/",$N4034)+1,LEN($N4034))</f>
        <v>plays</v>
      </c>
      <c r="S4034" s="22">
        <f t="shared" si="437"/>
        <v>42293.809212962966</v>
      </c>
      <c r="T4034" s="22">
        <f t="shared" si="438"/>
        <v>42353.85087962963</v>
      </c>
      <c r="U4034" s="23">
        <v>42293.809212962966</v>
      </c>
      <c r="V4034" s="14">
        <f t="shared" si="439"/>
        <v>6048</v>
      </c>
      <c r="W4034" s="14">
        <f t="shared" si="440"/>
        <v>413</v>
      </c>
      <c r="X4034" s="7">
        <f>IF($L4034&gt;0,$W4034/$L4034,0)</f>
        <v>59</v>
      </c>
    </row>
    <row r="4035" spans="1:24" ht="43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3">
        <f>(E4035/D4035)*100</f>
        <v>25.698702928870294</v>
      </c>
      <c r="P4035" s="7">
        <f t="shared" ref="P4035:P4098" si="442">IF($L4035&gt;0,$E4035/$L4035,0)</f>
        <v>65.340319148936175</v>
      </c>
      <c r="Q4035" s="4" t="str">
        <f t="shared" ref="Q4035:Q4098" si="443">LEFT($N4035,FIND("/",$N4035)-1)</f>
        <v>theater</v>
      </c>
      <c r="R4035" s="4" t="str">
        <f t="shared" si="441"/>
        <v>plays</v>
      </c>
      <c r="S4035" s="22">
        <f t="shared" ref="S4035:U4098" si="444">($J4035/86400)+DATE(1970,1,1)</f>
        <v>42614.268796296295</v>
      </c>
      <c r="T4035" s="22">
        <f t="shared" ref="T4035:T4098" si="445">($I4035/86400)+DATE(1970,1,1)</f>
        <v>42645.375</v>
      </c>
      <c r="U4035" s="23">
        <v>42614.268796296295</v>
      </c>
      <c r="V4035" s="14">
        <f t="shared" ref="V4035:V4098" si="446">IF($H4035="AUD",$D4035*0.704094,IF($H4035="CAD",$D4035*0.766449,IF($H4035="CHF",$D4035*1.016069,IF($H4035="DKK",$D4035*0.150818,IF($H4035="EUR",$D4035*1.126155,IF($H4035="GBP",$D4035*1.251877,IF($H4035="HKD",$D4035*0.127766,IF($H4035="MXN",$D4035*0.052688,IF($H4035="NOK",$D4035*0.117106,IF($H4035="NZD",$D4035*0.672078,IF($H4035="SEK",$D4035*0.106947,IF($H4035="SGD",$D4035*0.737466,IF($H4035="USD",$D4035*1)))))))))))))</f>
        <v>29919.860299999997</v>
      </c>
      <c r="W4035" s="14">
        <f t="shared" ref="W4035:W4098" si="447">IF($H4035="AUD",$E4035*0.704094,IF($H4035="CAD",$E4035*0.766449,IF($H4035="CHF",$E4035*1.016069,IF($H4035="DKK",$E4035*0.150818,IF($H4035="EUR",$E4035*1.126155,IF($H4035="GBP",$E4035*1.251877,IF($H4035="HKD",$E4035*0.127766,IF($H4035="MXN",$E4035*0.052688,IF($H4035="NOK",$E4035*0.117106,IF($H4035="NZD",$E4035*0.672078,IF($H4035="SEK",$E4035*0.106947,IF($H4035="SGD",$E4035*0.737466,IF($H4035="USD",$E4035*1)))))))))))))</f>
        <v>7689.0160152299995</v>
      </c>
      <c r="X4035" s="7">
        <f>IF($L4035&gt;0,$W4035/$L4035,0)</f>
        <v>81.798042715212759</v>
      </c>
    </row>
    <row r="4036" spans="1:24" ht="43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3">
        <f>(E4036/D4036)*100</f>
        <v>1.4814814814814816</v>
      </c>
      <c r="P4036" s="7">
        <f t="shared" si="442"/>
        <v>100</v>
      </c>
      <c r="Q4036" s="4" t="str">
        <f t="shared" si="443"/>
        <v>theater</v>
      </c>
      <c r="R4036" s="4" t="str">
        <f t="shared" si="441"/>
        <v>plays</v>
      </c>
      <c r="S4036" s="22">
        <f t="shared" si="444"/>
        <v>42067.947337962964</v>
      </c>
      <c r="T4036" s="22">
        <f t="shared" si="445"/>
        <v>42097.905671296292</v>
      </c>
      <c r="U4036" s="23">
        <v>42067.947337962964</v>
      </c>
      <c r="V4036" s="14">
        <f t="shared" si="446"/>
        <v>13500</v>
      </c>
      <c r="W4036" s="14">
        <f t="shared" si="447"/>
        <v>200</v>
      </c>
      <c r="X4036" s="7">
        <f>IF($L4036&gt;0,$W4036/$L4036,0)</f>
        <v>100</v>
      </c>
    </row>
    <row r="4037" spans="1:24" ht="28.8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3">
        <f>(E4037/D4037)*100</f>
        <v>36.85</v>
      </c>
      <c r="P4037" s="7">
        <f t="shared" si="442"/>
        <v>147.4</v>
      </c>
      <c r="Q4037" s="4" t="str">
        <f t="shared" si="443"/>
        <v>theater</v>
      </c>
      <c r="R4037" s="4" t="str">
        <f t="shared" si="441"/>
        <v>plays</v>
      </c>
      <c r="S4037" s="22">
        <f t="shared" si="444"/>
        <v>41903.882951388892</v>
      </c>
      <c r="T4037" s="22">
        <f t="shared" si="445"/>
        <v>41933.882951388892</v>
      </c>
      <c r="U4037" s="23">
        <v>41903.882951388892</v>
      </c>
      <c r="V4037" s="14">
        <f t="shared" si="446"/>
        <v>10000</v>
      </c>
      <c r="W4037" s="14">
        <f t="shared" si="447"/>
        <v>3685</v>
      </c>
      <c r="X4037" s="7">
        <f>IF($L4037&gt;0,$W4037/$L4037,0)</f>
        <v>147.4</v>
      </c>
    </row>
    <row r="4038" spans="1:24" ht="43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3">
        <f>(E4038/D4038)*100</f>
        <v>47.05</v>
      </c>
      <c r="P4038" s="7">
        <f t="shared" si="442"/>
        <v>166.05882352941177</v>
      </c>
      <c r="Q4038" s="4" t="str">
        <f t="shared" si="443"/>
        <v>theater</v>
      </c>
      <c r="R4038" s="4" t="str">
        <f t="shared" si="441"/>
        <v>plays</v>
      </c>
      <c r="S4038" s="22">
        <f t="shared" si="444"/>
        <v>41804.937083333338</v>
      </c>
      <c r="T4038" s="22">
        <f t="shared" si="445"/>
        <v>41821.9375</v>
      </c>
      <c r="U4038" s="23">
        <v>41804.937083333338</v>
      </c>
      <c r="V4038" s="14">
        <f t="shared" si="446"/>
        <v>6000</v>
      </c>
      <c r="W4038" s="14">
        <f t="shared" si="447"/>
        <v>2823</v>
      </c>
      <c r="X4038" s="7">
        <f>IF($L4038&gt;0,$W4038/$L4038,0)</f>
        <v>166.05882352941177</v>
      </c>
    </row>
    <row r="4039" spans="1:24" ht="43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3">
        <f>(E4039/D4039)*100</f>
        <v>11.428571428571429</v>
      </c>
      <c r="P4039" s="7">
        <f t="shared" si="442"/>
        <v>40</v>
      </c>
      <c r="Q4039" s="4" t="str">
        <f t="shared" si="443"/>
        <v>theater</v>
      </c>
      <c r="R4039" s="4" t="str">
        <f t="shared" si="441"/>
        <v>plays</v>
      </c>
      <c r="S4039" s="22">
        <f t="shared" si="444"/>
        <v>42497.070775462962</v>
      </c>
      <c r="T4039" s="22">
        <f t="shared" si="445"/>
        <v>42514.600694444445</v>
      </c>
      <c r="U4039" s="23">
        <v>42497.070775462962</v>
      </c>
      <c r="V4039" s="14">
        <f t="shared" si="446"/>
        <v>700</v>
      </c>
      <c r="W4039" s="14">
        <f t="shared" si="447"/>
        <v>80</v>
      </c>
      <c r="X4039" s="7">
        <f>IF($L4039&gt;0,$W4039/$L4039,0)</f>
        <v>40</v>
      </c>
    </row>
    <row r="4040" spans="1:24" ht="43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3">
        <f>(E4040/D4040)*100</f>
        <v>12.04</v>
      </c>
      <c r="P4040" s="7">
        <f t="shared" si="442"/>
        <v>75.25</v>
      </c>
      <c r="Q4040" s="4" t="str">
        <f t="shared" si="443"/>
        <v>theater</v>
      </c>
      <c r="R4040" s="4" t="str">
        <f t="shared" si="441"/>
        <v>plays</v>
      </c>
      <c r="S4040" s="22">
        <f t="shared" si="444"/>
        <v>41869.798726851848</v>
      </c>
      <c r="T4040" s="22">
        <f t="shared" si="445"/>
        <v>41929.798726851848</v>
      </c>
      <c r="U4040" s="23">
        <v>41869.798726851848</v>
      </c>
      <c r="V4040" s="14">
        <f t="shared" si="446"/>
        <v>2500</v>
      </c>
      <c r="W4040" s="14">
        <f t="shared" si="447"/>
        <v>301</v>
      </c>
      <c r="X4040" s="7">
        <f>IF($L4040&gt;0,$W4040/$L4040,0)</f>
        <v>75.25</v>
      </c>
    </row>
    <row r="4041" spans="1:24" ht="43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3">
        <f>(E4041/D4041)*100</f>
        <v>60</v>
      </c>
      <c r="P4041" s="7">
        <f t="shared" si="442"/>
        <v>60</v>
      </c>
      <c r="Q4041" s="4" t="str">
        <f t="shared" si="443"/>
        <v>theater</v>
      </c>
      <c r="R4041" s="4" t="str">
        <f t="shared" si="441"/>
        <v>plays</v>
      </c>
      <c r="S4041" s="22">
        <f t="shared" si="444"/>
        <v>42305.670914351853</v>
      </c>
      <c r="T4041" s="22">
        <f t="shared" si="445"/>
        <v>42339.249305555553</v>
      </c>
      <c r="U4041" s="23">
        <v>42305.670914351853</v>
      </c>
      <c r="V4041" s="14">
        <f t="shared" si="446"/>
        <v>500</v>
      </c>
      <c r="W4041" s="14">
        <f t="shared" si="447"/>
        <v>300</v>
      </c>
      <c r="X4041" s="7">
        <f>IF($L4041&gt;0,$W4041/$L4041,0)</f>
        <v>60</v>
      </c>
    </row>
    <row r="4042" spans="1:24" ht="43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3">
        <f>(E4042/D4042)*100</f>
        <v>31.25</v>
      </c>
      <c r="P4042" s="7">
        <f t="shared" si="442"/>
        <v>1250</v>
      </c>
      <c r="Q4042" s="4" t="str">
        <f t="shared" si="443"/>
        <v>theater</v>
      </c>
      <c r="R4042" s="4" t="str">
        <f t="shared" si="441"/>
        <v>plays</v>
      </c>
      <c r="S4042" s="22">
        <f t="shared" si="444"/>
        <v>42144.231527777782</v>
      </c>
      <c r="T4042" s="22">
        <f t="shared" si="445"/>
        <v>42203.125</v>
      </c>
      <c r="U4042" s="23">
        <v>42144.231527777782</v>
      </c>
      <c r="V4042" s="14">
        <f t="shared" si="446"/>
        <v>8000</v>
      </c>
      <c r="W4042" s="14">
        <f t="shared" si="447"/>
        <v>2500</v>
      </c>
      <c r="X4042" s="7">
        <f>IF($L4042&gt;0,$W4042/$L4042,0)</f>
        <v>1250</v>
      </c>
    </row>
    <row r="4043" spans="1:24" ht="28.8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3">
        <f>(E4043/D4043)*100</f>
        <v>0.42</v>
      </c>
      <c r="P4043" s="7">
        <f t="shared" si="442"/>
        <v>10.5</v>
      </c>
      <c r="Q4043" s="4" t="str">
        <f t="shared" si="443"/>
        <v>theater</v>
      </c>
      <c r="R4043" s="4" t="str">
        <f t="shared" si="441"/>
        <v>plays</v>
      </c>
      <c r="S4043" s="22">
        <f t="shared" si="444"/>
        <v>42559.474004629628</v>
      </c>
      <c r="T4043" s="22">
        <f t="shared" si="445"/>
        <v>42619.474004629628</v>
      </c>
      <c r="U4043" s="23">
        <v>42559.474004629628</v>
      </c>
      <c r="V4043" s="14">
        <f t="shared" si="446"/>
        <v>6259.3849999999993</v>
      </c>
      <c r="W4043" s="14">
        <f t="shared" si="447"/>
        <v>26.289416999999997</v>
      </c>
      <c r="X4043" s="7">
        <f>IF($L4043&gt;0,$W4043/$L4043,0)</f>
        <v>13.144708499999998</v>
      </c>
    </row>
    <row r="4044" spans="1:24" ht="43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3">
        <f>(E4044/D4044)*100</f>
        <v>0.21</v>
      </c>
      <c r="P4044" s="7">
        <f t="shared" si="442"/>
        <v>7</v>
      </c>
      <c r="Q4044" s="4" t="str">
        <f t="shared" si="443"/>
        <v>theater</v>
      </c>
      <c r="R4044" s="4" t="str">
        <f t="shared" si="441"/>
        <v>plays</v>
      </c>
      <c r="S4044" s="22">
        <f t="shared" si="444"/>
        <v>41995.084074074075</v>
      </c>
      <c r="T4044" s="22">
        <f t="shared" si="445"/>
        <v>42024.802777777775</v>
      </c>
      <c r="U4044" s="23">
        <v>41995.084074074075</v>
      </c>
      <c r="V4044" s="14">
        <f t="shared" si="446"/>
        <v>10000</v>
      </c>
      <c r="W4044" s="14">
        <f t="shared" si="447"/>
        <v>21</v>
      </c>
      <c r="X4044" s="7">
        <f>IF($L4044&gt;0,$W4044/$L4044,0)</f>
        <v>7</v>
      </c>
    </row>
    <row r="4045" spans="1:24" ht="43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3">
        <f>(E4045/D4045)*100</f>
        <v>0</v>
      </c>
      <c r="P4045" s="7">
        <f t="shared" si="442"/>
        <v>0</v>
      </c>
      <c r="Q4045" s="4" t="str">
        <f t="shared" si="443"/>
        <v>theater</v>
      </c>
      <c r="R4045" s="4" t="str">
        <f t="shared" si="441"/>
        <v>plays</v>
      </c>
      <c r="S4045" s="22">
        <f t="shared" si="444"/>
        <v>41948.957465277781</v>
      </c>
      <c r="T4045" s="22">
        <f t="shared" si="445"/>
        <v>41963.957465277781</v>
      </c>
      <c r="U4045" s="23">
        <v>41948.957465277781</v>
      </c>
      <c r="V4045" s="14">
        <f t="shared" si="446"/>
        <v>229.93470000000002</v>
      </c>
      <c r="W4045" s="14">
        <f t="shared" si="447"/>
        <v>0</v>
      </c>
      <c r="X4045" s="7">
        <f>IF($L4045&gt;0,$W4045/$L4045,0)</f>
        <v>0</v>
      </c>
    </row>
    <row r="4046" spans="1:24" ht="43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3">
        <f>(E4046/D4046)*100</f>
        <v>37.5</v>
      </c>
      <c r="P4046" s="7">
        <f t="shared" si="442"/>
        <v>56.25</v>
      </c>
      <c r="Q4046" s="4" t="str">
        <f t="shared" si="443"/>
        <v>theater</v>
      </c>
      <c r="R4046" s="4" t="str">
        <f t="shared" si="441"/>
        <v>plays</v>
      </c>
      <c r="S4046" s="22">
        <f t="shared" si="444"/>
        <v>42074.219699074078</v>
      </c>
      <c r="T4046" s="22">
        <f t="shared" si="445"/>
        <v>42104.208333333328</v>
      </c>
      <c r="U4046" s="23">
        <v>42074.219699074078</v>
      </c>
      <c r="V4046" s="14">
        <f t="shared" si="446"/>
        <v>600</v>
      </c>
      <c r="W4046" s="14">
        <f t="shared" si="447"/>
        <v>225</v>
      </c>
      <c r="X4046" s="7">
        <f>IF($L4046&gt;0,$W4046/$L4046,0)</f>
        <v>56.25</v>
      </c>
    </row>
    <row r="4047" spans="1:24" ht="43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3">
        <f>(E4047/D4047)*100</f>
        <v>0.02</v>
      </c>
      <c r="P4047" s="7">
        <f t="shared" si="442"/>
        <v>1</v>
      </c>
      <c r="Q4047" s="4" t="str">
        <f t="shared" si="443"/>
        <v>theater</v>
      </c>
      <c r="R4047" s="4" t="str">
        <f t="shared" si="441"/>
        <v>plays</v>
      </c>
      <c r="S4047" s="22">
        <f t="shared" si="444"/>
        <v>41842.201261574075</v>
      </c>
      <c r="T4047" s="22">
        <f t="shared" si="445"/>
        <v>41872.201261574075</v>
      </c>
      <c r="U4047" s="23">
        <v>41842.201261574075</v>
      </c>
      <c r="V4047" s="14">
        <f t="shared" si="446"/>
        <v>3520.47</v>
      </c>
      <c r="W4047" s="14">
        <f t="shared" si="447"/>
        <v>0.704094</v>
      </c>
      <c r="X4047" s="7">
        <f>IF($L4047&gt;0,$W4047/$L4047,0)</f>
        <v>0.704094</v>
      </c>
    </row>
    <row r="4048" spans="1:24" ht="43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3">
        <f>(E4048/D4048)*100</f>
        <v>8.2142857142857135</v>
      </c>
      <c r="P4048" s="7">
        <f t="shared" si="442"/>
        <v>38.333333333333336</v>
      </c>
      <c r="Q4048" s="4" t="str">
        <f t="shared" si="443"/>
        <v>theater</v>
      </c>
      <c r="R4048" s="4" t="str">
        <f t="shared" si="441"/>
        <v>plays</v>
      </c>
      <c r="S4048" s="22">
        <f t="shared" si="444"/>
        <v>41904.650578703702</v>
      </c>
      <c r="T4048" s="22">
        <f t="shared" si="445"/>
        <v>41934.650578703702</v>
      </c>
      <c r="U4048" s="23">
        <v>41904.650578703702</v>
      </c>
      <c r="V4048" s="14">
        <f t="shared" si="446"/>
        <v>5600</v>
      </c>
      <c r="W4048" s="14">
        <f t="shared" si="447"/>
        <v>460</v>
      </c>
      <c r="X4048" s="7">
        <f>IF($L4048&gt;0,$W4048/$L4048,0)</f>
        <v>38.333333333333336</v>
      </c>
    </row>
    <row r="4049" spans="1:24" ht="43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3">
        <f>(E4049/D4049)*100</f>
        <v>2.1999999999999997</v>
      </c>
      <c r="P4049" s="7">
        <f t="shared" si="442"/>
        <v>27.5</v>
      </c>
      <c r="Q4049" s="4" t="str">
        <f t="shared" si="443"/>
        <v>theater</v>
      </c>
      <c r="R4049" s="4" t="str">
        <f t="shared" si="441"/>
        <v>plays</v>
      </c>
      <c r="S4049" s="22">
        <f t="shared" si="444"/>
        <v>41991.022488425922</v>
      </c>
      <c r="T4049" s="22">
        <f t="shared" si="445"/>
        <v>42015.041666666672</v>
      </c>
      <c r="U4049" s="23">
        <v>41991.022488425922</v>
      </c>
      <c r="V4049" s="14">
        <f t="shared" si="446"/>
        <v>5000</v>
      </c>
      <c r="W4049" s="14">
        <f t="shared" si="447"/>
        <v>110</v>
      </c>
      <c r="X4049" s="7">
        <f>IF($L4049&gt;0,$W4049/$L4049,0)</f>
        <v>27.5</v>
      </c>
    </row>
    <row r="4050" spans="1:24" ht="43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3">
        <f>(E4050/D4050)*100</f>
        <v>17.652941176470588</v>
      </c>
      <c r="P4050" s="7">
        <f t="shared" si="442"/>
        <v>32.978021978021978</v>
      </c>
      <c r="Q4050" s="4" t="str">
        <f t="shared" si="443"/>
        <v>theater</v>
      </c>
      <c r="R4050" s="4" t="str">
        <f t="shared" si="441"/>
        <v>plays</v>
      </c>
      <c r="S4050" s="22">
        <f t="shared" si="444"/>
        <v>42436.509108796294</v>
      </c>
      <c r="T4050" s="22">
        <f t="shared" si="445"/>
        <v>42471.467442129629</v>
      </c>
      <c r="U4050" s="23">
        <v>42436.509108796294</v>
      </c>
      <c r="V4050" s="14">
        <f t="shared" si="446"/>
        <v>21281.909</v>
      </c>
      <c r="W4050" s="14">
        <f t="shared" si="447"/>
        <v>3756.8828769999996</v>
      </c>
      <c r="X4050" s="7">
        <f>IF($L4050&gt;0,$W4050/$L4050,0)</f>
        <v>41.284427219780213</v>
      </c>
    </row>
    <row r="4051" spans="1:24" ht="43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3">
        <f>(E4051/D4051)*100</f>
        <v>0.08</v>
      </c>
      <c r="P4051" s="7">
        <f t="shared" si="442"/>
        <v>16</v>
      </c>
      <c r="Q4051" s="4" t="str">
        <f t="shared" si="443"/>
        <v>theater</v>
      </c>
      <c r="R4051" s="4" t="str">
        <f t="shared" si="441"/>
        <v>plays</v>
      </c>
      <c r="S4051" s="22">
        <f t="shared" si="444"/>
        <v>42169.958506944444</v>
      </c>
      <c r="T4051" s="22">
        <f t="shared" si="445"/>
        <v>42199.958506944444</v>
      </c>
      <c r="U4051" s="23">
        <v>42169.958506944444</v>
      </c>
      <c r="V4051" s="14">
        <f t="shared" si="446"/>
        <v>20000</v>
      </c>
      <c r="W4051" s="14">
        <f t="shared" si="447"/>
        <v>16</v>
      </c>
      <c r="X4051" s="7">
        <f>IF($L4051&gt;0,$W4051/$L4051,0)</f>
        <v>16</v>
      </c>
    </row>
    <row r="4052" spans="1:24" ht="43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3">
        <f>(E4052/D4052)*100</f>
        <v>6.6666666666666666E-2</v>
      </c>
      <c r="P4052" s="7">
        <f t="shared" si="442"/>
        <v>1</v>
      </c>
      <c r="Q4052" s="4" t="str">
        <f t="shared" si="443"/>
        <v>theater</v>
      </c>
      <c r="R4052" s="4" t="str">
        <f t="shared" si="441"/>
        <v>plays</v>
      </c>
      <c r="S4052" s="22">
        <f t="shared" si="444"/>
        <v>41905.636469907404</v>
      </c>
      <c r="T4052" s="22">
        <f t="shared" si="445"/>
        <v>41935.636469907404</v>
      </c>
      <c r="U4052" s="23">
        <v>41905.636469907404</v>
      </c>
      <c r="V4052" s="14">
        <f t="shared" si="446"/>
        <v>1500</v>
      </c>
      <c r="W4052" s="14">
        <f t="shared" si="447"/>
        <v>1</v>
      </c>
      <c r="X4052" s="7">
        <f>IF($L4052&gt;0,$W4052/$L4052,0)</f>
        <v>1</v>
      </c>
    </row>
    <row r="4053" spans="1:24" ht="43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3">
        <f>(E4053/D4053)*100</f>
        <v>0</v>
      </c>
      <c r="P4053" s="7">
        <f t="shared" si="442"/>
        <v>0</v>
      </c>
      <c r="Q4053" s="4" t="str">
        <f t="shared" si="443"/>
        <v>theater</v>
      </c>
      <c r="R4053" s="4" t="str">
        <f t="shared" si="441"/>
        <v>plays</v>
      </c>
      <c r="S4053" s="22">
        <f t="shared" si="444"/>
        <v>41761.810150462959</v>
      </c>
      <c r="T4053" s="22">
        <f t="shared" si="445"/>
        <v>41768.286805555559</v>
      </c>
      <c r="U4053" s="23">
        <v>41761.810150462959</v>
      </c>
      <c r="V4053" s="14">
        <f t="shared" si="446"/>
        <v>500</v>
      </c>
      <c r="W4053" s="14">
        <f t="shared" si="447"/>
        <v>0</v>
      </c>
      <c r="X4053" s="7">
        <f>IF($L4053&gt;0,$W4053/$L4053,0)</f>
        <v>0</v>
      </c>
    </row>
    <row r="4054" spans="1:24" ht="57.6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3">
        <f>(E4054/D4054)*100</f>
        <v>37.533333333333339</v>
      </c>
      <c r="P4054" s="7">
        <f t="shared" si="442"/>
        <v>86.615384615384613</v>
      </c>
      <c r="Q4054" s="4" t="str">
        <f t="shared" si="443"/>
        <v>theater</v>
      </c>
      <c r="R4054" s="4" t="str">
        <f t="shared" si="441"/>
        <v>plays</v>
      </c>
      <c r="S4054" s="22">
        <f t="shared" si="444"/>
        <v>41865.878657407404</v>
      </c>
      <c r="T4054" s="22">
        <f t="shared" si="445"/>
        <v>41925.878657407404</v>
      </c>
      <c r="U4054" s="23">
        <v>41865.878657407404</v>
      </c>
      <c r="V4054" s="14">
        <f t="shared" si="446"/>
        <v>3000</v>
      </c>
      <c r="W4054" s="14">
        <f t="shared" si="447"/>
        <v>1126</v>
      </c>
      <c r="X4054" s="7">
        <f>IF($L4054&gt;0,$W4054/$L4054,0)</f>
        <v>86.615384615384613</v>
      </c>
    </row>
    <row r="4055" spans="1:24" ht="43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3">
        <f>(E4055/D4055)*100</f>
        <v>22</v>
      </c>
      <c r="P4055" s="7">
        <f t="shared" si="442"/>
        <v>55</v>
      </c>
      <c r="Q4055" s="4" t="str">
        <f t="shared" si="443"/>
        <v>theater</v>
      </c>
      <c r="R4055" s="4" t="str">
        <f t="shared" si="441"/>
        <v>plays</v>
      </c>
      <c r="S4055" s="22">
        <f t="shared" si="444"/>
        <v>41928.690138888887</v>
      </c>
      <c r="T4055" s="22">
        <f t="shared" si="445"/>
        <v>41958.833333333328</v>
      </c>
      <c r="U4055" s="23">
        <v>41928.690138888887</v>
      </c>
      <c r="V4055" s="14">
        <f t="shared" si="446"/>
        <v>625.93849999999998</v>
      </c>
      <c r="W4055" s="14">
        <f t="shared" si="447"/>
        <v>137.70647</v>
      </c>
      <c r="X4055" s="7">
        <f>IF($L4055&gt;0,$W4055/$L4055,0)</f>
        <v>68.853234999999998</v>
      </c>
    </row>
    <row r="4056" spans="1:24" ht="43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3">
        <f>(E4056/D4056)*100</f>
        <v>0</v>
      </c>
      <c r="P4056" s="7">
        <f t="shared" si="442"/>
        <v>0</v>
      </c>
      <c r="Q4056" s="4" t="str">
        <f t="shared" si="443"/>
        <v>theater</v>
      </c>
      <c r="R4056" s="4" t="str">
        <f t="shared" si="441"/>
        <v>plays</v>
      </c>
      <c r="S4056" s="22">
        <f t="shared" si="444"/>
        <v>42613.841261574074</v>
      </c>
      <c r="T4056" s="22">
        <f t="shared" si="445"/>
        <v>42644.166666666672</v>
      </c>
      <c r="U4056" s="23">
        <v>42613.841261574074</v>
      </c>
      <c r="V4056" s="14">
        <f t="shared" si="446"/>
        <v>8880</v>
      </c>
      <c r="W4056" s="14">
        <f t="shared" si="447"/>
        <v>0</v>
      </c>
      <c r="X4056" s="7">
        <f>IF($L4056&gt;0,$W4056/$L4056,0)</f>
        <v>0</v>
      </c>
    </row>
    <row r="4057" spans="1:24" ht="43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3">
        <f>(E4057/D4057)*100</f>
        <v>17.62</v>
      </c>
      <c r="P4057" s="7">
        <f t="shared" si="442"/>
        <v>41.952380952380949</v>
      </c>
      <c r="Q4057" s="4" t="str">
        <f t="shared" si="443"/>
        <v>theater</v>
      </c>
      <c r="R4057" s="4" t="str">
        <f t="shared" si="441"/>
        <v>plays</v>
      </c>
      <c r="S4057" s="22">
        <f t="shared" si="444"/>
        <v>41779.648506944446</v>
      </c>
      <c r="T4057" s="22">
        <f t="shared" si="445"/>
        <v>41809.648506944446</v>
      </c>
      <c r="U4057" s="23">
        <v>41779.648506944446</v>
      </c>
      <c r="V4057" s="14">
        <f t="shared" si="446"/>
        <v>6259.3849999999993</v>
      </c>
      <c r="W4057" s="14">
        <f t="shared" si="447"/>
        <v>1102.9036369999999</v>
      </c>
      <c r="X4057" s="7">
        <f>IF($L4057&gt;0,$W4057/$L4057,0)</f>
        <v>52.519220809523802</v>
      </c>
    </row>
    <row r="4058" spans="1:24" ht="43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3">
        <f>(E4058/D4058)*100</f>
        <v>53</v>
      </c>
      <c r="P4058" s="7">
        <f t="shared" si="442"/>
        <v>88.333333333333329</v>
      </c>
      <c r="Q4058" s="4" t="str">
        <f t="shared" si="443"/>
        <v>theater</v>
      </c>
      <c r="R4058" s="4" t="str">
        <f t="shared" si="441"/>
        <v>plays</v>
      </c>
      <c r="S4058" s="22">
        <f t="shared" si="444"/>
        <v>42534.933321759258</v>
      </c>
      <c r="T4058" s="22">
        <f t="shared" si="445"/>
        <v>42554.832638888889</v>
      </c>
      <c r="U4058" s="23">
        <v>42534.933321759258</v>
      </c>
      <c r="V4058" s="14">
        <f t="shared" si="446"/>
        <v>1500</v>
      </c>
      <c r="W4058" s="14">
        <f t="shared" si="447"/>
        <v>795</v>
      </c>
      <c r="X4058" s="7">
        <f>IF($L4058&gt;0,$W4058/$L4058,0)</f>
        <v>88.333333333333329</v>
      </c>
    </row>
    <row r="4059" spans="1:24" ht="43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3">
        <f>(E4059/D4059)*100</f>
        <v>22.142857142857142</v>
      </c>
      <c r="P4059" s="7">
        <f t="shared" si="442"/>
        <v>129.16666666666666</v>
      </c>
      <c r="Q4059" s="4" t="str">
        <f t="shared" si="443"/>
        <v>theater</v>
      </c>
      <c r="R4059" s="4" t="str">
        <f t="shared" si="441"/>
        <v>plays</v>
      </c>
      <c r="S4059" s="22">
        <f t="shared" si="444"/>
        <v>42310.968518518523</v>
      </c>
      <c r="T4059" s="22">
        <f t="shared" si="445"/>
        <v>42333.958333333328</v>
      </c>
      <c r="U4059" s="23">
        <v>42310.968518518523</v>
      </c>
      <c r="V4059" s="14">
        <f t="shared" si="446"/>
        <v>4381.5694999999996</v>
      </c>
      <c r="W4059" s="14">
        <f t="shared" si="447"/>
        <v>970.20467499999995</v>
      </c>
      <c r="X4059" s="7">
        <f>IF($L4059&gt;0,$W4059/$L4059,0)</f>
        <v>161.70077916666665</v>
      </c>
    </row>
    <row r="4060" spans="1:24" ht="43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3">
        <f>(E4060/D4060)*100</f>
        <v>2.5333333333333332</v>
      </c>
      <c r="P4060" s="7">
        <f t="shared" si="442"/>
        <v>23.75</v>
      </c>
      <c r="Q4060" s="4" t="str">
        <f t="shared" si="443"/>
        <v>theater</v>
      </c>
      <c r="R4060" s="4" t="str">
        <f t="shared" si="441"/>
        <v>plays</v>
      </c>
      <c r="S4060" s="22">
        <f t="shared" si="444"/>
        <v>42446.060694444444</v>
      </c>
      <c r="T4060" s="22">
        <f t="shared" si="445"/>
        <v>42461.165972222225</v>
      </c>
      <c r="U4060" s="23">
        <v>42446.060694444444</v>
      </c>
      <c r="V4060" s="14">
        <f t="shared" si="446"/>
        <v>3750</v>
      </c>
      <c r="W4060" s="14">
        <f t="shared" si="447"/>
        <v>95</v>
      </c>
      <c r="X4060" s="7">
        <f>IF($L4060&gt;0,$W4060/$L4060,0)</f>
        <v>23.75</v>
      </c>
    </row>
    <row r="4061" spans="1:24" ht="43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3">
        <f>(E4061/D4061)*100</f>
        <v>2.5</v>
      </c>
      <c r="P4061" s="7">
        <f t="shared" si="442"/>
        <v>35.714285714285715</v>
      </c>
      <c r="Q4061" s="4" t="str">
        <f t="shared" si="443"/>
        <v>theater</v>
      </c>
      <c r="R4061" s="4" t="str">
        <f t="shared" si="441"/>
        <v>plays</v>
      </c>
      <c r="S4061" s="22">
        <f t="shared" si="444"/>
        <v>41866.640648148146</v>
      </c>
      <c r="T4061" s="22">
        <f t="shared" si="445"/>
        <v>41898.125</v>
      </c>
      <c r="U4061" s="23">
        <v>41866.640648148146</v>
      </c>
      <c r="V4061" s="14">
        <f t="shared" si="446"/>
        <v>7664.4900000000007</v>
      </c>
      <c r="W4061" s="14">
        <f t="shared" si="447"/>
        <v>191.61225000000002</v>
      </c>
      <c r="X4061" s="7">
        <f>IF($L4061&gt;0,$W4061/$L4061,0)</f>
        <v>27.373178571428575</v>
      </c>
    </row>
    <row r="4062" spans="1:24" ht="43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3">
        <f>(E4062/D4062)*100</f>
        <v>2.85</v>
      </c>
      <c r="P4062" s="7">
        <f t="shared" si="442"/>
        <v>57</v>
      </c>
      <c r="Q4062" s="4" t="str">
        <f t="shared" si="443"/>
        <v>theater</v>
      </c>
      <c r="R4062" s="4" t="str">
        <f t="shared" si="441"/>
        <v>plays</v>
      </c>
      <c r="S4062" s="22">
        <f t="shared" si="444"/>
        <v>41779.695092592592</v>
      </c>
      <c r="T4062" s="22">
        <f t="shared" si="445"/>
        <v>41813.666666666664</v>
      </c>
      <c r="U4062" s="23">
        <v>41779.695092592592</v>
      </c>
      <c r="V4062" s="14">
        <f t="shared" si="446"/>
        <v>7664.4900000000007</v>
      </c>
      <c r="W4062" s="14">
        <f t="shared" si="447"/>
        <v>218.43796500000002</v>
      </c>
      <c r="X4062" s="7">
        <f>IF($L4062&gt;0,$W4062/$L4062,0)</f>
        <v>43.687593000000007</v>
      </c>
    </row>
    <row r="4063" spans="1:24" ht="28.8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3">
        <f>(E4063/D4063)*100</f>
        <v>0</v>
      </c>
      <c r="P4063" s="7">
        <f t="shared" si="442"/>
        <v>0</v>
      </c>
      <c r="Q4063" s="4" t="str">
        <f t="shared" si="443"/>
        <v>theater</v>
      </c>
      <c r="R4063" s="4" t="str">
        <f t="shared" si="441"/>
        <v>plays</v>
      </c>
      <c r="S4063" s="22">
        <f t="shared" si="444"/>
        <v>42421.141469907408</v>
      </c>
      <c r="T4063" s="22">
        <f t="shared" si="445"/>
        <v>42481.099803240737</v>
      </c>
      <c r="U4063" s="23">
        <v>42421.141469907408</v>
      </c>
      <c r="V4063" s="14">
        <f t="shared" si="446"/>
        <v>525</v>
      </c>
      <c r="W4063" s="14">
        <f t="shared" si="447"/>
        <v>0</v>
      </c>
      <c r="X4063" s="7">
        <f>IF($L4063&gt;0,$W4063/$L4063,0)</f>
        <v>0</v>
      </c>
    </row>
    <row r="4064" spans="1:24" ht="43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3">
        <f>(E4064/D4064)*100</f>
        <v>2.4500000000000002</v>
      </c>
      <c r="P4064" s="7">
        <f t="shared" si="442"/>
        <v>163.33333333333334</v>
      </c>
      <c r="Q4064" s="4" t="str">
        <f t="shared" si="443"/>
        <v>theater</v>
      </c>
      <c r="R4064" s="4" t="str">
        <f t="shared" si="441"/>
        <v>plays</v>
      </c>
      <c r="S4064" s="22">
        <f t="shared" si="444"/>
        <v>42523.739212962959</v>
      </c>
      <c r="T4064" s="22">
        <f t="shared" si="445"/>
        <v>42553.739212962959</v>
      </c>
      <c r="U4064" s="23">
        <v>42523.739212962959</v>
      </c>
      <c r="V4064" s="14">
        <f t="shared" si="446"/>
        <v>20000</v>
      </c>
      <c r="W4064" s="14">
        <f t="shared" si="447"/>
        <v>490</v>
      </c>
      <c r="X4064" s="7">
        <f>IF($L4064&gt;0,$W4064/$L4064,0)</f>
        <v>163.33333333333334</v>
      </c>
    </row>
    <row r="4065" spans="1:24" ht="43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3">
        <f>(E4065/D4065)*100</f>
        <v>1.4210526315789473</v>
      </c>
      <c r="P4065" s="7">
        <f t="shared" si="442"/>
        <v>15</v>
      </c>
      <c r="Q4065" s="4" t="str">
        <f t="shared" si="443"/>
        <v>theater</v>
      </c>
      <c r="R4065" s="4" t="str">
        <f t="shared" si="441"/>
        <v>plays</v>
      </c>
      <c r="S4065" s="22">
        <f t="shared" si="444"/>
        <v>41787.681527777779</v>
      </c>
      <c r="T4065" s="22">
        <f t="shared" si="445"/>
        <v>41817.681527777779</v>
      </c>
      <c r="U4065" s="23">
        <v>41787.681527777779</v>
      </c>
      <c r="V4065" s="14">
        <f t="shared" si="446"/>
        <v>11892.831499999998</v>
      </c>
      <c r="W4065" s="14">
        <f t="shared" si="447"/>
        <v>169.00339499999998</v>
      </c>
      <c r="X4065" s="7">
        <f>IF($L4065&gt;0,$W4065/$L4065,0)</f>
        <v>18.778154999999998</v>
      </c>
    </row>
    <row r="4066" spans="1:24" ht="43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3">
        <f>(E4066/D4066)*100</f>
        <v>19.25</v>
      </c>
      <c r="P4066" s="7">
        <f t="shared" si="442"/>
        <v>64.166666666666671</v>
      </c>
      <c r="Q4066" s="4" t="str">
        <f t="shared" si="443"/>
        <v>theater</v>
      </c>
      <c r="R4066" s="4" t="str">
        <f t="shared" si="441"/>
        <v>plays</v>
      </c>
      <c r="S4066" s="22">
        <f t="shared" si="444"/>
        <v>42093.588263888887</v>
      </c>
      <c r="T4066" s="22">
        <f t="shared" si="445"/>
        <v>42123.588263888887</v>
      </c>
      <c r="U4066" s="23">
        <v>42093.588263888887</v>
      </c>
      <c r="V4066" s="14">
        <f t="shared" si="446"/>
        <v>1408.1880000000001</v>
      </c>
      <c r="W4066" s="14">
        <f t="shared" si="447"/>
        <v>271.07619</v>
      </c>
      <c r="X4066" s="7">
        <f>IF($L4066&gt;0,$W4066/$L4066,0)</f>
        <v>45.179364999999997</v>
      </c>
    </row>
    <row r="4067" spans="1:24" ht="28.8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3">
        <f>(E4067/D4067)*100</f>
        <v>0.67500000000000004</v>
      </c>
      <c r="P4067" s="7">
        <f t="shared" si="442"/>
        <v>6.75</v>
      </c>
      <c r="Q4067" s="4" t="str">
        <f t="shared" si="443"/>
        <v>theater</v>
      </c>
      <c r="R4067" s="4" t="str">
        <f t="shared" si="441"/>
        <v>plays</v>
      </c>
      <c r="S4067" s="22">
        <f t="shared" si="444"/>
        <v>41833.951516203706</v>
      </c>
      <c r="T4067" s="22">
        <f t="shared" si="445"/>
        <v>41863.951516203706</v>
      </c>
      <c r="U4067" s="23">
        <v>41833.951516203706</v>
      </c>
      <c r="V4067" s="14">
        <f t="shared" si="446"/>
        <v>4000</v>
      </c>
      <c r="W4067" s="14">
        <f t="shared" si="447"/>
        <v>27</v>
      </c>
      <c r="X4067" s="7">
        <f>IF($L4067&gt;0,$W4067/$L4067,0)</f>
        <v>6.75</v>
      </c>
    </row>
    <row r="4068" spans="1:24" ht="43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3">
        <f>(E4068/D4068)*100</f>
        <v>0.16666666666666669</v>
      </c>
      <c r="P4068" s="7">
        <f t="shared" si="442"/>
        <v>25</v>
      </c>
      <c r="Q4068" s="4" t="str">
        <f t="shared" si="443"/>
        <v>theater</v>
      </c>
      <c r="R4068" s="4" t="str">
        <f t="shared" si="441"/>
        <v>plays</v>
      </c>
      <c r="S4068" s="22">
        <f t="shared" si="444"/>
        <v>42479.039212962962</v>
      </c>
      <c r="T4068" s="22">
        <f t="shared" si="445"/>
        <v>42509.039212962962</v>
      </c>
      <c r="U4068" s="23">
        <v>42479.039212962962</v>
      </c>
      <c r="V4068" s="14">
        <f t="shared" si="446"/>
        <v>15000</v>
      </c>
      <c r="W4068" s="14">
        <f t="shared" si="447"/>
        <v>25</v>
      </c>
      <c r="X4068" s="7">
        <f>IF($L4068&gt;0,$W4068/$L4068,0)</f>
        <v>25</v>
      </c>
    </row>
    <row r="4069" spans="1:24" ht="43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3">
        <f>(E4069/D4069)*100</f>
        <v>60.9</v>
      </c>
      <c r="P4069" s="7">
        <f t="shared" si="442"/>
        <v>179.11764705882354</v>
      </c>
      <c r="Q4069" s="4" t="str">
        <f t="shared" si="443"/>
        <v>theater</v>
      </c>
      <c r="R4069" s="4" t="str">
        <f t="shared" si="441"/>
        <v>plays</v>
      </c>
      <c r="S4069" s="22">
        <f t="shared" si="444"/>
        <v>42235.117476851854</v>
      </c>
      <c r="T4069" s="22">
        <f t="shared" si="445"/>
        <v>42275.117476851854</v>
      </c>
      <c r="U4069" s="23">
        <v>42235.117476851854</v>
      </c>
      <c r="V4069" s="14">
        <f t="shared" si="446"/>
        <v>5000</v>
      </c>
      <c r="W4069" s="14">
        <f t="shared" si="447"/>
        <v>3045</v>
      </c>
      <c r="X4069" s="7">
        <f>IF($L4069&gt;0,$W4069/$L4069,0)</f>
        <v>179.11764705882354</v>
      </c>
    </row>
    <row r="4070" spans="1:24" ht="28.8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3">
        <f>(E4070/D4070)*100</f>
        <v>1</v>
      </c>
      <c r="P4070" s="7">
        <f t="shared" si="442"/>
        <v>34.950000000000003</v>
      </c>
      <c r="Q4070" s="4" t="str">
        <f t="shared" si="443"/>
        <v>theater</v>
      </c>
      <c r="R4070" s="4" t="str">
        <f t="shared" si="441"/>
        <v>plays</v>
      </c>
      <c r="S4070" s="22">
        <f t="shared" si="444"/>
        <v>42718.963599537034</v>
      </c>
      <c r="T4070" s="22">
        <f t="shared" si="445"/>
        <v>42748.961805555555</v>
      </c>
      <c r="U4070" s="23">
        <v>42718.963599537034</v>
      </c>
      <c r="V4070" s="14">
        <f t="shared" si="446"/>
        <v>3495</v>
      </c>
      <c r="W4070" s="14">
        <f t="shared" si="447"/>
        <v>34.950000000000003</v>
      </c>
      <c r="X4070" s="7">
        <f>IF($L4070&gt;0,$W4070/$L4070,0)</f>
        <v>34.950000000000003</v>
      </c>
    </row>
    <row r="4071" spans="1:24" ht="43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3">
        <f>(E4071/D4071)*100</f>
        <v>34.4</v>
      </c>
      <c r="P4071" s="7">
        <f t="shared" si="442"/>
        <v>33.07692307692308</v>
      </c>
      <c r="Q4071" s="4" t="str">
        <f t="shared" si="443"/>
        <v>theater</v>
      </c>
      <c r="R4071" s="4" t="str">
        <f t="shared" si="441"/>
        <v>plays</v>
      </c>
      <c r="S4071" s="22">
        <f t="shared" si="444"/>
        <v>42022.661527777775</v>
      </c>
      <c r="T4071" s="22">
        <f t="shared" si="445"/>
        <v>42063.5</v>
      </c>
      <c r="U4071" s="23">
        <v>42022.661527777775</v>
      </c>
      <c r="V4071" s="14">
        <f t="shared" si="446"/>
        <v>1564.8462499999998</v>
      </c>
      <c r="W4071" s="14">
        <f t="shared" si="447"/>
        <v>538.30710999999997</v>
      </c>
      <c r="X4071" s="7">
        <f>IF($L4071&gt;0,$W4071/$L4071,0)</f>
        <v>41.408239230769226</v>
      </c>
    </row>
    <row r="4072" spans="1:24" ht="28.8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3">
        <f>(E4072/D4072)*100</f>
        <v>16.5</v>
      </c>
      <c r="P4072" s="7">
        <f t="shared" si="442"/>
        <v>27.5</v>
      </c>
      <c r="Q4072" s="4" t="str">
        <f t="shared" si="443"/>
        <v>theater</v>
      </c>
      <c r="R4072" s="4" t="str">
        <f t="shared" si="441"/>
        <v>plays</v>
      </c>
      <c r="S4072" s="22">
        <f t="shared" si="444"/>
        <v>42031.666898148149</v>
      </c>
      <c r="T4072" s="22">
        <f t="shared" si="445"/>
        <v>42064.125</v>
      </c>
      <c r="U4072" s="23">
        <v>42031.666898148149</v>
      </c>
      <c r="V4072" s="14">
        <f t="shared" si="446"/>
        <v>1000</v>
      </c>
      <c r="W4072" s="14">
        <f t="shared" si="447"/>
        <v>165</v>
      </c>
      <c r="X4072" s="7">
        <f>IF($L4072&gt;0,$W4072/$L4072,0)</f>
        <v>27.5</v>
      </c>
    </row>
    <row r="4073" spans="1:24" ht="43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3">
        <f>(E4073/D4073)*100</f>
        <v>0</v>
      </c>
      <c r="P4073" s="7">
        <f t="shared" si="442"/>
        <v>0</v>
      </c>
      <c r="Q4073" s="4" t="str">
        <f t="shared" si="443"/>
        <v>theater</v>
      </c>
      <c r="R4073" s="4" t="str">
        <f t="shared" si="441"/>
        <v>plays</v>
      </c>
      <c r="S4073" s="22">
        <f t="shared" si="444"/>
        <v>42700.804756944446</v>
      </c>
      <c r="T4073" s="22">
        <f t="shared" si="445"/>
        <v>42730.804756944446</v>
      </c>
      <c r="U4073" s="23">
        <v>42700.804756944446</v>
      </c>
      <c r="V4073" s="14">
        <f t="shared" si="446"/>
        <v>1053.76</v>
      </c>
      <c r="W4073" s="14">
        <f t="shared" si="447"/>
        <v>0</v>
      </c>
      <c r="X4073" s="7">
        <f>IF($L4073&gt;0,$W4073/$L4073,0)</f>
        <v>0</v>
      </c>
    </row>
    <row r="4074" spans="1:24" ht="43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3">
        <f>(E4074/D4074)*100</f>
        <v>0.4</v>
      </c>
      <c r="P4074" s="7">
        <f t="shared" si="442"/>
        <v>2</v>
      </c>
      <c r="Q4074" s="4" t="str">
        <f t="shared" si="443"/>
        <v>theater</v>
      </c>
      <c r="R4074" s="4" t="str">
        <f t="shared" si="441"/>
        <v>plays</v>
      </c>
      <c r="S4074" s="22">
        <f t="shared" si="444"/>
        <v>41812.77443287037</v>
      </c>
      <c r="T4074" s="22">
        <f t="shared" si="445"/>
        <v>41872.77443287037</v>
      </c>
      <c r="U4074" s="23">
        <v>41812.77443287037</v>
      </c>
      <c r="V4074" s="14">
        <f t="shared" si="446"/>
        <v>1251.877</v>
      </c>
      <c r="W4074" s="14">
        <f t="shared" si="447"/>
        <v>5.0075079999999996</v>
      </c>
      <c r="X4074" s="7">
        <f>IF($L4074&gt;0,$W4074/$L4074,0)</f>
        <v>2.5037539999999998</v>
      </c>
    </row>
    <row r="4075" spans="1:24" ht="43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3">
        <f>(E4075/D4075)*100</f>
        <v>1.0571428571428572</v>
      </c>
      <c r="P4075" s="7">
        <f t="shared" si="442"/>
        <v>18.5</v>
      </c>
      <c r="Q4075" s="4" t="str">
        <f t="shared" si="443"/>
        <v>theater</v>
      </c>
      <c r="R4075" s="4" t="str">
        <f t="shared" si="441"/>
        <v>plays</v>
      </c>
      <c r="S4075" s="22">
        <f t="shared" si="444"/>
        <v>42078.345208333332</v>
      </c>
      <c r="T4075" s="22">
        <f t="shared" si="445"/>
        <v>42133.166666666672</v>
      </c>
      <c r="U4075" s="23">
        <v>42078.345208333332</v>
      </c>
      <c r="V4075" s="14">
        <f t="shared" si="446"/>
        <v>3500</v>
      </c>
      <c r="W4075" s="14">
        <f t="shared" si="447"/>
        <v>37</v>
      </c>
      <c r="X4075" s="7">
        <f>IF($L4075&gt;0,$W4075/$L4075,0)</f>
        <v>18.5</v>
      </c>
    </row>
    <row r="4076" spans="1:24" ht="43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3">
        <f>(E4076/D4076)*100</f>
        <v>26.727272727272727</v>
      </c>
      <c r="P4076" s="7">
        <f t="shared" si="442"/>
        <v>35</v>
      </c>
      <c r="Q4076" s="4" t="str">
        <f t="shared" si="443"/>
        <v>theater</v>
      </c>
      <c r="R4076" s="4" t="str">
        <f t="shared" si="441"/>
        <v>plays</v>
      </c>
      <c r="S4076" s="22">
        <f t="shared" si="444"/>
        <v>42283.552951388891</v>
      </c>
      <c r="T4076" s="22">
        <f t="shared" si="445"/>
        <v>42313.594618055555</v>
      </c>
      <c r="U4076" s="23">
        <v>42283.552951388891</v>
      </c>
      <c r="V4076" s="14">
        <f t="shared" si="446"/>
        <v>3442.6617499999998</v>
      </c>
      <c r="W4076" s="14">
        <f t="shared" si="447"/>
        <v>920.12959499999988</v>
      </c>
      <c r="X4076" s="7">
        <f>IF($L4076&gt;0,$W4076/$L4076,0)</f>
        <v>43.815694999999991</v>
      </c>
    </row>
    <row r="4077" spans="1:24" ht="43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3">
        <f>(E4077/D4077)*100</f>
        <v>28.799999999999997</v>
      </c>
      <c r="P4077" s="7">
        <f t="shared" si="442"/>
        <v>44.307692307692307</v>
      </c>
      <c r="Q4077" s="4" t="str">
        <f t="shared" si="443"/>
        <v>theater</v>
      </c>
      <c r="R4077" s="4" t="str">
        <f t="shared" si="441"/>
        <v>plays</v>
      </c>
      <c r="S4077" s="22">
        <f t="shared" si="444"/>
        <v>41779.045937499999</v>
      </c>
      <c r="T4077" s="22">
        <f t="shared" si="445"/>
        <v>41820.727777777778</v>
      </c>
      <c r="U4077" s="23">
        <v>41779.045937499999</v>
      </c>
      <c r="V4077" s="14">
        <f t="shared" si="446"/>
        <v>2503.7539999999999</v>
      </c>
      <c r="W4077" s="14">
        <f t="shared" si="447"/>
        <v>721.08115199999997</v>
      </c>
      <c r="X4077" s="7">
        <f>IF($L4077&gt;0,$W4077/$L4077,0)</f>
        <v>55.467780923076923</v>
      </c>
    </row>
    <row r="4078" spans="1:24" ht="43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3">
        <f>(E4078/D4078)*100</f>
        <v>0</v>
      </c>
      <c r="P4078" s="7">
        <f t="shared" si="442"/>
        <v>0</v>
      </c>
      <c r="Q4078" s="4" t="str">
        <f t="shared" si="443"/>
        <v>theater</v>
      </c>
      <c r="R4078" s="4" t="str">
        <f t="shared" si="441"/>
        <v>plays</v>
      </c>
      <c r="S4078" s="22">
        <f t="shared" si="444"/>
        <v>41905.795706018514</v>
      </c>
      <c r="T4078" s="22">
        <f t="shared" si="445"/>
        <v>41933.827083333337</v>
      </c>
      <c r="U4078" s="23">
        <v>41905.795706018514</v>
      </c>
      <c r="V4078" s="14">
        <f t="shared" si="446"/>
        <v>700</v>
      </c>
      <c r="W4078" s="14">
        <f t="shared" si="447"/>
        <v>0</v>
      </c>
      <c r="X4078" s="7">
        <f>IF($L4078&gt;0,$W4078/$L4078,0)</f>
        <v>0</v>
      </c>
    </row>
    <row r="4079" spans="1:24" ht="43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3">
        <f>(E4079/D4079)*100</f>
        <v>8.9</v>
      </c>
      <c r="P4079" s="7">
        <f t="shared" si="442"/>
        <v>222.5</v>
      </c>
      <c r="Q4079" s="4" t="str">
        <f t="shared" si="443"/>
        <v>theater</v>
      </c>
      <c r="R4079" s="4" t="str">
        <f t="shared" si="441"/>
        <v>plays</v>
      </c>
      <c r="S4079" s="22">
        <f t="shared" si="444"/>
        <v>42695.7105787037</v>
      </c>
      <c r="T4079" s="22">
        <f t="shared" si="445"/>
        <v>42725.7105787037</v>
      </c>
      <c r="U4079" s="23">
        <v>42695.7105787037</v>
      </c>
      <c r="V4079" s="14">
        <f t="shared" si="446"/>
        <v>15000</v>
      </c>
      <c r="W4079" s="14">
        <f t="shared" si="447"/>
        <v>1335</v>
      </c>
      <c r="X4079" s="7">
        <f>IF($L4079&gt;0,$W4079/$L4079,0)</f>
        <v>222.5</v>
      </c>
    </row>
    <row r="4080" spans="1:24" ht="43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3">
        <f>(E4080/D4080)*100</f>
        <v>0</v>
      </c>
      <c r="P4080" s="7">
        <f t="shared" si="442"/>
        <v>0</v>
      </c>
      <c r="Q4080" s="4" t="str">
        <f t="shared" si="443"/>
        <v>theater</v>
      </c>
      <c r="R4080" s="4" t="str">
        <f t="shared" si="441"/>
        <v>plays</v>
      </c>
      <c r="S4080" s="22">
        <f t="shared" si="444"/>
        <v>42732.787523148145</v>
      </c>
      <c r="T4080" s="22">
        <f t="shared" si="445"/>
        <v>42762.787523148145</v>
      </c>
      <c r="U4080" s="23">
        <v>42732.787523148145</v>
      </c>
      <c r="V4080" s="14">
        <f t="shared" si="446"/>
        <v>312.96924999999999</v>
      </c>
      <c r="W4080" s="14">
        <f t="shared" si="447"/>
        <v>0</v>
      </c>
      <c r="X4080" s="7">
        <f>IF($L4080&gt;0,$W4080/$L4080,0)</f>
        <v>0</v>
      </c>
    </row>
    <row r="4081" spans="1:24" ht="43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3">
        <f>(E4081/D4081)*100</f>
        <v>0.16666666666666669</v>
      </c>
      <c r="P4081" s="7">
        <f t="shared" si="442"/>
        <v>5</v>
      </c>
      <c r="Q4081" s="4" t="str">
        <f t="shared" si="443"/>
        <v>theater</v>
      </c>
      <c r="R4081" s="4" t="str">
        <f t="shared" si="441"/>
        <v>plays</v>
      </c>
      <c r="S4081" s="22">
        <f t="shared" si="444"/>
        <v>42510.938900462963</v>
      </c>
      <c r="T4081" s="22">
        <f t="shared" si="445"/>
        <v>42540.938900462963</v>
      </c>
      <c r="U4081" s="23">
        <v>42510.938900462963</v>
      </c>
      <c r="V4081" s="14">
        <f t="shared" si="446"/>
        <v>3000</v>
      </c>
      <c r="W4081" s="14">
        <f t="shared" si="447"/>
        <v>5</v>
      </c>
      <c r="X4081" s="7">
        <f>IF($L4081&gt;0,$W4081/$L4081,0)</f>
        <v>5</v>
      </c>
    </row>
    <row r="4082" spans="1:24" ht="43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3">
        <f>(E4082/D4082)*100</f>
        <v>0</v>
      </c>
      <c r="P4082" s="7">
        <f t="shared" si="442"/>
        <v>0</v>
      </c>
      <c r="Q4082" s="4" t="str">
        <f t="shared" si="443"/>
        <v>theater</v>
      </c>
      <c r="R4082" s="4" t="str">
        <f t="shared" si="441"/>
        <v>plays</v>
      </c>
      <c r="S4082" s="22">
        <f t="shared" si="444"/>
        <v>42511.698101851856</v>
      </c>
      <c r="T4082" s="22">
        <f t="shared" si="445"/>
        <v>42535.787499999999</v>
      </c>
      <c r="U4082" s="23">
        <v>42511.698101851856</v>
      </c>
      <c r="V4082" s="14">
        <f t="shared" si="446"/>
        <v>3000</v>
      </c>
      <c r="W4082" s="14">
        <f t="shared" si="447"/>
        <v>0</v>
      </c>
      <c r="X4082" s="7">
        <f>IF($L4082&gt;0,$W4082/$L4082,0)</f>
        <v>0</v>
      </c>
    </row>
    <row r="4083" spans="1:24" ht="43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3">
        <f>(E4083/D4083)*100</f>
        <v>15.737410071942445</v>
      </c>
      <c r="P4083" s="7">
        <f t="shared" si="442"/>
        <v>29.166666666666668</v>
      </c>
      <c r="Q4083" s="4" t="str">
        <f t="shared" si="443"/>
        <v>theater</v>
      </c>
      <c r="R4083" s="4" t="str">
        <f t="shared" si="441"/>
        <v>plays</v>
      </c>
      <c r="S4083" s="22">
        <f t="shared" si="444"/>
        <v>42041.581307870365</v>
      </c>
      <c r="T4083" s="22">
        <f t="shared" si="445"/>
        <v>42071.539641203708</v>
      </c>
      <c r="U4083" s="23">
        <v>42041.581307870365</v>
      </c>
      <c r="V4083" s="14">
        <f t="shared" si="446"/>
        <v>2224</v>
      </c>
      <c r="W4083" s="14">
        <f t="shared" si="447"/>
        <v>350</v>
      </c>
      <c r="X4083" s="7">
        <f>IF($L4083&gt;0,$W4083/$L4083,0)</f>
        <v>29.166666666666668</v>
      </c>
    </row>
    <row r="4084" spans="1:24" ht="43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3">
        <f>(E4084/D4084)*100</f>
        <v>2</v>
      </c>
      <c r="P4084" s="7">
        <f t="shared" si="442"/>
        <v>1.5</v>
      </c>
      <c r="Q4084" s="4" t="str">
        <f t="shared" si="443"/>
        <v>theater</v>
      </c>
      <c r="R4084" s="4" t="str">
        <f t="shared" si="441"/>
        <v>plays</v>
      </c>
      <c r="S4084" s="22">
        <f t="shared" si="444"/>
        <v>42307.189270833333</v>
      </c>
      <c r="T4084" s="22">
        <f t="shared" si="445"/>
        <v>42322.958333333328</v>
      </c>
      <c r="U4084" s="23">
        <v>42307.189270833333</v>
      </c>
      <c r="V4084" s="14">
        <f t="shared" si="446"/>
        <v>150</v>
      </c>
      <c r="W4084" s="14">
        <f t="shared" si="447"/>
        <v>3</v>
      </c>
      <c r="X4084" s="7">
        <f>IF($L4084&gt;0,$W4084/$L4084,0)</f>
        <v>1.5</v>
      </c>
    </row>
    <row r="4085" spans="1:24" ht="43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3">
        <f>(E4085/D4085)*100</f>
        <v>21.685714285714287</v>
      </c>
      <c r="P4085" s="7">
        <f t="shared" si="442"/>
        <v>126.5</v>
      </c>
      <c r="Q4085" s="4" t="str">
        <f t="shared" si="443"/>
        <v>theater</v>
      </c>
      <c r="R4085" s="4" t="str">
        <f t="shared" si="441"/>
        <v>plays</v>
      </c>
      <c r="S4085" s="22">
        <f t="shared" si="444"/>
        <v>42353.761759259258</v>
      </c>
      <c r="T4085" s="22">
        <f t="shared" si="445"/>
        <v>42383.761759259258</v>
      </c>
      <c r="U4085" s="23">
        <v>42353.761759259258</v>
      </c>
      <c r="V4085" s="14">
        <f t="shared" si="446"/>
        <v>3500</v>
      </c>
      <c r="W4085" s="14">
        <f t="shared" si="447"/>
        <v>759</v>
      </c>
      <c r="X4085" s="7">
        <f>IF($L4085&gt;0,$W4085/$L4085,0)</f>
        <v>126.5</v>
      </c>
    </row>
    <row r="4086" spans="1:24" ht="43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3">
        <f>(E4086/D4086)*100</f>
        <v>0.33333333333333337</v>
      </c>
      <c r="P4086" s="7">
        <f t="shared" si="442"/>
        <v>10</v>
      </c>
      <c r="Q4086" s="4" t="str">
        <f t="shared" si="443"/>
        <v>theater</v>
      </c>
      <c r="R4086" s="4" t="str">
        <f t="shared" si="441"/>
        <v>plays</v>
      </c>
      <c r="S4086" s="22">
        <f t="shared" si="444"/>
        <v>42622.436412037037</v>
      </c>
      <c r="T4086" s="22">
        <f t="shared" si="445"/>
        <v>42652.436412037037</v>
      </c>
      <c r="U4086" s="23">
        <v>42622.436412037037</v>
      </c>
      <c r="V4086" s="14">
        <f t="shared" si="446"/>
        <v>3378.4650000000001</v>
      </c>
      <c r="W4086" s="14">
        <f t="shared" si="447"/>
        <v>11.26155</v>
      </c>
      <c r="X4086" s="7">
        <f>IF($L4086&gt;0,$W4086/$L4086,0)</f>
        <v>11.26155</v>
      </c>
    </row>
    <row r="4087" spans="1:24" ht="43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3">
        <f>(E4087/D4087)*100</f>
        <v>0.2857142857142857</v>
      </c>
      <c r="P4087" s="7">
        <f t="shared" si="442"/>
        <v>10</v>
      </c>
      <c r="Q4087" s="4" t="str">
        <f t="shared" si="443"/>
        <v>theater</v>
      </c>
      <c r="R4087" s="4" t="str">
        <f t="shared" si="441"/>
        <v>plays</v>
      </c>
      <c r="S4087" s="22">
        <f t="shared" si="444"/>
        <v>42058.603877314818</v>
      </c>
      <c r="T4087" s="22">
        <f t="shared" si="445"/>
        <v>42087.165972222225</v>
      </c>
      <c r="U4087" s="23">
        <v>42058.603877314818</v>
      </c>
      <c r="V4087" s="14">
        <f t="shared" si="446"/>
        <v>3500</v>
      </c>
      <c r="W4087" s="14">
        <f t="shared" si="447"/>
        <v>10</v>
      </c>
      <c r="X4087" s="7">
        <f>IF($L4087&gt;0,$W4087/$L4087,0)</f>
        <v>10</v>
      </c>
    </row>
    <row r="4088" spans="1:24" ht="43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3">
        <f>(E4088/D4088)*100</f>
        <v>4.7</v>
      </c>
      <c r="P4088" s="7">
        <f t="shared" si="442"/>
        <v>9.4</v>
      </c>
      <c r="Q4088" s="4" t="str">
        <f t="shared" si="443"/>
        <v>theater</v>
      </c>
      <c r="R4088" s="4" t="str">
        <f t="shared" si="441"/>
        <v>plays</v>
      </c>
      <c r="S4088" s="22">
        <f t="shared" si="444"/>
        <v>42304.940960648149</v>
      </c>
      <c r="T4088" s="22">
        <f t="shared" si="445"/>
        <v>42329.166666666672</v>
      </c>
      <c r="U4088" s="23">
        <v>42304.940960648149</v>
      </c>
      <c r="V4088" s="14">
        <f t="shared" si="446"/>
        <v>1000</v>
      </c>
      <c r="W4088" s="14">
        <f t="shared" si="447"/>
        <v>47</v>
      </c>
      <c r="X4088" s="7">
        <f>IF($L4088&gt;0,$W4088/$L4088,0)</f>
        <v>9.4</v>
      </c>
    </row>
    <row r="4089" spans="1:24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3">
        <f>(E4089/D4089)*100</f>
        <v>0</v>
      </c>
      <c r="P4089" s="7">
        <f t="shared" si="442"/>
        <v>0</v>
      </c>
      <c r="Q4089" s="4" t="str">
        <f t="shared" si="443"/>
        <v>theater</v>
      </c>
      <c r="R4089" s="4" t="str">
        <f t="shared" si="441"/>
        <v>plays</v>
      </c>
      <c r="S4089" s="22">
        <f t="shared" si="444"/>
        <v>42538.742893518516</v>
      </c>
      <c r="T4089" s="22">
        <f t="shared" si="445"/>
        <v>42568.742893518516</v>
      </c>
      <c r="U4089" s="23">
        <v>42538.742893518516</v>
      </c>
      <c r="V4089" s="14">
        <f t="shared" si="446"/>
        <v>9600</v>
      </c>
      <c r="W4089" s="14">
        <f t="shared" si="447"/>
        <v>0</v>
      </c>
      <c r="X4089" s="7">
        <f>IF($L4089&gt;0,$W4089/$L4089,0)</f>
        <v>0</v>
      </c>
    </row>
    <row r="4090" spans="1:24" ht="43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3">
        <f>(E4090/D4090)*100</f>
        <v>10.8</v>
      </c>
      <c r="P4090" s="7">
        <f t="shared" si="442"/>
        <v>72</v>
      </c>
      <c r="Q4090" s="4" t="str">
        <f t="shared" si="443"/>
        <v>theater</v>
      </c>
      <c r="R4090" s="4" t="str">
        <f t="shared" si="441"/>
        <v>plays</v>
      </c>
      <c r="S4090" s="22">
        <f t="shared" si="444"/>
        <v>41990.612546296295</v>
      </c>
      <c r="T4090" s="22">
        <f t="shared" si="445"/>
        <v>42020.43472222222</v>
      </c>
      <c r="U4090" s="23">
        <v>41990.612546296295</v>
      </c>
      <c r="V4090" s="14">
        <f t="shared" si="446"/>
        <v>2503.7539999999999</v>
      </c>
      <c r="W4090" s="14">
        <f t="shared" si="447"/>
        <v>270.40543199999996</v>
      </c>
      <c r="X4090" s="7">
        <f>IF($L4090&gt;0,$W4090/$L4090,0)</f>
        <v>90.135143999999983</v>
      </c>
    </row>
    <row r="4091" spans="1:24" ht="43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3">
        <f>(E4091/D4091)*100</f>
        <v>4.8</v>
      </c>
      <c r="P4091" s="7">
        <f t="shared" si="442"/>
        <v>30</v>
      </c>
      <c r="Q4091" s="4" t="str">
        <f t="shared" si="443"/>
        <v>theater</v>
      </c>
      <c r="R4091" s="4" t="str">
        <f t="shared" si="441"/>
        <v>plays</v>
      </c>
      <c r="S4091" s="22">
        <f t="shared" si="444"/>
        <v>42122.732499999998</v>
      </c>
      <c r="T4091" s="22">
        <f t="shared" si="445"/>
        <v>42155.732638888891</v>
      </c>
      <c r="U4091" s="23">
        <v>42122.732499999998</v>
      </c>
      <c r="V4091" s="14">
        <f t="shared" si="446"/>
        <v>5000</v>
      </c>
      <c r="W4091" s="14">
        <f t="shared" si="447"/>
        <v>240</v>
      </c>
      <c r="X4091" s="7">
        <f>IF($L4091&gt;0,$W4091/$L4091,0)</f>
        <v>30</v>
      </c>
    </row>
    <row r="4092" spans="1:24" ht="43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3">
        <f>(E4092/D4092)*100</f>
        <v>3.2</v>
      </c>
      <c r="P4092" s="7">
        <f t="shared" si="442"/>
        <v>10.666666666666666</v>
      </c>
      <c r="Q4092" s="4" t="str">
        <f t="shared" si="443"/>
        <v>theater</v>
      </c>
      <c r="R4092" s="4" t="str">
        <f t="shared" si="441"/>
        <v>plays</v>
      </c>
      <c r="S4092" s="22">
        <f t="shared" si="444"/>
        <v>42209.67288194444</v>
      </c>
      <c r="T4092" s="22">
        <f t="shared" si="445"/>
        <v>42223.625</v>
      </c>
      <c r="U4092" s="23">
        <v>42209.67288194444</v>
      </c>
      <c r="V4092" s="14">
        <f t="shared" si="446"/>
        <v>1000</v>
      </c>
      <c r="W4092" s="14">
        <f t="shared" si="447"/>
        <v>32</v>
      </c>
      <c r="X4092" s="7">
        <f>IF($L4092&gt;0,$W4092/$L4092,0)</f>
        <v>10.666666666666666</v>
      </c>
    </row>
    <row r="4093" spans="1:24" ht="43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3">
        <f>(E4093/D4093)*100</f>
        <v>12.75</v>
      </c>
      <c r="P4093" s="7">
        <f t="shared" si="442"/>
        <v>25.5</v>
      </c>
      <c r="Q4093" s="4" t="str">
        <f t="shared" si="443"/>
        <v>theater</v>
      </c>
      <c r="R4093" s="4" t="str">
        <f t="shared" si="441"/>
        <v>plays</v>
      </c>
      <c r="S4093" s="22">
        <f t="shared" si="444"/>
        <v>41990.506377314814</v>
      </c>
      <c r="T4093" s="22">
        <f t="shared" si="445"/>
        <v>42020.506377314814</v>
      </c>
      <c r="U4093" s="23">
        <v>41990.506377314814</v>
      </c>
      <c r="V4093" s="14">
        <f t="shared" si="446"/>
        <v>1600</v>
      </c>
      <c r="W4093" s="14">
        <f t="shared" si="447"/>
        <v>204</v>
      </c>
      <c r="X4093" s="7">
        <f>IF($L4093&gt;0,$W4093/$L4093,0)</f>
        <v>25.5</v>
      </c>
    </row>
    <row r="4094" spans="1:24" ht="43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3">
        <f>(E4094/D4094)*100</f>
        <v>1.8181818181818181E-2</v>
      </c>
      <c r="P4094" s="7">
        <f t="shared" si="442"/>
        <v>20</v>
      </c>
      <c r="Q4094" s="4" t="str">
        <f t="shared" si="443"/>
        <v>theater</v>
      </c>
      <c r="R4094" s="4" t="str">
        <f t="shared" si="441"/>
        <v>plays</v>
      </c>
      <c r="S4094" s="22">
        <f t="shared" si="444"/>
        <v>42039.194988425923</v>
      </c>
      <c r="T4094" s="22">
        <f t="shared" si="445"/>
        <v>42099.153321759259</v>
      </c>
      <c r="U4094" s="23">
        <v>42039.194988425923</v>
      </c>
      <c r="V4094" s="14">
        <f t="shared" si="446"/>
        <v>110000</v>
      </c>
      <c r="W4094" s="14">
        <f t="shared" si="447"/>
        <v>20</v>
      </c>
      <c r="X4094" s="7">
        <f>IF($L4094&gt;0,$W4094/$L4094,0)</f>
        <v>20</v>
      </c>
    </row>
    <row r="4095" spans="1:24" ht="43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3">
        <f>(E4095/D4095)*100</f>
        <v>2.4</v>
      </c>
      <c r="P4095" s="7">
        <f t="shared" si="442"/>
        <v>15</v>
      </c>
      <c r="Q4095" s="4" t="str">
        <f t="shared" si="443"/>
        <v>theater</v>
      </c>
      <c r="R4095" s="4" t="str">
        <f t="shared" si="441"/>
        <v>plays</v>
      </c>
      <c r="S4095" s="22">
        <f t="shared" si="444"/>
        <v>42178.815891203703</v>
      </c>
      <c r="T4095" s="22">
        <f t="shared" si="445"/>
        <v>42238.815891203703</v>
      </c>
      <c r="U4095" s="23">
        <v>42178.815891203703</v>
      </c>
      <c r="V4095" s="14">
        <f t="shared" si="446"/>
        <v>3129.6924999999997</v>
      </c>
      <c r="W4095" s="14">
        <f t="shared" si="447"/>
        <v>75.112619999999993</v>
      </c>
      <c r="X4095" s="7">
        <f>IF($L4095&gt;0,$W4095/$L4095,0)</f>
        <v>18.778154999999998</v>
      </c>
    </row>
    <row r="4096" spans="1:24" ht="43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3">
        <f>(E4096/D4096)*100</f>
        <v>36.5</v>
      </c>
      <c r="P4096" s="7">
        <f t="shared" si="442"/>
        <v>91.25</v>
      </c>
      <c r="Q4096" s="4" t="str">
        <f t="shared" si="443"/>
        <v>theater</v>
      </c>
      <c r="R4096" s="4" t="str">
        <f t="shared" si="441"/>
        <v>plays</v>
      </c>
      <c r="S4096" s="22">
        <f t="shared" si="444"/>
        <v>41890.086805555555</v>
      </c>
      <c r="T4096" s="22">
        <f t="shared" si="445"/>
        <v>41934.207638888889</v>
      </c>
      <c r="U4096" s="23">
        <v>41890.086805555555</v>
      </c>
      <c r="V4096" s="14">
        <f t="shared" si="446"/>
        <v>2000</v>
      </c>
      <c r="W4096" s="14">
        <f t="shared" si="447"/>
        <v>730</v>
      </c>
      <c r="X4096" s="7">
        <f>IF($L4096&gt;0,$W4096/$L4096,0)</f>
        <v>91.25</v>
      </c>
    </row>
    <row r="4097" spans="1:24" ht="28.8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3">
        <f>(E4097/D4097)*100</f>
        <v>2.666666666666667</v>
      </c>
      <c r="P4097" s="7">
        <f t="shared" si="442"/>
        <v>800</v>
      </c>
      <c r="Q4097" s="4" t="str">
        <f t="shared" si="443"/>
        <v>theater</v>
      </c>
      <c r="R4097" s="4" t="str">
        <f t="shared" si="441"/>
        <v>plays</v>
      </c>
      <c r="S4097" s="22">
        <f t="shared" si="444"/>
        <v>42693.031828703708</v>
      </c>
      <c r="T4097" s="22">
        <f t="shared" si="445"/>
        <v>42723.031828703708</v>
      </c>
      <c r="U4097" s="23">
        <v>42693.031828703708</v>
      </c>
      <c r="V4097" s="14">
        <f t="shared" si="446"/>
        <v>1580.6399999999999</v>
      </c>
      <c r="W4097" s="14">
        <f t="shared" si="447"/>
        <v>42.150399999999998</v>
      </c>
      <c r="X4097" s="7">
        <f>IF($L4097&gt;0,$W4097/$L4097,0)</f>
        <v>42.150399999999998</v>
      </c>
    </row>
    <row r="4098" spans="1:24" ht="43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3">
        <f>(E4098/D4098)*100</f>
        <v>11.428571428571429</v>
      </c>
      <c r="P4098" s="7">
        <f t="shared" si="442"/>
        <v>80</v>
      </c>
      <c r="Q4098" s="4" t="str">
        <f t="shared" si="443"/>
        <v>theater</v>
      </c>
      <c r="R4098" s="4" t="str">
        <f t="shared" ref="R4098:R4115" si="448">MID($N4098,FIND("/",$N4098)+1,LEN($N4098))</f>
        <v>plays</v>
      </c>
      <c r="S4098" s="22">
        <f t="shared" si="444"/>
        <v>42750.530312499999</v>
      </c>
      <c r="T4098" s="22">
        <f t="shared" si="445"/>
        <v>42794.368750000001</v>
      </c>
      <c r="U4098" s="23">
        <v>42750.530312499999</v>
      </c>
      <c r="V4098" s="14">
        <f t="shared" si="446"/>
        <v>4381.5694999999996</v>
      </c>
      <c r="W4098" s="14">
        <f t="shared" si="447"/>
        <v>500.75079999999997</v>
      </c>
      <c r="X4098" s="7">
        <f>IF($L4098&gt;0,$W4098/$L4098,0)</f>
        <v>100.15016</v>
      </c>
    </row>
    <row r="4099" spans="1:24" ht="43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3">
        <f>(E4099/D4099)*100</f>
        <v>0</v>
      </c>
      <c r="P4099" s="7">
        <f t="shared" ref="P4099:P4115" si="449">IF($L4099&gt;0,$E4099/$L4099,0)</f>
        <v>0</v>
      </c>
      <c r="Q4099" s="4" t="str">
        <f t="shared" ref="Q4099:Q4115" si="450">LEFT($N4099,FIND("/",$N4099)-1)</f>
        <v>theater</v>
      </c>
      <c r="R4099" s="4" t="str">
        <f t="shared" si="448"/>
        <v>plays</v>
      </c>
      <c r="S4099" s="22">
        <f t="shared" ref="S4099:U4115" si="451">($J4099/86400)+DATE(1970,1,1)</f>
        <v>42344.824502314819</v>
      </c>
      <c r="T4099" s="22">
        <f t="shared" ref="T4099:T4115" si="452">($I4099/86400)+DATE(1970,1,1)</f>
        <v>42400.996527777781</v>
      </c>
      <c r="U4099" s="23">
        <v>42344.824502314819</v>
      </c>
      <c r="V4099" s="14">
        <f t="shared" ref="V4099:V4115" si="453">IF($H4099="AUD",$D4099*0.704094,IF($H4099="CAD",$D4099*0.766449,IF($H4099="CHF",$D4099*1.016069,IF($H4099="DKK",$D4099*0.150818,IF($H4099="EUR",$D4099*1.126155,IF($H4099="GBP",$D4099*1.251877,IF($H4099="HKD",$D4099*0.127766,IF($H4099="MXN",$D4099*0.052688,IF($H4099="NOK",$D4099*0.117106,IF($H4099="NZD",$D4099*0.672078,IF($H4099="SEK",$D4099*0.106947,IF($H4099="SGD",$D4099*0.737466,IF($H4099="USD",$D4099*1)))))))))))))</f>
        <v>12518.769999999999</v>
      </c>
      <c r="W4099" s="14">
        <f t="shared" ref="W4099:W4115" si="454">IF($H4099="AUD",$E4099*0.704094,IF($H4099="CAD",$E4099*0.766449,IF($H4099="CHF",$E4099*1.016069,IF($H4099="DKK",$E4099*0.150818,IF($H4099="EUR",$E4099*1.126155,IF($H4099="GBP",$E4099*1.251877,IF($H4099="HKD",$E4099*0.127766,IF($H4099="MXN",$E4099*0.052688,IF($H4099="NOK",$E4099*0.117106,IF($H4099="NZD",$E4099*0.672078,IF($H4099="SEK",$E4099*0.106947,IF($H4099="SGD",$E4099*0.737466,IF($H4099="USD",$E4099*1)))))))))))))</f>
        <v>0</v>
      </c>
      <c r="X4099" s="7">
        <f>IF($L4099&gt;0,$W4099/$L4099,0)</f>
        <v>0</v>
      </c>
    </row>
    <row r="4100" spans="1:24" ht="43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3">
        <f>(E4100/D4100)*100</f>
        <v>0</v>
      </c>
      <c r="P4100" s="7">
        <f t="shared" si="449"/>
        <v>0</v>
      </c>
      <c r="Q4100" s="4" t="str">
        <f t="shared" si="450"/>
        <v>theater</v>
      </c>
      <c r="R4100" s="4" t="str">
        <f t="shared" si="448"/>
        <v>plays</v>
      </c>
      <c r="S4100" s="22">
        <f t="shared" si="451"/>
        <v>42495.722187499996</v>
      </c>
      <c r="T4100" s="22">
        <f t="shared" si="452"/>
        <v>42525.722187499996</v>
      </c>
      <c r="U4100" s="23">
        <v>42495.722187499996</v>
      </c>
      <c r="V4100" s="14">
        <f t="shared" si="453"/>
        <v>75000</v>
      </c>
      <c r="W4100" s="14">
        <f t="shared" si="454"/>
        <v>0</v>
      </c>
      <c r="X4100" s="7">
        <f>IF($L4100&gt;0,$W4100/$L4100,0)</f>
        <v>0</v>
      </c>
    </row>
    <row r="4101" spans="1:24" ht="43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3">
        <f>(E4101/D4101)*100</f>
        <v>1.1111111111111112</v>
      </c>
      <c r="P4101" s="7">
        <f t="shared" si="449"/>
        <v>50</v>
      </c>
      <c r="Q4101" s="4" t="str">
        <f t="shared" si="450"/>
        <v>theater</v>
      </c>
      <c r="R4101" s="4" t="str">
        <f t="shared" si="448"/>
        <v>plays</v>
      </c>
      <c r="S4101" s="22">
        <f t="shared" si="451"/>
        <v>42570.850381944445</v>
      </c>
      <c r="T4101" s="22">
        <f t="shared" si="452"/>
        <v>42615.850381944445</v>
      </c>
      <c r="U4101" s="23">
        <v>42570.850381944445</v>
      </c>
      <c r="V4101" s="14">
        <f t="shared" si="453"/>
        <v>4500</v>
      </c>
      <c r="W4101" s="14">
        <f t="shared" si="454"/>
        <v>50</v>
      </c>
      <c r="X4101" s="7">
        <f>IF($L4101&gt;0,$W4101/$L4101,0)</f>
        <v>50</v>
      </c>
    </row>
    <row r="4102" spans="1:24" ht="28.8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3">
        <f>(E4102/D4102)*100</f>
        <v>0</v>
      </c>
      <c r="P4102" s="7">
        <f t="shared" si="449"/>
        <v>0</v>
      </c>
      <c r="Q4102" s="4" t="str">
        <f t="shared" si="450"/>
        <v>theater</v>
      </c>
      <c r="R4102" s="4" t="str">
        <f t="shared" si="448"/>
        <v>plays</v>
      </c>
      <c r="S4102" s="22">
        <f t="shared" si="451"/>
        <v>41927.124884259261</v>
      </c>
      <c r="T4102" s="22">
        <f t="shared" si="452"/>
        <v>41937.124884259261</v>
      </c>
      <c r="U4102" s="23">
        <v>41927.124884259261</v>
      </c>
      <c r="V4102" s="14">
        <f t="shared" si="453"/>
        <v>270</v>
      </c>
      <c r="W4102" s="14">
        <f t="shared" si="454"/>
        <v>0</v>
      </c>
      <c r="X4102" s="7">
        <f>IF($L4102&gt;0,$W4102/$L4102,0)</f>
        <v>0</v>
      </c>
    </row>
    <row r="4103" spans="1:24" ht="43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3">
        <f>(E4103/D4103)*100</f>
        <v>0</v>
      </c>
      <c r="P4103" s="7">
        <f t="shared" si="449"/>
        <v>0</v>
      </c>
      <c r="Q4103" s="4" t="str">
        <f t="shared" si="450"/>
        <v>theater</v>
      </c>
      <c r="R4103" s="4" t="str">
        <f t="shared" si="448"/>
        <v>plays</v>
      </c>
      <c r="S4103" s="22">
        <f t="shared" si="451"/>
        <v>42730.903726851851</v>
      </c>
      <c r="T4103" s="22">
        <f t="shared" si="452"/>
        <v>42760.903726851851</v>
      </c>
      <c r="U4103" s="23">
        <v>42730.903726851851</v>
      </c>
      <c r="V4103" s="14">
        <f t="shared" si="453"/>
        <v>600</v>
      </c>
      <c r="W4103" s="14">
        <f t="shared" si="454"/>
        <v>0</v>
      </c>
      <c r="X4103" s="7">
        <f>IF($L4103&gt;0,$W4103/$L4103,0)</f>
        <v>0</v>
      </c>
    </row>
    <row r="4104" spans="1:24" ht="43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3">
        <f>(E4104/D4104)*100</f>
        <v>27.400000000000002</v>
      </c>
      <c r="P4104" s="7">
        <f t="shared" si="449"/>
        <v>22.833333333333332</v>
      </c>
      <c r="Q4104" s="4" t="str">
        <f t="shared" si="450"/>
        <v>theater</v>
      </c>
      <c r="R4104" s="4" t="str">
        <f t="shared" si="448"/>
        <v>plays</v>
      </c>
      <c r="S4104" s="22">
        <f t="shared" si="451"/>
        <v>42475.848067129627</v>
      </c>
      <c r="T4104" s="22">
        <f t="shared" si="452"/>
        <v>42505.848067129627</v>
      </c>
      <c r="U4104" s="23">
        <v>42475.848067129627</v>
      </c>
      <c r="V4104" s="14">
        <f t="shared" si="453"/>
        <v>500</v>
      </c>
      <c r="W4104" s="14">
        <f t="shared" si="454"/>
        <v>137</v>
      </c>
      <c r="X4104" s="7">
        <f>IF($L4104&gt;0,$W4104/$L4104,0)</f>
        <v>22.833333333333332</v>
      </c>
    </row>
    <row r="4105" spans="1:24" ht="43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3">
        <f>(E4105/D4105)*100</f>
        <v>10</v>
      </c>
      <c r="P4105" s="7">
        <f t="shared" si="449"/>
        <v>16.666666666666668</v>
      </c>
      <c r="Q4105" s="4" t="str">
        <f t="shared" si="450"/>
        <v>theater</v>
      </c>
      <c r="R4105" s="4" t="str">
        <f t="shared" si="448"/>
        <v>plays</v>
      </c>
      <c r="S4105" s="22">
        <f t="shared" si="451"/>
        <v>42188.83293981482</v>
      </c>
      <c r="T4105" s="22">
        <f t="shared" si="452"/>
        <v>42242.772222222222</v>
      </c>
      <c r="U4105" s="23">
        <v>42188.83293981482</v>
      </c>
      <c r="V4105" s="14">
        <f t="shared" si="453"/>
        <v>1000</v>
      </c>
      <c r="W4105" s="14">
        <f t="shared" si="454"/>
        <v>100</v>
      </c>
      <c r="X4105" s="7">
        <f>IF($L4105&gt;0,$W4105/$L4105,0)</f>
        <v>16.666666666666668</v>
      </c>
    </row>
    <row r="4106" spans="1:24" ht="43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3">
        <f>(E4106/D4106)*100</f>
        <v>21.366666666666667</v>
      </c>
      <c r="P4106" s="7">
        <f t="shared" si="449"/>
        <v>45.785714285714285</v>
      </c>
      <c r="Q4106" s="4" t="str">
        <f t="shared" si="450"/>
        <v>theater</v>
      </c>
      <c r="R4106" s="4" t="str">
        <f t="shared" si="448"/>
        <v>plays</v>
      </c>
      <c r="S4106" s="22">
        <f t="shared" si="451"/>
        <v>42640.278171296297</v>
      </c>
      <c r="T4106" s="22">
        <f t="shared" si="452"/>
        <v>42670.278171296297</v>
      </c>
      <c r="U4106" s="23">
        <v>42640.278171296297</v>
      </c>
      <c r="V4106" s="14">
        <f t="shared" si="453"/>
        <v>2112.2820000000002</v>
      </c>
      <c r="W4106" s="14">
        <f t="shared" si="454"/>
        <v>451.324254</v>
      </c>
      <c r="X4106" s="7">
        <f>IF($L4106&gt;0,$W4106/$L4106,0)</f>
        <v>32.237446714285717</v>
      </c>
    </row>
    <row r="4107" spans="1:24" ht="43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3">
        <f>(E4107/D4107)*100</f>
        <v>6.9696969696969706</v>
      </c>
      <c r="P4107" s="7">
        <f t="shared" si="449"/>
        <v>383.33333333333331</v>
      </c>
      <c r="Q4107" s="4" t="str">
        <f t="shared" si="450"/>
        <v>theater</v>
      </c>
      <c r="R4107" s="4" t="str">
        <f t="shared" si="448"/>
        <v>plays</v>
      </c>
      <c r="S4107" s="22">
        <f t="shared" si="451"/>
        <v>42697.010520833333</v>
      </c>
      <c r="T4107" s="22">
        <f t="shared" si="452"/>
        <v>42730.010520833333</v>
      </c>
      <c r="U4107" s="23">
        <v>42697.010520833333</v>
      </c>
      <c r="V4107" s="14">
        <f t="shared" si="453"/>
        <v>1738.704</v>
      </c>
      <c r="W4107" s="14">
        <f t="shared" si="454"/>
        <v>121.1824</v>
      </c>
      <c r="X4107" s="7">
        <f>IF($L4107&gt;0,$W4107/$L4107,0)</f>
        <v>20.197066666666668</v>
      </c>
    </row>
    <row r="4108" spans="1:24" ht="43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3">
        <f>(E4108/D4108)*100</f>
        <v>70.599999999999994</v>
      </c>
      <c r="P4108" s="7">
        <f t="shared" si="449"/>
        <v>106.96969696969697</v>
      </c>
      <c r="Q4108" s="4" t="str">
        <f t="shared" si="450"/>
        <v>theater</v>
      </c>
      <c r="R4108" s="4" t="str">
        <f t="shared" si="448"/>
        <v>plays</v>
      </c>
      <c r="S4108" s="22">
        <f t="shared" si="451"/>
        <v>42053.049375000002</v>
      </c>
      <c r="T4108" s="22">
        <f t="shared" si="452"/>
        <v>42096.041666666672</v>
      </c>
      <c r="U4108" s="23">
        <v>42053.049375000002</v>
      </c>
      <c r="V4108" s="14">
        <f t="shared" si="453"/>
        <v>5000</v>
      </c>
      <c r="W4108" s="14">
        <f t="shared" si="454"/>
        <v>3530</v>
      </c>
      <c r="X4108" s="7">
        <f>IF($L4108&gt;0,$W4108/$L4108,0)</f>
        <v>106.96969696969697</v>
      </c>
    </row>
    <row r="4109" spans="1:24" ht="43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3">
        <f>(E4109/D4109)*100</f>
        <v>2.0500000000000003</v>
      </c>
      <c r="P4109" s="7">
        <f t="shared" si="449"/>
        <v>10.25</v>
      </c>
      <c r="Q4109" s="4" t="str">
        <f t="shared" si="450"/>
        <v>theater</v>
      </c>
      <c r="R4109" s="4" t="str">
        <f t="shared" si="448"/>
        <v>plays</v>
      </c>
      <c r="S4109" s="22">
        <f t="shared" si="451"/>
        <v>41883.916678240741</v>
      </c>
      <c r="T4109" s="22">
        <f t="shared" si="452"/>
        <v>41906.916678240741</v>
      </c>
      <c r="U4109" s="23">
        <v>41883.916678240741</v>
      </c>
      <c r="V4109" s="14">
        <f t="shared" si="453"/>
        <v>2000</v>
      </c>
      <c r="W4109" s="14">
        <f t="shared" si="454"/>
        <v>41</v>
      </c>
      <c r="X4109" s="7">
        <f>IF($L4109&gt;0,$W4109/$L4109,0)</f>
        <v>10.25</v>
      </c>
    </row>
    <row r="4110" spans="1:24" ht="43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3">
        <f>(E4110/D4110)*100</f>
        <v>1.9666666666666666</v>
      </c>
      <c r="P4110" s="7">
        <f t="shared" si="449"/>
        <v>59</v>
      </c>
      <c r="Q4110" s="4" t="str">
        <f t="shared" si="450"/>
        <v>theater</v>
      </c>
      <c r="R4110" s="4" t="str">
        <f t="shared" si="448"/>
        <v>plays</v>
      </c>
      <c r="S4110" s="22">
        <f t="shared" si="451"/>
        <v>42767.031678240739</v>
      </c>
      <c r="T4110" s="22">
        <f t="shared" si="452"/>
        <v>42797.208333333328</v>
      </c>
      <c r="U4110" s="23">
        <v>42767.031678240739</v>
      </c>
      <c r="V4110" s="14">
        <f t="shared" si="453"/>
        <v>3000</v>
      </c>
      <c r="W4110" s="14">
        <f t="shared" si="454"/>
        <v>59</v>
      </c>
      <c r="X4110" s="7">
        <f>IF($L4110&gt;0,$W4110/$L4110,0)</f>
        <v>59</v>
      </c>
    </row>
    <row r="4111" spans="1:24" ht="43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3">
        <f>(E4111/D4111)*100</f>
        <v>0</v>
      </c>
      <c r="P4111" s="7">
        <f t="shared" si="449"/>
        <v>0</v>
      </c>
      <c r="Q4111" s="4" t="str">
        <f t="shared" si="450"/>
        <v>theater</v>
      </c>
      <c r="R4111" s="4" t="str">
        <f t="shared" si="448"/>
        <v>plays</v>
      </c>
      <c r="S4111" s="22">
        <f t="shared" si="451"/>
        <v>42307.539398148147</v>
      </c>
      <c r="T4111" s="22">
        <f t="shared" si="452"/>
        <v>42337.581064814818</v>
      </c>
      <c r="U4111" s="23">
        <v>42307.539398148147</v>
      </c>
      <c r="V4111" s="14">
        <f t="shared" si="453"/>
        <v>625.93849999999998</v>
      </c>
      <c r="W4111" s="14">
        <f t="shared" si="454"/>
        <v>0</v>
      </c>
      <c r="X4111" s="7">
        <f>IF($L4111&gt;0,$W4111/$L4111,0)</f>
        <v>0</v>
      </c>
    </row>
    <row r="4112" spans="1:24" ht="43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3">
        <f>(E4112/D4112)*100</f>
        <v>28.666666666666668</v>
      </c>
      <c r="P4112" s="7">
        <f t="shared" si="449"/>
        <v>14.333333333333334</v>
      </c>
      <c r="Q4112" s="4" t="str">
        <f t="shared" si="450"/>
        <v>theater</v>
      </c>
      <c r="R4112" s="4" t="str">
        <f t="shared" si="448"/>
        <v>plays</v>
      </c>
      <c r="S4112" s="22">
        <f t="shared" si="451"/>
        <v>42512.626747685186</v>
      </c>
      <c r="T4112" s="22">
        <f t="shared" si="452"/>
        <v>42572.626747685186</v>
      </c>
      <c r="U4112" s="23">
        <v>42512.626747685186</v>
      </c>
      <c r="V4112" s="14">
        <f t="shared" si="453"/>
        <v>375.56309999999996</v>
      </c>
      <c r="W4112" s="14">
        <f t="shared" si="454"/>
        <v>107.66142199999999</v>
      </c>
      <c r="X4112" s="7">
        <f>IF($L4112&gt;0,$W4112/$L4112,0)</f>
        <v>17.94357033333333</v>
      </c>
    </row>
    <row r="4113" spans="1:24" ht="43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3">
        <f>(E4113/D4113)*100</f>
        <v>3.1333333333333333</v>
      </c>
      <c r="P4113" s="7">
        <f t="shared" si="449"/>
        <v>15.666666666666666</v>
      </c>
      <c r="Q4113" s="4" t="str">
        <f t="shared" si="450"/>
        <v>theater</v>
      </c>
      <c r="R4113" s="4" t="str">
        <f t="shared" si="448"/>
        <v>plays</v>
      </c>
      <c r="S4113" s="22">
        <f t="shared" si="451"/>
        <v>42029.135879629626</v>
      </c>
      <c r="T4113" s="22">
        <f t="shared" si="452"/>
        <v>42059.135879629626</v>
      </c>
      <c r="U4113" s="23">
        <v>42029.135879629626</v>
      </c>
      <c r="V4113" s="14">
        <f t="shared" si="453"/>
        <v>3000</v>
      </c>
      <c r="W4113" s="14">
        <f t="shared" si="454"/>
        <v>94</v>
      </c>
      <c r="X4113" s="7">
        <f>IF($L4113&gt;0,$W4113/$L4113,0)</f>
        <v>15.666666666666666</v>
      </c>
    </row>
    <row r="4114" spans="1:24" ht="43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3">
        <f>(E4114/D4114)*100</f>
        <v>0.04</v>
      </c>
      <c r="P4114" s="7">
        <f t="shared" si="449"/>
        <v>1</v>
      </c>
      <c r="Q4114" s="4" t="str">
        <f t="shared" si="450"/>
        <v>theater</v>
      </c>
      <c r="R4114" s="4" t="str">
        <f t="shared" si="448"/>
        <v>plays</v>
      </c>
      <c r="S4114" s="22">
        <f t="shared" si="451"/>
        <v>42400.946597222224</v>
      </c>
      <c r="T4114" s="22">
        <f t="shared" si="452"/>
        <v>42428</v>
      </c>
      <c r="U4114" s="23">
        <v>42400.946597222224</v>
      </c>
      <c r="V4114" s="14">
        <f t="shared" si="453"/>
        <v>2815.3874999999998</v>
      </c>
      <c r="W4114" s="14">
        <f t="shared" si="454"/>
        <v>1.126155</v>
      </c>
      <c r="X4114" s="7">
        <f>IF($L4114&gt;0,$W4114/$L4114,0)</f>
        <v>1.126155</v>
      </c>
    </row>
    <row r="4115" spans="1:24" ht="43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3">
        <f>(E4115/D4115)*100</f>
        <v>0.2</v>
      </c>
      <c r="P4115" s="7">
        <f t="shared" si="449"/>
        <v>1</v>
      </c>
      <c r="Q4115" s="4" t="str">
        <f t="shared" si="450"/>
        <v>theater</v>
      </c>
      <c r="R4115" s="4" t="str">
        <f t="shared" si="448"/>
        <v>plays</v>
      </c>
      <c r="S4115" s="22">
        <f t="shared" si="451"/>
        <v>42358.573182870372</v>
      </c>
      <c r="T4115" s="22">
        <f t="shared" si="452"/>
        <v>42377.273611111115</v>
      </c>
      <c r="U4115" s="23">
        <v>42358.573182870372</v>
      </c>
      <c r="V4115" s="14">
        <f t="shared" si="453"/>
        <v>1500</v>
      </c>
      <c r="W4115" s="14">
        <f t="shared" si="454"/>
        <v>3</v>
      </c>
      <c r="X4115" s="7">
        <f>IF($L4115&gt;0,$W4115/$L4115,0)</f>
        <v>1</v>
      </c>
    </row>
  </sheetData>
  <conditionalFormatting sqref="F2:F4115">
    <cfRule type="expression" dxfId="10" priority="13">
      <formula>F2="canceled"</formula>
    </cfRule>
    <cfRule type="expression" dxfId="9" priority="15">
      <formula>F2="failed"</formula>
    </cfRule>
    <cfRule type="expression" dxfId="8" priority="16">
      <formula>F2="successful"</formula>
    </cfRule>
    <cfRule type="expression" dxfId="7" priority="18">
      <formula>F2="live"</formula>
    </cfRule>
  </conditionalFormatting>
  <conditionalFormatting sqref="O2:O4115">
    <cfRule type="colorScale" priority="9">
      <colorScale>
        <cfvo type="num" val="0"/>
        <cfvo type="num" val="100"/>
        <cfvo type="num" val="200"/>
        <color rgb="FFA50021"/>
        <color rgb="FF00B050"/>
        <color rgb="FF0070C0"/>
      </colorScale>
    </cfRule>
  </conditionalFormatting>
  <conditionalFormatting sqref="D2:E4115">
    <cfRule type="expression" dxfId="6" priority="1">
      <formula>$H2="MXN"</formula>
    </cfRule>
    <cfRule type="expression" dxfId="5" priority="3">
      <formula>$H2="AUD"</formula>
    </cfRule>
    <cfRule type="expression" dxfId="4" priority="4">
      <formula>$H2="GBP"</formula>
    </cfRule>
    <cfRule type="expression" dxfId="3" priority="5">
      <formula>$H2="SEK"</formula>
    </cfRule>
    <cfRule type="expression" dxfId="2" priority="6">
      <formula>$H2="CAD"</formula>
    </cfRule>
    <cfRule type="expression" dxfId="1" priority="7">
      <formula>$H2="EUR"</formula>
    </cfRule>
    <cfRule type="expression" dxfId="0" priority="8">
      <formula>$H2="USD"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C2EEA-7FD3-4BEC-9170-BADAD5E20ECC}">
  <dimension ref="A1:F17"/>
  <sheetViews>
    <sheetView topLeftCell="A4" workbookViewId="0">
      <selection activeCell="F26" sqref="F26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t="s">
        <v>8340</v>
      </c>
    </row>
    <row r="3" spans="1:6">
      <c r="A3" t="s">
        <v>8341</v>
      </c>
    </row>
    <row r="4" spans="1:6">
      <c r="A4" s="10" t="s">
        <v>8223</v>
      </c>
      <c r="B4" t="s">
        <v>8352</v>
      </c>
    </row>
    <row r="6" spans="1:6">
      <c r="A6" s="10" t="s">
        <v>8353</v>
      </c>
      <c r="B6" s="10" t="s">
        <v>8342</v>
      </c>
    </row>
    <row r="7" spans="1:6">
      <c r="A7" s="10" t="s">
        <v>8311</v>
      </c>
      <c r="B7" t="s">
        <v>8220</v>
      </c>
      <c r="C7" t="s">
        <v>8221</v>
      </c>
      <c r="D7" t="s">
        <v>8222</v>
      </c>
      <c r="E7" t="s">
        <v>8219</v>
      </c>
      <c r="F7" t="s">
        <v>8312</v>
      </c>
    </row>
    <row r="8" spans="1:6">
      <c r="A8" s="11" t="s">
        <v>8343</v>
      </c>
      <c r="B8" s="19">
        <v>40</v>
      </c>
      <c r="C8" s="19">
        <v>180</v>
      </c>
      <c r="D8" s="19"/>
      <c r="E8" s="19">
        <v>300</v>
      </c>
      <c r="F8" s="19">
        <v>520</v>
      </c>
    </row>
    <row r="9" spans="1:6">
      <c r="A9" s="11" t="s">
        <v>8344</v>
      </c>
      <c r="B9" s="19">
        <v>20</v>
      </c>
      <c r="C9" s="19">
        <v>140</v>
      </c>
      <c r="D9" s="19">
        <v>6</v>
      </c>
      <c r="E9" s="19">
        <v>34</v>
      </c>
      <c r="F9" s="19">
        <v>200</v>
      </c>
    </row>
    <row r="10" spans="1:6">
      <c r="A10" s="11" t="s">
        <v>8345</v>
      </c>
      <c r="B10" s="19"/>
      <c r="C10" s="19">
        <v>140</v>
      </c>
      <c r="D10" s="19"/>
      <c r="E10" s="19">
        <v>80</v>
      </c>
      <c r="F10" s="19">
        <v>220</v>
      </c>
    </row>
    <row r="11" spans="1:6">
      <c r="A11" s="11" t="s">
        <v>8346</v>
      </c>
      <c r="B11" s="19">
        <v>24</v>
      </c>
      <c r="C11" s="19"/>
      <c r="D11" s="19"/>
      <c r="E11" s="19"/>
      <c r="F11" s="19">
        <v>24</v>
      </c>
    </row>
    <row r="12" spans="1:6">
      <c r="A12" s="11" t="s">
        <v>8347</v>
      </c>
      <c r="B12" s="19">
        <v>20</v>
      </c>
      <c r="C12" s="19">
        <v>120</v>
      </c>
      <c r="D12" s="19">
        <v>20</v>
      </c>
      <c r="E12" s="19">
        <v>540</v>
      </c>
      <c r="F12" s="19">
        <v>700</v>
      </c>
    </row>
    <row r="13" spans="1:6">
      <c r="A13" s="11" t="s">
        <v>8348</v>
      </c>
      <c r="B13" s="19"/>
      <c r="C13" s="19">
        <v>117</v>
      </c>
      <c r="D13" s="19"/>
      <c r="E13" s="19">
        <v>103</v>
      </c>
      <c r="F13" s="19">
        <v>220</v>
      </c>
    </row>
    <row r="14" spans="1:6">
      <c r="A14" s="11" t="s">
        <v>8349</v>
      </c>
      <c r="B14" s="19">
        <v>30</v>
      </c>
      <c r="C14" s="19">
        <v>127</v>
      </c>
      <c r="D14" s="19"/>
      <c r="E14" s="19">
        <v>80</v>
      </c>
      <c r="F14" s="19">
        <v>237</v>
      </c>
    </row>
    <row r="15" spans="1:6">
      <c r="A15" s="11" t="s">
        <v>8350</v>
      </c>
      <c r="B15" s="19">
        <v>178</v>
      </c>
      <c r="C15" s="19">
        <v>213</v>
      </c>
      <c r="D15" s="19"/>
      <c r="E15" s="19">
        <v>209</v>
      </c>
      <c r="F15" s="19">
        <v>600</v>
      </c>
    </row>
    <row r="16" spans="1:6">
      <c r="A16" s="11" t="s">
        <v>8351</v>
      </c>
      <c r="B16" s="19">
        <v>37</v>
      </c>
      <c r="C16" s="19">
        <v>493</v>
      </c>
      <c r="D16" s="19">
        <v>24</v>
      </c>
      <c r="E16" s="19">
        <v>839</v>
      </c>
      <c r="F16" s="19">
        <v>1393</v>
      </c>
    </row>
    <row r="17" spans="1:6">
      <c r="A17" s="11" t="s">
        <v>8312</v>
      </c>
      <c r="B17" s="19">
        <v>349</v>
      </c>
      <c r="C17" s="19">
        <v>1530</v>
      </c>
      <c r="D17" s="19">
        <v>50</v>
      </c>
      <c r="E17" s="19">
        <v>2185</v>
      </c>
      <c r="F17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17EA1-67F6-4B57-99CF-AF84AB16A97F}">
  <dimension ref="A1:F16"/>
  <sheetViews>
    <sheetView topLeftCell="A4" workbookViewId="0">
      <selection activeCell="K31" sqref="K31"/>
    </sheetView>
  </sheetViews>
  <sheetFormatPr defaultRowHeight="14.4"/>
  <cols>
    <col min="1" max="1" width="14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t="s">
        <v>8354</v>
      </c>
    </row>
    <row r="2" spans="1:6">
      <c r="A2" s="10" t="s">
        <v>8223</v>
      </c>
      <c r="B2" t="s">
        <v>8352</v>
      </c>
    </row>
    <row r="3" spans="1:6">
      <c r="A3" s="10" t="s">
        <v>8307</v>
      </c>
      <c r="B3" t="s">
        <v>8352</v>
      </c>
    </row>
    <row r="5" spans="1:6">
      <c r="A5" s="10" t="s">
        <v>8353</v>
      </c>
      <c r="B5" s="10" t="s">
        <v>8342</v>
      </c>
    </row>
    <row r="6" spans="1:6">
      <c r="A6" s="10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8312</v>
      </c>
    </row>
    <row r="7" spans="1:6">
      <c r="A7" s="11" t="s">
        <v>8355</v>
      </c>
      <c r="B7" s="19"/>
      <c r="C7" s="19">
        <v>100</v>
      </c>
      <c r="D7" s="19"/>
      <c r="E7" s="19"/>
      <c r="F7" s="19">
        <v>100</v>
      </c>
    </row>
    <row r="8" spans="1:6">
      <c r="A8" s="11" t="s">
        <v>8356</v>
      </c>
      <c r="B8" s="19"/>
      <c r="C8" s="19">
        <v>40</v>
      </c>
      <c r="D8" s="19"/>
      <c r="E8" s="19"/>
      <c r="F8" s="19">
        <v>40</v>
      </c>
    </row>
    <row r="9" spans="1:6">
      <c r="A9" s="11" t="s">
        <v>8357</v>
      </c>
      <c r="B9" s="19"/>
      <c r="C9" s="19"/>
      <c r="D9" s="19"/>
      <c r="E9" s="19">
        <v>40</v>
      </c>
      <c r="F9" s="19">
        <v>40</v>
      </c>
    </row>
    <row r="10" spans="1:6">
      <c r="A10" s="11" t="s">
        <v>8358</v>
      </c>
      <c r="B10" s="19">
        <v>20</v>
      </c>
      <c r="C10" s="19">
        <v>120</v>
      </c>
      <c r="D10" s="19"/>
      <c r="E10" s="19"/>
      <c r="F10" s="19">
        <v>140</v>
      </c>
    </row>
    <row r="11" spans="1:6">
      <c r="A11" s="11" t="s">
        <v>8359</v>
      </c>
      <c r="B11" s="19"/>
      <c r="C11" s="19">
        <v>60</v>
      </c>
      <c r="D11" s="19"/>
      <c r="E11" s="19"/>
      <c r="F11" s="19">
        <v>60</v>
      </c>
    </row>
    <row r="12" spans="1:6">
      <c r="A12" s="11" t="s">
        <v>8360</v>
      </c>
      <c r="B12" s="19"/>
      <c r="C12" s="19"/>
      <c r="D12" s="19"/>
      <c r="E12" s="19">
        <v>20</v>
      </c>
      <c r="F12" s="19">
        <v>20</v>
      </c>
    </row>
    <row r="13" spans="1:6">
      <c r="A13" s="11" t="s">
        <v>8361</v>
      </c>
      <c r="B13" s="19"/>
      <c r="C13" s="19">
        <v>20</v>
      </c>
      <c r="D13" s="19"/>
      <c r="E13" s="19"/>
      <c r="F13" s="19">
        <v>20</v>
      </c>
    </row>
    <row r="14" spans="1:6">
      <c r="A14" s="11" t="s">
        <v>8362</v>
      </c>
      <c r="B14" s="19"/>
      <c r="C14" s="19">
        <v>353</v>
      </c>
      <c r="D14" s="19">
        <v>19</v>
      </c>
      <c r="E14" s="19">
        <v>694</v>
      </c>
      <c r="F14" s="19">
        <v>1066</v>
      </c>
    </row>
    <row r="15" spans="1:6">
      <c r="A15" s="11" t="s">
        <v>8363</v>
      </c>
      <c r="B15" s="19"/>
      <c r="C15" s="19"/>
      <c r="D15" s="19">
        <v>6</v>
      </c>
      <c r="E15" s="19">
        <v>34</v>
      </c>
      <c r="F15" s="19">
        <v>40</v>
      </c>
    </row>
    <row r="16" spans="1:6">
      <c r="A16" s="11" t="s">
        <v>8312</v>
      </c>
      <c r="B16" s="19">
        <v>20</v>
      </c>
      <c r="C16" s="19">
        <v>693</v>
      </c>
      <c r="D16" s="19">
        <v>25</v>
      </c>
      <c r="E16" s="19">
        <v>788</v>
      </c>
      <c r="F16" s="19">
        <v>1526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864B4-76D5-4FD9-8A44-68CC26E90684}">
  <sheetPr codeName="Sheet3"/>
  <dimension ref="A1:F43"/>
  <sheetViews>
    <sheetView topLeftCell="A13" workbookViewId="0">
      <selection activeCell="F39" sqref="F39"/>
    </sheetView>
  </sheetViews>
  <sheetFormatPr defaultRowHeight="14.4"/>
  <cols>
    <col min="1" max="1" width="12.88671875" bestFit="1" customWidth="1"/>
    <col min="2" max="2" width="10.44140625" customWidth="1"/>
    <col min="3" max="4" width="8.88671875" customWidth="1"/>
    <col min="5" max="5" width="9.44140625" bestFit="1" customWidth="1"/>
    <col min="6" max="6" width="10.77734375" bestFit="1" customWidth="1"/>
  </cols>
  <sheetData>
    <row r="1" spans="1:6">
      <c r="A1" t="s">
        <v>8335</v>
      </c>
    </row>
    <row r="3" spans="1:6">
      <c r="A3" t="s">
        <v>8336</v>
      </c>
    </row>
    <row r="4" spans="1:6">
      <c r="A4" s="18"/>
    </row>
    <row r="5" spans="1:6">
      <c r="A5" s="10" t="s">
        <v>8353</v>
      </c>
      <c r="B5" s="10" t="s">
        <v>8342</v>
      </c>
    </row>
    <row r="6" spans="1:6">
      <c r="A6" s="10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8312</v>
      </c>
    </row>
    <row r="7" spans="1:6">
      <c r="A7" s="20" t="s">
        <v>8370</v>
      </c>
      <c r="B7" s="19">
        <v>34</v>
      </c>
      <c r="C7" s="19">
        <v>149</v>
      </c>
      <c r="D7" s="19">
        <v>2</v>
      </c>
      <c r="E7" s="19">
        <v>182</v>
      </c>
      <c r="F7" s="19">
        <v>367</v>
      </c>
    </row>
    <row r="8" spans="1:6">
      <c r="A8" s="20" t="s">
        <v>8371</v>
      </c>
      <c r="B8" s="19">
        <v>27</v>
      </c>
      <c r="C8" s="19">
        <v>106</v>
      </c>
      <c r="D8" s="19">
        <v>18</v>
      </c>
      <c r="E8" s="19">
        <v>202</v>
      </c>
      <c r="F8" s="19">
        <v>353</v>
      </c>
    </row>
    <row r="9" spans="1:6">
      <c r="A9" s="20" t="s">
        <v>8372</v>
      </c>
      <c r="B9" s="19">
        <v>28</v>
      </c>
      <c r="C9" s="19">
        <v>108</v>
      </c>
      <c r="D9" s="19">
        <v>30</v>
      </c>
      <c r="E9" s="19">
        <v>180</v>
      </c>
      <c r="F9" s="19">
        <v>346</v>
      </c>
    </row>
    <row r="10" spans="1:6">
      <c r="A10" s="20" t="s">
        <v>8373</v>
      </c>
      <c r="B10" s="19">
        <v>27</v>
      </c>
      <c r="C10" s="19">
        <v>102</v>
      </c>
      <c r="D10" s="19"/>
      <c r="E10" s="19">
        <v>192</v>
      </c>
      <c r="F10" s="19">
        <v>321</v>
      </c>
    </row>
    <row r="11" spans="1:6">
      <c r="A11" s="20" t="s">
        <v>8364</v>
      </c>
      <c r="B11" s="19">
        <v>26</v>
      </c>
      <c r="C11" s="19">
        <v>126</v>
      </c>
      <c r="D11" s="19"/>
      <c r="E11" s="19">
        <v>234</v>
      </c>
      <c r="F11" s="19">
        <v>386</v>
      </c>
    </row>
    <row r="12" spans="1:6">
      <c r="A12" s="20" t="s">
        <v>8374</v>
      </c>
      <c r="B12" s="19">
        <v>27</v>
      </c>
      <c r="C12" s="19">
        <v>147</v>
      </c>
      <c r="D12" s="19"/>
      <c r="E12" s="19">
        <v>211</v>
      </c>
      <c r="F12" s="19">
        <v>385</v>
      </c>
    </row>
    <row r="13" spans="1:6">
      <c r="A13" s="20" t="s">
        <v>8365</v>
      </c>
      <c r="B13" s="19">
        <v>43</v>
      </c>
      <c r="C13" s="19">
        <v>150</v>
      </c>
      <c r="D13" s="19"/>
      <c r="E13" s="19">
        <v>194</v>
      </c>
      <c r="F13" s="19">
        <v>387</v>
      </c>
    </row>
    <row r="14" spans="1:6">
      <c r="A14" s="20" t="s">
        <v>8366</v>
      </c>
      <c r="B14" s="19">
        <v>33</v>
      </c>
      <c r="C14" s="19">
        <v>134</v>
      </c>
      <c r="D14" s="19"/>
      <c r="E14" s="19">
        <v>166</v>
      </c>
      <c r="F14" s="19">
        <v>333</v>
      </c>
    </row>
    <row r="15" spans="1:6">
      <c r="A15" s="20" t="s">
        <v>8367</v>
      </c>
      <c r="B15" s="19">
        <v>24</v>
      </c>
      <c r="C15" s="19">
        <v>127</v>
      </c>
      <c r="D15" s="19"/>
      <c r="E15" s="19">
        <v>147</v>
      </c>
      <c r="F15" s="19">
        <v>298</v>
      </c>
    </row>
    <row r="16" spans="1:6">
      <c r="A16" s="20" t="s">
        <v>8368</v>
      </c>
      <c r="B16" s="19">
        <v>20</v>
      </c>
      <c r="C16" s="19">
        <v>149</v>
      </c>
      <c r="D16" s="19"/>
      <c r="E16" s="19">
        <v>183</v>
      </c>
      <c r="F16" s="19">
        <v>352</v>
      </c>
    </row>
    <row r="17" spans="1:6">
      <c r="A17" s="20" t="s">
        <v>8369</v>
      </c>
      <c r="B17" s="19">
        <v>37</v>
      </c>
      <c r="C17" s="19">
        <v>114</v>
      </c>
      <c r="D17" s="19"/>
      <c r="E17" s="19">
        <v>183</v>
      </c>
      <c r="F17" s="19">
        <v>334</v>
      </c>
    </row>
    <row r="18" spans="1:6">
      <c r="A18" s="20" t="s">
        <v>8375</v>
      </c>
      <c r="B18" s="19">
        <v>23</v>
      </c>
      <c r="C18" s="19">
        <v>118</v>
      </c>
      <c r="D18" s="19"/>
      <c r="E18" s="19">
        <v>111</v>
      </c>
      <c r="F18" s="19">
        <v>252</v>
      </c>
    </row>
    <row r="19" spans="1:6">
      <c r="A19" s="20" t="s">
        <v>8312</v>
      </c>
      <c r="B19" s="19">
        <v>349</v>
      </c>
      <c r="C19" s="19">
        <v>1530</v>
      </c>
      <c r="D19" s="19">
        <v>50</v>
      </c>
      <c r="E19" s="19">
        <v>2185</v>
      </c>
      <c r="F19" s="19">
        <v>4114</v>
      </c>
    </row>
    <row r="26" spans="1:6">
      <c r="A26" s="28" t="s">
        <v>8380</v>
      </c>
      <c r="B26" s="28" t="s">
        <v>8220</v>
      </c>
      <c r="C26" s="28" t="s">
        <v>8221</v>
      </c>
      <c r="D26" s="32" t="s">
        <v>8219</v>
      </c>
      <c r="E26" s="28" t="s">
        <v>8381</v>
      </c>
    </row>
    <row r="27" spans="1:6">
      <c r="A27" t="s">
        <v>8370</v>
      </c>
      <c r="B27" s="2">
        <v>9.3150684931506855E-2</v>
      </c>
      <c r="C27" s="2">
        <v>0.40821917808219177</v>
      </c>
      <c r="D27" s="30">
        <v>0.49863013698630138</v>
      </c>
      <c r="E27" s="2">
        <f>B27+C27+D27</f>
        <v>1</v>
      </c>
    </row>
    <row r="28" spans="1:6">
      <c r="A28" t="s">
        <v>8371</v>
      </c>
      <c r="B28" s="2">
        <v>8.0597014925373134E-2</v>
      </c>
      <c r="C28" s="2">
        <v>0.31641791044776119</v>
      </c>
      <c r="D28" s="30">
        <v>0.60298507462686568</v>
      </c>
      <c r="E28" s="2">
        <f t="shared" ref="E28:E39" si="0">B28+C28+D28</f>
        <v>1</v>
      </c>
    </row>
    <row r="29" spans="1:6">
      <c r="A29" t="s">
        <v>8372</v>
      </c>
      <c r="B29" s="2">
        <v>8.8607594936708861E-2</v>
      </c>
      <c r="C29" s="2">
        <v>0.34177215189873417</v>
      </c>
      <c r="D29" s="30">
        <v>0.569620253164557</v>
      </c>
      <c r="E29" s="2">
        <f t="shared" si="0"/>
        <v>1</v>
      </c>
    </row>
    <row r="30" spans="1:6">
      <c r="A30" t="s">
        <v>8373</v>
      </c>
      <c r="B30" s="2">
        <v>8.4112149532710276E-2</v>
      </c>
      <c r="C30" s="2">
        <v>0.31775700934579437</v>
      </c>
      <c r="D30" s="30">
        <v>0.59813084112149528</v>
      </c>
      <c r="E30" s="2">
        <f t="shared" si="0"/>
        <v>1</v>
      </c>
    </row>
    <row r="31" spans="1:6">
      <c r="A31" t="s">
        <v>8364</v>
      </c>
      <c r="B31" s="2">
        <v>6.7357512953367879E-2</v>
      </c>
      <c r="C31" s="2">
        <v>0.32642487046632124</v>
      </c>
      <c r="D31" s="30">
        <v>0.60621761658031093</v>
      </c>
      <c r="E31" s="2">
        <f t="shared" si="0"/>
        <v>1</v>
      </c>
    </row>
    <row r="32" spans="1:6">
      <c r="A32" t="s">
        <v>8374</v>
      </c>
      <c r="B32" s="2">
        <v>7.0129870129870125E-2</v>
      </c>
      <c r="C32" s="2">
        <v>0.38181818181818183</v>
      </c>
      <c r="D32" s="30">
        <v>0.54805194805194801</v>
      </c>
      <c r="E32" s="2">
        <f t="shared" si="0"/>
        <v>1</v>
      </c>
    </row>
    <row r="33" spans="1:5">
      <c r="A33" t="s">
        <v>8365</v>
      </c>
      <c r="B33" s="2">
        <v>0.1111111111111111</v>
      </c>
      <c r="C33" s="2">
        <v>0.38759689922480622</v>
      </c>
      <c r="D33" s="30">
        <v>0.50129198966408273</v>
      </c>
      <c r="E33" s="2">
        <f t="shared" si="0"/>
        <v>1</v>
      </c>
    </row>
    <row r="34" spans="1:5">
      <c r="A34" t="s">
        <v>8366</v>
      </c>
      <c r="B34" s="2">
        <v>9.90990990990991E-2</v>
      </c>
      <c r="C34" s="2">
        <v>0.40240240240240238</v>
      </c>
      <c r="D34" s="30">
        <v>0.49849849849849848</v>
      </c>
      <c r="E34" s="2">
        <f t="shared" si="0"/>
        <v>1</v>
      </c>
    </row>
    <row r="35" spans="1:5">
      <c r="A35" t="s">
        <v>8367</v>
      </c>
      <c r="B35" s="2">
        <v>8.0536912751677847E-2</v>
      </c>
      <c r="C35" s="2">
        <v>0.4261744966442953</v>
      </c>
      <c r="D35" s="30">
        <v>0.49328859060402686</v>
      </c>
      <c r="E35" s="2">
        <f t="shared" si="0"/>
        <v>1</v>
      </c>
    </row>
    <row r="36" spans="1:5">
      <c r="A36" t="s">
        <v>8368</v>
      </c>
      <c r="B36" s="2">
        <v>5.6818181818181816E-2</v>
      </c>
      <c r="C36" s="2">
        <v>0.42329545454545453</v>
      </c>
      <c r="D36" s="30">
        <v>0.51988636363636365</v>
      </c>
      <c r="E36" s="2">
        <f t="shared" si="0"/>
        <v>1</v>
      </c>
    </row>
    <row r="37" spans="1:5">
      <c r="A37" s="26" t="s">
        <v>8369</v>
      </c>
      <c r="B37" s="27">
        <v>0.11077844311377245</v>
      </c>
      <c r="C37" s="27">
        <v>0.3413173652694611</v>
      </c>
      <c r="D37" s="30">
        <v>0.54790419161676651</v>
      </c>
      <c r="E37" s="27">
        <f t="shared" si="0"/>
        <v>1</v>
      </c>
    </row>
    <row r="38" spans="1:5">
      <c r="A38" s="28" t="s">
        <v>8375</v>
      </c>
      <c r="B38" s="29">
        <v>9.1269841269841265E-2</v>
      </c>
      <c r="C38" s="29">
        <v>0.46825396825396826</v>
      </c>
      <c r="D38" s="31">
        <v>0.44047619047619047</v>
      </c>
      <c r="E38" s="29">
        <f t="shared" si="0"/>
        <v>1</v>
      </c>
    </row>
    <row r="39" spans="1:5">
      <c r="A39" t="s">
        <v>8381</v>
      </c>
      <c r="B39" s="2">
        <v>8.5875984251968504E-2</v>
      </c>
      <c r="C39" s="2">
        <v>0.3764763779527559</v>
      </c>
      <c r="D39" s="30">
        <v>0.53764763779527558</v>
      </c>
      <c r="E39" s="2">
        <f t="shared" si="0"/>
        <v>1</v>
      </c>
    </row>
    <row r="40" spans="1:5">
      <c r="B40" s="2"/>
      <c r="C40" s="2"/>
      <c r="D40" s="27"/>
      <c r="E40" s="2"/>
    </row>
    <row r="41" spans="1:5">
      <c r="A41" s="18" t="s">
        <v>8337</v>
      </c>
    </row>
    <row r="42" spans="1:5">
      <c r="A42" s="18" t="s">
        <v>8338</v>
      </c>
    </row>
    <row r="43" spans="1:5">
      <c r="A43" s="18" t="s">
        <v>8339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77885-B9AD-402A-B075-1838DFF8F70C}">
  <dimension ref="A1:E41"/>
  <sheetViews>
    <sheetView tabSelected="1" topLeftCell="A4" workbookViewId="0">
      <selection activeCell="F47" sqref="F47"/>
    </sheetView>
  </sheetViews>
  <sheetFormatPr defaultRowHeight="14.4"/>
  <cols>
    <col min="1" max="1" width="12.88671875" bestFit="1" customWidth="1"/>
    <col min="2" max="4" width="10.44140625" customWidth="1"/>
    <col min="5" max="5" width="9.44140625" bestFit="1" customWidth="1"/>
    <col min="6" max="6" width="10.77734375" bestFit="1" customWidth="1"/>
  </cols>
  <sheetData>
    <row r="1" spans="1:5">
      <c r="A1" s="33" t="s">
        <v>8337</v>
      </c>
    </row>
    <row r="2" spans="1:5">
      <c r="A2" s="18"/>
    </row>
    <row r="3" spans="1:5">
      <c r="A3" s="18"/>
    </row>
    <row r="4" spans="1:5">
      <c r="A4" s="18"/>
    </row>
    <row r="5" spans="1:5">
      <c r="A5" s="33" t="s">
        <v>8338</v>
      </c>
    </row>
    <row r="6" spans="1:5">
      <c r="A6" s="18" t="s">
        <v>8385</v>
      </c>
    </row>
    <row r="7" spans="1:5">
      <c r="A7" s="18"/>
    </row>
    <row r="8" spans="1:5">
      <c r="A8" s="18"/>
    </row>
    <row r="9" spans="1:5">
      <c r="A9" s="33" t="s">
        <v>8339</v>
      </c>
    </row>
    <row r="10" spans="1:5">
      <c r="A10" t="s">
        <v>8384</v>
      </c>
    </row>
    <row r="11" spans="1:5">
      <c r="A11" s="28" t="s">
        <v>8380</v>
      </c>
      <c r="B11" s="28" t="s">
        <v>8220</v>
      </c>
      <c r="C11" s="28" t="s">
        <v>8221</v>
      </c>
      <c r="D11" s="32" t="s">
        <v>8219</v>
      </c>
      <c r="E11" s="28" t="s">
        <v>8381</v>
      </c>
    </row>
    <row r="12" spans="1:5">
      <c r="A12" t="s">
        <v>8370</v>
      </c>
      <c r="B12" s="2">
        <v>9.3150684931506855E-2</v>
      </c>
      <c r="C12" s="2">
        <v>0.40821917808219177</v>
      </c>
      <c r="D12" s="30">
        <v>0.49863013698630138</v>
      </c>
      <c r="E12" s="2">
        <f>B12+C12+D12</f>
        <v>1</v>
      </c>
    </row>
    <row r="13" spans="1:5">
      <c r="A13" t="s">
        <v>8371</v>
      </c>
      <c r="B13" s="2">
        <v>8.0597014925373134E-2</v>
      </c>
      <c r="C13" s="2">
        <v>0.31641791044776119</v>
      </c>
      <c r="D13" s="30">
        <v>0.60298507462686568</v>
      </c>
      <c r="E13" s="2">
        <f t="shared" ref="E13:E24" si="0">B13+C13+D13</f>
        <v>1</v>
      </c>
    </row>
    <row r="14" spans="1:5">
      <c r="A14" t="s">
        <v>8372</v>
      </c>
      <c r="B14" s="2">
        <v>8.8607594936708861E-2</v>
      </c>
      <c r="C14" s="2">
        <v>0.34177215189873417</v>
      </c>
      <c r="D14" s="30">
        <v>0.569620253164557</v>
      </c>
      <c r="E14" s="2">
        <f t="shared" si="0"/>
        <v>1</v>
      </c>
    </row>
    <row r="15" spans="1:5">
      <c r="A15" t="s">
        <v>8373</v>
      </c>
      <c r="B15" s="2">
        <v>8.4112149532710276E-2</v>
      </c>
      <c r="C15" s="2">
        <v>0.31775700934579437</v>
      </c>
      <c r="D15" s="30">
        <v>0.59813084112149528</v>
      </c>
      <c r="E15" s="2">
        <f t="shared" si="0"/>
        <v>1</v>
      </c>
    </row>
    <row r="16" spans="1:5">
      <c r="A16" t="s">
        <v>8364</v>
      </c>
      <c r="B16" s="2">
        <v>6.7357512953367879E-2</v>
      </c>
      <c r="C16" s="2">
        <v>0.32642487046632124</v>
      </c>
      <c r="D16" s="30">
        <v>0.60621761658031093</v>
      </c>
      <c r="E16" s="2">
        <f t="shared" si="0"/>
        <v>1</v>
      </c>
    </row>
    <row r="17" spans="1:5">
      <c r="A17" t="s">
        <v>8374</v>
      </c>
      <c r="B17" s="2">
        <v>7.0129870129870125E-2</v>
      </c>
      <c r="C17" s="2">
        <v>0.38181818181818183</v>
      </c>
      <c r="D17" s="30">
        <v>0.54805194805194801</v>
      </c>
      <c r="E17" s="2">
        <f t="shared" si="0"/>
        <v>1</v>
      </c>
    </row>
    <row r="18" spans="1:5">
      <c r="A18" t="s">
        <v>8365</v>
      </c>
      <c r="B18" s="2">
        <v>0.1111111111111111</v>
      </c>
      <c r="C18" s="2">
        <v>0.38759689922480622</v>
      </c>
      <c r="D18" s="30">
        <v>0.50129198966408273</v>
      </c>
      <c r="E18" s="2">
        <f t="shared" si="0"/>
        <v>1</v>
      </c>
    </row>
    <row r="19" spans="1:5">
      <c r="A19" t="s">
        <v>8366</v>
      </c>
      <c r="B19" s="2">
        <v>9.90990990990991E-2</v>
      </c>
      <c r="C19" s="2">
        <v>0.40240240240240238</v>
      </c>
      <c r="D19" s="30">
        <v>0.49849849849849848</v>
      </c>
      <c r="E19" s="2">
        <f t="shared" si="0"/>
        <v>1</v>
      </c>
    </row>
    <row r="20" spans="1:5">
      <c r="A20" t="s">
        <v>8367</v>
      </c>
      <c r="B20" s="2">
        <v>8.0536912751677847E-2</v>
      </c>
      <c r="C20" s="2">
        <v>0.4261744966442953</v>
      </c>
      <c r="D20" s="30">
        <v>0.49328859060402686</v>
      </c>
      <c r="E20" s="2">
        <f t="shared" si="0"/>
        <v>1</v>
      </c>
    </row>
    <row r="21" spans="1:5">
      <c r="A21" t="s">
        <v>8368</v>
      </c>
      <c r="B21" s="2">
        <v>5.6818181818181816E-2</v>
      </c>
      <c r="C21" s="2">
        <v>0.42329545454545453</v>
      </c>
      <c r="D21" s="30">
        <v>0.51988636363636365</v>
      </c>
      <c r="E21" s="2">
        <f t="shared" si="0"/>
        <v>1</v>
      </c>
    </row>
    <row r="22" spans="1:5">
      <c r="A22" s="26" t="s">
        <v>8369</v>
      </c>
      <c r="B22" s="27">
        <v>0.11077844311377245</v>
      </c>
      <c r="C22" s="27">
        <v>0.3413173652694611</v>
      </c>
      <c r="D22" s="30">
        <v>0.54790419161676651</v>
      </c>
      <c r="E22" s="27">
        <f t="shared" si="0"/>
        <v>1</v>
      </c>
    </row>
    <row r="23" spans="1:5">
      <c r="A23" s="28" t="s">
        <v>8375</v>
      </c>
      <c r="B23" s="29">
        <v>9.1269841269841265E-2</v>
      </c>
      <c r="C23" s="29">
        <v>0.46825396825396826</v>
      </c>
      <c r="D23" s="31">
        <v>0.44047619047619047</v>
      </c>
      <c r="E23" s="29">
        <f t="shared" si="0"/>
        <v>1</v>
      </c>
    </row>
    <row r="24" spans="1:5">
      <c r="A24" t="s">
        <v>8381</v>
      </c>
      <c r="B24" s="2">
        <v>8.5875984251968504E-2</v>
      </c>
      <c r="C24" s="2">
        <v>0.3764763779527559</v>
      </c>
      <c r="D24" s="30">
        <v>0.53764763779527558</v>
      </c>
      <c r="E24" s="2">
        <f t="shared" si="0"/>
        <v>1</v>
      </c>
    </row>
    <row r="25" spans="1:5">
      <c r="B25" s="2"/>
      <c r="C25" s="2"/>
      <c r="D25" s="27"/>
      <c r="E25" s="2"/>
    </row>
    <row r="28" spans="1:5">
      <c r="A28" s="28" t="s">
        <v>8380</v>
      </c>
      <c r="B28" s="28" t="s">
        <v>8382</v>
      </c>
      <c r="C28" s="32" t="s">
        <v>8383</v>
      </c>
      <c r="D28" s="28" t="s">
        <v>8381</v>
      </c>
    </row>
    <row r="29" spans="1:5">
      <c r="A29" t="s">
        <v>8370</v>
      </c>
      <c r="B29" s="2">
        <f>B12+C12</f>
        <v>0.50136986301369868</v>
      </c>
      <c r="C29" s="30">
        <v>0.49863013698630138</v>
      </c>
      <c r="D29" s="2">
        <f>B29+C29</f>
        <v>1</v>
      </c>
    </row>
    <row r="30" spans="1:5">
      <c r="A30" t="s">
        <v>8371</v>
      </c>
      <c r="B30" s="2">
        <f t="shared" ref="B30:B41" si="1">B13+C13</f>
        <v>0.39701492537313432</v>
      </c>
      <c r="C30" s="30">
        <v>0.60298507462686568</v>
      </c>
      <c r="D30" s="2">
        <f t="shared" ref="D30:D41" si="2">B30+C30</f>
        <v>1</v>
      </c>
    </row>
    <row r="31" spans="1:5">
      <c r="A31" t="s">
        <v>8372</v>
      </c>
      <c r="B31" s="2">
        <f t="shared" si="1"/>
        <v>0.430379746835443</v>
      </c>
      <c r="C31" s="30">
        <v>0.569620253164557</v>
      </c>
      <c r="D31" s="2">
        <f t="shared" si="2"/>
        <v>1</v>
      </c>
    </row>
    <row r="32" spans="1:5">
      <c r="A32" t="s">
        <v>8373</v>
      </c>
      <c r="B32" s="2">
        <f t="shared" si="1"/>
        <v>0.40186915887850466</v>
      </c>
      <c r="C32" s="30">
        <v>0.59813084112149528</v>
      </c>
      <c r="D32" s="2">
        <f t="shared" si="2"/>
        <v>1</v>
      </c>
    </row>
    <row r="33" spans="1:4">
      <c r="A33" t="s">
        <v>8364</v>
      </c>
      <c r="B33" s="2">
        <f t="shared" si="1"/>
        <v>0.39378238341968913</v>
      </c>
      <c r="C33" s="30">
        <v>0.60621761658031093</v>
      </c>
      <c r="D33" s="2">
        <f t="shared" si="2"/>
        <v>1</v>
      </c>
    </row>
    <row r="34" spans="1:4">
      <c r="A34" t="s">
        <v>8374</v>
      </c>
      <c r="B34" s="2">
        <f t="shared" si="1"/>
        <v>0.45194805194805199</v>
      </c>
      <c r="C34" s="30">
        <v>0.54805194805194801</v>
      </c>
      <c r="D34" s="2">
        <f t="shared" si="2"/>
        <v>1</v>
      </c>
    </row>
    <row r="35" spans="1:4">
      <c r="A35" t="s">
        <v>8365</v>
      </c>
      <c r="B35" s="2">
        <f t="shared" si="1"/>
        <v>0.49870801033591733</v>
      </c>
      <c r="C35" s="30">
        <v>0.50129198966408273</v>
      </c>
      <c r="D35" s="2">
        <f t="shared" si="2"/>
        <v>1</v>
      </c>
    </row>
    <row r="36" spans="1:4">
      <c r="A36" t="s">
        <v>8366</v>
      </c>
      <c r="B36" s="2">
        <f t="shared" si="1"/>
        <v>0.50150150150150152</v>
      </c>
      <c r="C36" s="30">
        <v>0.49849849849849848</v>
      </c>
      <c r="D36" s="2">
        <f t="shared" si="2"/>
        <v>1</v>
      </c>
    </row>
    <row r="37" spans="1:4">
      <c r="A37" t="s">
        <v>8367</v>
      </c>
      <c r="B37" s="2">
        <f t="shared" si="1"/>
        <v>0.50671140939597314</v>
      </c>
      <c r="C37" s="30">
        <v>0.49328859060402686</v>
      </c>
      <c r="D37" s="2">
        <f t="shared" si="2"/>
        <v>1</v>
      </c>
    </row>
    <row r="38" spans="1:4">
      <c r="A38" t="s">
        <v>8368</v>
      </c>
      <c r="B38" s="2">
        <f t="shared" si="1"/>
        <v>0.48011363636363635</v>
      </c>
      <c r="C38" s="30">
        <v>0.51988636363636365</v>
      </c>
      <c r="D38" s="2">
        <f t="shared" si="2"/>
        <v>1</v>
      </c>
    </row>
    <row r="39" spans="1:4">
      <c r="A39" s="26" t="s">
        <v>8369</v>
      </c>
      <c r="B39" s="27">
        <f t="shared" si="1"/>
        <v>0.45209580838323354</v>
      </c>
      <c r="C39" s="30">
        <v>0.54790419161676651</v>
      </c>
      <c r="D39" s="27">
        <f t="shared" si="2"/>
        <v>1</v>
      </c>
    </row>
    <row r="40" spans="1:4">
      <c r="A40" s="28" t="s">
        <v>8375</v>
      </c>
      <c r="B40" s="29">
        <f t="shared" si="1"/>
        <v>0.55952380952380953</v>
      </c>
      <c r="C40" s="31">
        <v>0.44047619047619047</v>
      </c>
      <c r="D40" s="29">
        <f t="shared" si="2"/>
        <v>1</v>
      </c>
    </row>
    <row r="41" spans="1:4">
      <c r="A41" t="s">
        <v>8381</v>
      </c>
      <c r="B41" s="2">
        <f t="shared" si="1"/>
        <v>0.46235236220472442</v>
      </c>
      <c r="C41" s="30">
        <v>0.53764763779527558</v>
      </c>
      <c r="D41" s="2">
        <f t="shared" si="2"/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7B5AA-A024-4351-8DB1-295B249CB7E6}">
  <dimension ref="A1"/>
  <sheetViews>
    <sheetView workbookViewId="0">
      <selection activeCell="I24" sqref="I24"/>
    </sheetView>
  </sheetViews>
  <sheetFormatPr defaultRowHeight="14.4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52BD3-618A-4DF4-A2F3-77671B78B7A2}">
  <sheetPr codeName="Sheet2"/>
  <dimension ref="A1:F21"/>
  <sheetViews>
    <sheetView workbookViewId="0">
      <selection activeCell="E20" sqref="E20"/>
    </sheetView>
  </sheetViews>
  <sheetFormatPr defaultRowHeight="14.4"/>
  <cols>
    <col min="1" max="1" width="14.109375" customWidth="1"/>
    <col min="2" max="2" width="17.5546875" customWidth="1"/>
    <col min="3" max="3" width="11.33203125" customWidth="1"/>
    <col min="4" max="4" width="10.21875" customWidth="1"/>
    <col min="5" max="5" width="25.33203125" customWidth="1"/>
    <col min="6" max="6" width="185.77734375" customWidth="1"/>
  </cols>
  <sheetData>
    <row r="1" spans="1:6">
      <c r="A1" s="10" t="s">
        <v>8321</v>
      </c>
      <c r="B1" s="10"/>
      <c r="C1" s="12"/>
    </row>
    <row r="2" spans="1:6">
      <c r="A2" s="11" t="s">
        <v>8248</v>
      </c>
      <c r="B2" t="s">
        <v>8313</v>
      </c>
      <c r="C2" s="13">
        <v>0.704094</v>
      </c>
      <c r="D2" t="s">
        <v>8319</v>
      </c>
      <c r="E2" t="str">
        <f>"IF($H2='"&amp;$A2&amp;"',$D2*"&amp;$C2&amp;","</f>
        <v>IF($H2='AUD',$D2*0.704094,</v>
      </c>
      <c r="F2" t="str">
        <f>"IF($H2='"&amp;$A2&amp;"',$E2*"&amp;$C2&amp;","</f>
        <v>IF($H2='AUD',$E2*0.704094,</v>
      </c>
    </row>
    <row r="3" spans="1:6">
      <c r="A3" s="11" t="s">
        <v>8251</v>
      </c>
      <c r="B3" t="s">
        <v>8315</v>
      </c>
      <c r="C3" s="13">
        <v>0.76644900000000005</v>
      </c>
      <c r="D3" t="str">
        <f>D2&amp;")"</f>
        <v>))</v>
      </c>
      <c r="E3" t="str">
        <f t="shared" ref="E3:E13" si="0">"IF($H2='"&amp;$A3&amp;"',$D2*"&amp;$C3&amp;","</f>
        <v>IF($H2='CAD',$D2*0.766449,</v>
      </c>
      <c r="F3" t="str">
        <f t="shared" ref="F3:F13" si="1">"IF($H2='"&amp;$A3&amp;"',$E2*"&amp;$C3&amp;","</f>
        <v>IF($H2='CAD',$E2*0.766449,</v>
      </c>
    </row>
    <row r="4" spans="1:6">
      <c r="A4" s="11" t="s">
        <v>8257</v>
      </c>
      <c r="B4" t="s">
        <v>8317</v>
      </c>
      <c r="C4" s="13">
        <v>1.0160690000000001</v>
      </c>
      <c r="D4" t="str">
        <f t="shared" ref="D4:D14" si="2">D3&amp;")"</f>
        <v>)))</v>
      </c>
      <c r="E4" t="str">
        <f t="shared" si="0"/>
        <v>IF($H2='CHF',$D2*1.016069,</v>
      </c>
      <c r="F4" t="str">
        <f t="shared" si="1"/>
        <v>IF($H2='CHF',$E2*1.016069,</v>
      </c>
    </row>
    <row r="5" spans="1:6">
      <c r="A5" s="11" t="s">
        <v>8253</v>
      </c>
      <c r="B5" t="s">
        <v>8322</v>
      </c>
      <c r="C5" s="13">
        <v>0.15081800000000001</v>
      </c>
      <c r="D5" t="str">
        <f t="shared" si="2"/>
        <v>))))</v>
      </c>
      <c r="E5" t="str">
        <f t="shared" si="0"/>
        <v>IF($H2='DKK',$D2*0.150818,</v>
      </c>
      <c r="F5" t="str">
        <f t="shared" si="1"/>
        <v>IF($H2='DKK',$E2*0.150818,</v>
      </c>
    </row>
    <row r="6" spans="1:6">
      <c r="A6" s="11" t="s">
        <v>8323</v>
      </c>
      <c r="B6" t="s">
        <v>8324</v>
      </c>
      <c r="C6" s="13">
        <v>1.126155</v>
      </c>
      <c r="D6" t="str">
        <f t="shared" si="2"/>
        <v>)))))</v>
      </c>
      <c r="E6" t="str">
        <f t="shared" si="0"/>
        <v>IF($H2='$EUR',$D2*1.126155,</v>
      </c>
      <c r="F6" t="str">
        <f t="shared" si="1"/>
        <v>IF($H2='$EUR',$E2*1.126155,</v>
      </c>
    </row>
    <row r="7" spans="1:6">
      <c r="A7" s="11" t="s">
        <v>8247</v>
      </c>
      <c r="B7" t="s">
        <v>8314</v>
      </c>
      <c r="C7" s="13">
        <v>1.2518769999999999</v>
      </c>
      <c r="D7" t="str">
        <f t="shared" si="2"/>
        <v>))))))</v>
      </c>
      <c r="E7" t="str">
        <f t="shared" si="0"/>
        <v>IF($H2='GBP',$D2*1.251877,</v>
      </c>
      <c r="F7" t="str">
        <f t="shared" si="1"/>
        <v>IF($H2='GBP',$E2*1.251877,</v>
      </c>
    </row>
    <row r="8" spans="1:6">
      <c r="A8" s="11" t="s">
        <v>8252</v>
      </c>
      <c r="B8" t="s">
        <v>8316</v>
      </c>
      <c r="C8" s="13">
        <v>0.12776599999999999</v>
      </c>
      <c r="D8" t="str">
        <f t="shared" si="2"/>
        <v>)))))))</v>
      </c>
      <c r="E8" t="str">
        <f t="shared" si="0"/>
        <v>IF($H2='HKD',$D2*0.127766,</v>
      </c>
      <c r="F8" t="str">
        <f t="shared" si="1"/>
        <v>IF($H2='HKD',$E2*0.127766,</v>
      </c>
    </row>
    <row r="9" spans="1:6">
      <c r="A9" s="11" t="s">
        <v>8256</v>
      </c>
      <c r="B9" t="s">
        <v>8325</v>
      </c>
      <c r="C9" s="13">
        <v>5.2687999999999999E-2</v>
      </c>
      <c r="D9" t="str">
        <f t="shared" si="2"/>
        <v>))))))))</v>
      </c>
      <c r="E9" t="str">
        <f t="shared" si="0"/>
        <v>IF($H2='MXN',$D2*0.052688,</v>
      </c>
      <c r="F9" t="str">
        <f t="shared" si="1"/>
        <v>IF($H2='MXN',$E2*0.052688,</v>
      </c>
    </row>
    <row r="10" spans="1:6">
      <c r="A10" s="11" t="s">
        <v>8254</v>
      </c>
      <c r="B10" t="s">
        <v>8326</v>
      </c>
      <c r="C10" s="13">
        <v>0.117106</v>
      </c>
      <c r="D10" t="str">
        <f t="shared" si="2"/>
        <v>)))))))))</v>
      </c>
      <c r="E10" t="str">
        <f t="shared" si="0"/>
        <v>IF($H2='NOK',$D2*0.117106,</v>
      </c>
      <c r="F10" t="str">
        <f t="shared" si="1"/>
        <v>IF($H2='NOK',$E2*0.117106,</v>
      </c>
    </row>
    <row r="11" spans="1:6">
      <c r="A11" s="11" t="s">
        <v>8250</v>
      </c>
      <c r="B11" t="s">
        <v>8327</v>
      </c>
      <c r="C11" s="13">
        <v>0.67207799999999995</v>
      </c>
      <c r="D11" t="str">
        <f t="shared" si="2"/>
        <v>))))))))))</v>
      </c>
      <c r="E11" t="str">
        <f t="shared" si="0"/>
        <v>IF($H2='NZD',$D2*0.672078,</v>
      </c>
      <c r="F11" t="str">
        <f t="shared" si="1"/>
        <v>IF($H2='NZD',$E2*0.672078,</v>
      </c>
    </row>
    <row r="12" spans="1:6">
      <c r="A12" s="11" t="s">
        <v>8328</v>
      </c>
      <c r="B12" t="s">
        <v>8329</v>
      </c>
      <c r="C12" s="13">
        <v>0.106947</v>
      </c>
      <c r="D12" t="str">
        <f t="shared" si="2"/>
        <v>)))))))))))</v>
      </c>
      <c r="E12" t="str">
        <f t="shared" si="0"/>
        <v>IF($H2='S$EK',$D2*0.106947,</v>
      </c>
      <c r="F12" t="str">
        <f t="shared" si="1"/>
        <v>IF($H2='S$EK',$E2*0.106947,</v>
      </c>
    </row>
    <row r="13" spans="1:6">
      <c r="A13" s="11" t="s">
        <v>8258</v>
      </c>
      <c r="B13" t="s">
        <v>8330</v>
      </c>
      <c r="C13" s="13">
        <v>0.73746599999999995</v>
      </c>
      <c r="D13" t="str">
        <f t="shared" si="2"/>
        <v>))))))))))))</v>
      </c>
      <c r="E13" t="str">
        <f t="shared" si="0"/>
        <v>IF($H2='SGD',$D2*0.737466,</v>
      </c>
      <c r="F13" t="str">
        <f t="shared" si="1"/>
        <v>IF($H2='SGD',$E2*0.737466,</v>
      </c>
    </row>
    <row r="14" spans="1:6">
      <c r="A14" s="11" t="s">
        <v>8246</v>
      </c>
      <c r="B14" s="11" t="s">
        <v>8318</v>
      </c>
      <c r="C14" s="13">
        <v>1</v>
      </c>
      <c r="D14" t="str">
        <f t="shared" si="2"/>
        <v>)))))))))))))</v>
      </c>
      <c r="E14" t="str">
        <f>"IF($H2='"&amp;A14&amp;"',$D2*"&amp;$C14&amp;$D14</f>
        <v>IF($H2='USD',$D2*1)))))))))))))</v>
      </c>
      <c r="F14" t="str">
        <f>"IF($H2='"&amp;A14&amp;"',$E2*"&amp;$C14&amp;$D14</f>
        <v>IF($H2='USD',$E2*1)))))))))))))</v>
      </c>
    </row>
    <row r="15" spans="1:6">
      <c r="A15" s="11" t="s">
        <v>8312</v>
      </c>
      <c r="B15" s="11"/>
      <c r="C15" s="12"/>
    </row>
    <row r="16" spans="1:6">
      <c r="E16" s="16" t="str">
        <f>$E2&amp;$E3&amp;$E4&amp;$E5&amp;$E6&amp;$E7&amp;$E8&amp;$E9&amp;$E10&amp;$E11&amp;$E12&amp;$E13&amp;$E14</f>
        <v>IF($H2='AUD',$D2*0.704094,IF($H2='CAD',$D2*0.766449,IF($H2='CHF',$D2*1.016069,IF($H2='DKK',$D2*0.150818,IF($H2='$EUR',$D2*1.126155,IF($H2='GBP',$D2*1.251877,IF($H2='HKD',$D2*0.127766,IF($H2='MXN',$D2*0.052688,IF($H2='NOK',$D2*0.117106,IF($H2='NZD',$D2*0.672078,IF($H2='S$EK',$D2*0.106947,IF($H2='SGD',$D2*0.737466,IF($H2='USD',$D2*1)))))))))))))</v>
      </c>
    </row>
    <row r="17" spans="3:5">
      <c r="E17" s="16" t="str">
        <f>$F3&amp;$F4&amp;$F5&amp;$F6&amp;$F7&amp;$F8&amp;$F9&amp;$F10&amp;$F11&amp;$F12&amp;$F13&amp;$F14&amp;$F15</f>
        <v>IF($H2='CAD',$E2*0.766449,IF($H2='CHF',$E2*1.016069,IF($H2='DKK',$E2*0.150818,IF($H2='$EUR',$E2*1.126155,IF($H2='GBP',$E2*1.251877,IF($H2='HKD',$E2*0.127766,IF($H2='MXN',$E2*0.052688,IF($H2='NOK',$E2*0.117106,IF($H2='NZD',$E2*0.672078,IF($H2='S$EK',$E2*0.106947,IF($H2='SGD',$E2*0.737466,IF($H2='USD',$E2*1)))))))))))))</v>
      </c>
    </row>
    <row r="20" spans="3:5">
      <c r="C20" t="s">
        <v>8333</v>
      </c>
      <c r="D20" t="s">
        <v>8334</v>
      </c>
      <c r="E20" s="17" t="s">
        <v>8331</v>
      </c>
    </row>
    <row r="21" spans="3:5">
      <c r="C21" t="s">
        <v>8333</v>
      </c>
      <c r="D21" t="s">
        <v>8334</v>
      </c>
      <c r="E21" s="17" t="s">
        <v>8332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by Cat</vt:lpstr>
      <vt:lpstr>by SubCat</vt:lpstr>
      <vt:lpstr>by Date</vt:lpstr>
      <vt:lpstr>conclusions</vt:lpstr>
      <vt:lpstr>BONUS</vt:lpstr>
      <vt:lpstr>workbook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Leiker</cp:lastModifiedBy>
  <dcterms:created xsi:type="dcterms:W3CDTF">2017-04-20T15:17:24Z</dcterms:created>
  <dcterms:modified xsi:type="dcterms:W3CDTF">2019-07-17T21:40:31Z</dcterms:modified>
</cp:coreProperties>
</file>