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eters4\Dropbox\updatedformat\"/>
    </mc:Choice>
  </mc:AlternateContent>
  <xr:revisionPtr revIDLastSave="0" documentId="13_ncr:1_{8F1734A3-EC39-41E1-9C1D-C433759238F4}" xr6:coauthVersionLast="36" xr6:coauthVersionMax="44" xr10:uidLastSave="{00000000-0000-0000-0000-000000000000}"/>
  <bookViews>
    <workbookView xWindow="-120" yWindow="-120" windowWidth="25440" windowHeight="15390" tabRatio="416" xr2:uid="{00000000-000D-0000-FFFF-FFFF00000000}"/>
  </bookViews>
  <sheets>
    <sheet name="HEO site" sheetId="2" r:id="rId1"/>
  </sheets>
  <calcPr calcId="191029"/>
</workbook>
</file>

<file path=xl/calcChain.xml><?xml version="1.0" encoding="utf-8"?>
<calcChain xmlns="http://schemas.openxmlformats.org/spreadsheetml/2006/main">
  <c r="I673" i="2" l="1"/>
  <c r="I670" i="2" l="1"/>
  <c r="I658" i="2" l="1"/>
  <c r="H659" i="2"/>
  <c r="H660" i="2"/>
  <c r="H661" i="2"/>
  <c r="H662" i="2"/>
  <c r="H663" i="2"/>
  <c r="H665" i="2"/>
  <c r="E673" i="2"/>
  <c r="T671" i="2"/>
  <c r="E671" i="2"/>
  <c r="E670" i="2"/>
  <c r="E669" i="2"/>
  <c r="E668" i="2"/>
  <c r="I667" i="2"/>
  <c r="D667" i="2"/>
  <c r="E667" i="2" s="1"/>
  <c r="I666" i="2"/>
  <c r="D666" i="2"/>
  <c r="E666" i="2" s="1"/>
  <c r="E665" i="2"/>
  <c r="E663" i="2"/>
  <c r="E662" i="2"/>
  <c r="E661" i="2"/>
  <c r="E660" i="2"/>
  <c r="E659" i="2"/>
  <c r="E658" i="2"/>
  <c r="B657" i="2"/>
  <c r="A657" i="2" s="1"/>
  <c r="E655" i="2" l="1"/>
  <c r="T653" i="2"/>
  <c r="E653" i="2"/>
  <c r="E652" i="2"/>
  <c r="E651" i="2"/>
  <c r="E650" i="2"/>
  <c r="I649" i="2"/>
  <c r="D649" i="2"/>
  <c r="E649" i="2" s="1"/>
  <c r="I648" i="2"/>
  <c r="D648" i="2"/>
  <c r="E648" i="2" s="1"/>
  <c r="H647" i="2"/>
  <c r="E647" i="2"/>
  <c r="E645" i="2"/>
  <c r="E644" i="2"/>
  <c r="E643" i="2"/>
  <c r="E642" i="2"/>
  <c r="E641" i="2"/>
  <c r="I640" i="2"/>
  <c r="E640" i="2"/>
  <c r="B639" i="2"/>
  <c r="A639" i="2" s="1"/>
  <c r="E637" i="2" l="1"/>
  <c r="T635" i="2"/>
  <c r="E635" i="2"/>
  <c r="E634" i="2"/>
  <c r="E633" i="2"/>
  <c r="E632" i="2"/>
  <c r="I631" i="2"/>
  <c r="E631" i="2"/>
  <c r="D631" i="2"/>
  <c r="I630" i="2"/>
  <c r="E630" i="2"/>
  <c r="D630" i="2"/>
  <c r="H629" i="2"/>
  <c r="E629" i="2"/>
  <c r="H627" i="2"/>
  <c r="E627" i="2"/>
  <c r="H626" i="2"/>
  <c r="E626" i="2"/>
  <c r="H625" i="2"/>
  <c r="E625" i="2"/>
  <c r="H624" i="2"/>
  <c r="E624" i="2"/>
  <c r="H623" i="2"/>
  <c r="E623" i="2"/>
  <c r="I622" i="2"/>
  <c r="E622" i="2"/>
  <c r="B621" i="2"/>
  <c r="A621" i="2" s="1"/>
  <c r="E619" i="2" l="1"/>
  <c r="T617" i="2"/>
  <c r="E617" i="2"/>
  <c r="E616" i="2"/>
  <c r="E615" i="2"/>
  <c r="E614" i="2"/>
  <c r="I613" i="2"/>
  <c r="E613" i="2"/>
  <c r="D613" i="2"/>
  <c r="I612" i="2"/>
  <c r="D612" i="2"/>
  <c r="E612" i="2" s="1"/>
  <c r="H611" i="2"/>
  <c r="E611" i="2"/>
  <c r="H609" i="2"/>
  <c r="E609" i="2"/>
  <c r="H608" i="2"/>
  <c r="E608" i="2"/>
  <c r="H607" i="2"/>
  <c r="E607" i="2"/>
  <c r="H606" i="2"/>
  <c r="E606" i="2"/>
  <c r="H605" i="2"/>
  <c r="E605" i="2"/>
  <c r="I604" i="2"/>
  <c r="E604" i="2"/>
  <c r="B603" i="2"/>
  <c r="A603" i="2" s="1"/>
  <c r="H434" i="2" l="1"/>
  <c r="G434" i="2"/>
  <c r="E434" i="2"/>
  <c r="H433" i="2"/>
  <c r="G433" i="2"/>
  <c r="E433" i="2"/>
  <c r="H432" i="2"/>
  <c r="G432" i="2"/>
  <c r="E432" i="2"/>
  <c r="AJ431" i="2"/>
  <c r="H431" i="2"/>
  <c r="E431" i="2"/>
  <c r="G431" i="2" s="1"/>
  <c r="F431" i="2" s="1"/>
  <c r="AJ430" i="2"/>
  <c r="H430" i="2"/>
  <c r="E430" i="2"/>
  <c r="G430" i="2" s="1"/>
  <c r="F430" i="2" s="1"/>
  <c r="I429" i="2"/>
  <c r="F429" i="2"/>
  <c r="E429" i="2"/>
  <c r="B428" i="2"/>
  <c r="A428" i="2" s="1"/>
  <c r="H426" i="2"/>
  <c r="G426" i="2"/>
  <c r="E426" i="2"/>
  <c r="H425" i="2"/>
  <c r="G425" i="2"/>
  <c r="E425" i="2"/>
  <c r="H424" i="2"/>
  <c r="G424" i="2"/>
  <c r="E424" i="2"/>
  <c r="AJ423" i="2"/>
  <c r="H423" i="2"/>
  <c r="E423" i="2"/>
  <c r="G423" i="2" s="1"/>
  <c r="F423" i="2" s="1"/>
  <c r="AJ422" i="2"/>
  <c r="H422" i="2"/>
  <c r="E422" i="2"/>
  <c r="G422" i="2" s="1"/>
  <c r="F422" i="2" s="1"/>
  <c r="I421" i="2"/>
  <c r="F421" i="2"/>
  <c r="E421" i="2"/>
  <c r="B420" i="2"/>
  <c r="A420" i="2" s="1"/>
  <c r="H415" i="2" l="1"/>
  <c r="H407" i="2"/>
  <c r="H418" i="2"/>
  <c r="G418" i="2"/>
  <c r="E418" i="2"/>
  <c r="H417" i="2"/>
  <c r="G417" i="2"/>
  <c r="E417" i="2"/>
  <c r="H416" i="2"/>
  <c r="G416" i="2"/>
  <c r="E416" i="2"/>
  <c r="AJ415" i="2"/>
  <c r="E415" i="2"/>
  <c r="G415" i="2" s="1"/>
  <c r="F415" i="2" s="1"/>
  <c r="AJ414" i="2"/>
  <c r="H414" i="2"/>
  <c r="E414" i="2"/>
  <c r="G414" i="2" s="1"/>
  <c r="F414" i="2" s="1"/>
  <c r="I413" i="2"/>
  <c r="F413" i="2"/>
  <c r="E413" i="2"/>
  <c r="B412" i="2"/>
  <c r="A412" i="2" s="1"/>
  <c r="H410" i="2"/>
  <c r="G410" i="2"/>
  <c r="E410" i="2"/>
  <c r="H409" i="2"/>
  <c r="G409" i="2"/>
  <c r="E409" i="2"/>
  <c r="H408" i="2"/>
  <c r="G408" i="2"/>
  <c r="E408" i="2"/>
  <c r="AJ407" i="2"/>
  <c r="F407" i="2"/>
  <c r="E407" i="2"/>
  <c r="AJ406" i="2"/>
  <c r="H406" i="2"/>
  <c r="F406" i="2"/>
  <c r="E406" i="2"/>
  <c r="I405" i="2"/>
  <c r="F405" i="2"/>
  <c r="E405" i="2"/>
  <c r="B404" i="2"/>
  <c r="A404" i="2" s="1"/>
  <c r="H402" i="2"/>
  <c r="G402" i="2"/>
  <c r="E402" i="2"/>
  <c r="H401" i="2"/>
  <c r="G401" i="2"/>
  <c r="E401" i="2"/>
  <c r="H400" i="2"/>
  <c r="G400" i="2"/>
  <c r="E400" i="2"/>
  <c r="AJ399" i="2"/>
  <c r="H399" i="2"/>
  <c r="F399" i="2"/>
  <c r="E399" i="2"/>
  <c r="AJ398" i="2"/>
  <c r="H398" i="2"/>
  <c r="F398" i="2"/>
  <c r="E398" i="2"/>
  <c r="I397" i="2"/>
  <c r="F397" i="2"/>
  <c r="E397" i="2"/>
  <c r="B396" i="2"/>
  <c r="A396" i="2" s="1"/>
  <c r="H394" i="2"/>
  <c r="G394" i="2"/>
  <c r="E394" i="2"/>
  <c r="H393" i="2"/>
  <c r="G393" i="2"/>
  <c r="E393" i="2"/>
  <c r="H392" i="2"/>
  <c r="G392" i="2"/>
  <c r="E392" i="2"/>
  <c r="AJ391" i="2"/>
  <c r="H391" i="2"/>
  <c r="F391" i="2"/>
  <c r="E391" i="2"/>
  <c r="AJ390" i="2"/>
  <c r="H390" i="2"/>
  <c r="F390" i="2"/>
  <c r="E390" i="2"/>
  <c r="I389" i="2"/>
  <c r="F389" i="2"/>
  <c r="E389" i="2"/>
  <c r="B388" i="2"/>
  <c r="A388" i="2" s="1"/>
  <c r="H386" i="2"/>
  <c r="G386" i="2"/>
  <c r="E386" i="2"/>
  <c r="H385" i="2"/>
  <c r="G385" i="2"/>
  <c r="E385" i="2"/>
  <c r="H384" i="2"/>
  <c r="G384" i="2"/>
  <c r="E384" i="2"/>
  <c r="AJ383" i="2"/>
  <c r="H383" i="2"/>
  <c r="F383" i="2"/>
  <c r="E383" i="2"/>
  <c r="AJ382" i="2"/>
  <c r="H382" i="2"/>
  <c r="F382" i="2"/>
  <c r="E382" i="2"/>
  <c r="I381" i="2"/>
  <c r="F381" i="2"/>
  <c r="E381" i="2"/>
  <c r="B380" i="2"/>
  <c r="A380" i="2" s="1"/>
  <c r="H374" i="2"/>
  <c r="H366" i="2"/>
  <c r="E378" i="2" l="1"/>
  <c r="E377" i="2"/>
  <c r="E376" i="2"/>
  <c r="AJ375" i="2"/>
  <c r="H375" i="2"/>
  <c r="F375" i="2"/>
  <c r="E375" i="2"/>
  <c r="AJ374" i="2"/>
  <c r="F374" i="2"/>
  <c r="E374" i="2"/>
  <c r="I373" i="2"/>
  <c r="F373" i="2"/>
  <c r="E373" i="2"/>
  <c r="B372" i="2"/>
  <c r="A372" i="2" s="1"/>
  <c r="F370" i="2"/>
  <c r="F369" i="2"/>
  <c r="F368" i="2"/>
  <c r="H370" i="2"/>
  <c r="E370" i="2"/>
  <c r="H369" i="2"/>
  <c r="E369" i="2"/>
  <c r="H368" i="2"/>
  <c r="E368" i="2"/>
  <c r="AJ367" i="2"/>
  <c r="H367" i="2"/>
  <c r="F367" i="2"/>
  <c r="E367" i="2"/>
  <c r="AJ366" i="2"/>
  <c r="F366" i="2"/>
  <c r="E366" i="2"/>
  <c r="I365" i="2"/>
  <c r="F365" i="2"/>
  <c r="E365" i="2"/>
  <c r="B364" i="2"/>
  <c r="A364" i="2" s="1"/>
  <c r="F358" i="2"/>
  <c r="H362" i="2"/>
  <c r="G362" i="2"/>
  <c r="E362" i="2"/>
  <c r="H361" i="2"/>
  <c r="G361" i="2"/>
  <c r="E361" i="2"/>
  <c r="H360" i="2"/>
  <c r="G360" i="2"/>
  <c r="E360" i="2"/>
  <c r="AJ359" i="2"/>
  <c r="H359" i="2"/>
  <c r="F359" i="2"/>
  <c r="E359" i="2"/>
  <c r="AJ358" i="2"/>
  <c r="H358" i="2"/>
  <c r="E358" i="2"/>
  <c r="I357" i="2"/>
  <c r="F357" i="2"/>
  <c r="E357" i="2"/>
  <c r="B356" i="2"/>
  <c r="A356" i="2" s="1"/>
  <c r="H354" i="2" l="1"/>
  <c r="G354" i="2"/>
  <c r="E354" i="2"/>
  <c r="H353" i="2"/>
  <c r="G353" i="2"/>
  <c r="E353" i="2"/>
  <c r="H352" i="2"/>
  <c r="G352" i="2"/>
  <c r="E352" i="2"/>
  <c r="AJ351" i="2"/>
  <c r="H351" i="2"/>
  <c r="F351" i="2"/>
  <c r="E351" i="2"/>
  <c r="AJ350" i="2"/>
  <c r="H350" i="2"/>
  <c r="F350" i="2"/>
  <c r="E350" i="2"/>
  <c r="I349" i="2"/>
  <c r="F349" i="2"/>
  <c r="E349" i="2"/>
  <c r="B348" i="2"/>
  <c r="A348" i="2" s="1"/>
  <c r="H346" i="2"/>
  <c r="G346" i="2"/>
  <c r="E346" i="2"/>
  <c r="H345" i="2"/>
  <c r="G345" i="2"/>
  <c r="E345" i="2"/>
  <c r="H344" i="2"/>
  <c r="G344" i="2"/>
  <c r="E344" i="2"/>
  <c r="AJ343" i="2"/>
  <c r="H343" i="2"/>
  <c r="F343" i="2"/>
  <c r="E343" i="2"/>
  <c r="AJ342" i="2"/>
  <c r="H342" i="2"/>
  <c r="F342" i="2"/>
  <c r="E342" i="2"/>
  <c r="I341" i="2"/>
  <c r="F341" i="2"/>
  <c r="E341" i="2"/>
  <c r="B340" i="2"/>
  <c r="A340" i="2" s="1"/>
  <c r="D326" i="2"/>
  <c r="H338" i="2"/>
  <c r="G338" i="2"/>
  <c r="E338" i="2"/>
  <c r="H337" i="2"/>
  <c r="G337" i="2"/>
  <c r="E337" i="2"/>
  <c r="H336" i="2"/>
  <c r="G336" i="2"/>
  <c r="E336" i="2"/>
  <c r="AJ335" i="2"/>
  <c r="H335" i="2"/>
  <c r="F335" i="2"/>
  <c r="E335" i="2"/>
  <c r="AJ334" i="2"/>
  <c r="H334" i="2"/>
  <c r="F334" i="2"/>
  <c r="E334" i="2"/>
  <c r="I333" i="2"/>
  <c r="F333" i="2"/>
  <c r="E333" i="2"/>
  <c r="B332" i="2"/>
  <c r="A332" i="2" s="1"/>
  <c r="H330" i="2"/>
  <c r="G330" i="2"/>
  <c r="E330" i="2"/>
  <c r="H329" i="2"/>
  <c r="G329" i="2"/>
  <c r="E329" i="2"/>
  <c r="H328" i="2"/>
  <c r="G328" i="2"/>
  <c r="E328" i="2"/>
  <c r="AJ327" i="2"/>
  <c r="H327" i="2"/>
  <c r="F327" i="2"/>
  <c r="E327" i="2"/>
  <c r="AJ326" i="2"/>
  <c r="H326" i="2"/>
  <c r="F326" i="2"/>
  <c r="I325" i="2"/>
  <c r="F325" i="2"/>
  <c r="E325" i="2"/>
  <c r="B324" i="2"/>
  <c r="A324" i="2" s="1"/>
  <c r="H322" i="2"/>
  <c r="G322" i="2"/>
  <c r="E322" i="2"/>
  <c r="H321" i="2"/>
  <c r="G321" i="2"/>
  <c r="E321" i="2"/>
  <c r="H320" i="2"/>
  <c r="G320" i="2"/>
  <c r="E320" i="2"/>
  <c r="AJ319" i="2"/>
  <c r="H319" i="2"/>
  <c r="F319" i="2"/>
  <c r="E319" i="2"/>
  <c r="AJ318" i="2"/>
  <c r="H318" i="2"/>
  <c r="F318" i="2"/>
  <c r="E318" i="2"/>
  <c r="I317" i="2"/>
  <c r="F317" i="2"/>
  <c r="E317" i="2"/>
  <c r="B316" i="2"/>
  <c r="A316" i="2" s="1"/>
  <c r="H302" i="2"/>
  <c r="H314" i="2"/>
  <c r="G314" i="2"/>
  <c r="E314" i="2"/>
  <c r="H313" i="2"/>
  <c r="G313" i="2"/>
  <c r="E313" i="2"/>
  <c r="H312" i="2"/>
  <c r="G312" i="2"/>
  <c r="E312" i="2"/>
  <c r="AJ311" i="2"/>
  <c r="H311" i="2"/>
  <c r="F311" i="2"/>
  <c r="E311" i="2"/>
  <c r="AJ310" i="2"/>
  <c r="H310" i="2"/>
  <c r="F310" i="2"/>
  <c r="E310" i="2"/>
  <c r="I309" i="2"/>
  <c r="F309" i="2"/>
  <c r="E309" i="2"/>
  <c r="B308" i="2"/>
  <c r="A308" i="2" s="1"/>
  <c r="H306" i="2"/>
  <c r="G306" i="2"/>
  <c r="E306" i="2"/>
  <c r="H305" i="2"/>
  <c r="G305" i="2"/>
  <c r="E305" i="2"/>
  <c r="H304" i="2"/>
  <c r="G304" i="2"/>
  <c r="E304" i="2"/>
  <c r="AJ303" i="2"/>
  <c r="H303" i="2"/>
  <c r="F303" i="2"/>
  <c r="E303" i="2"/>
  <c r="AJ302" i="2"/>
  <c r="F302" i="2"/>
  <c r="E302" i="2"/>
  <c r="I301" i="2"/>
  <c r="F301" i="2"/>
  <c r="E301" i="2"/>
  <c r="B300" i="2"/>
  <c r="A300" i="2" s="1"/>
  <c r="H298" i="2"/>
  <c r="G298" i="2"/>
  <c r="E298" i="2"/>
  <c r="H297" i="2"/>
  <c r="G297" i="2"/>
  <c r="E297" i="2"/>
  <c r="H296" i="2"/>
  <c r="G296" i="2"/>
  <c r="E296" i="2"/>
  <c r="AJ295" i="2"/>
  <c r="H295" i="2"/>
  <c r="F295" i="2"/>
  <c r="E295" i="2"/>
  <c r="AJ294" i="2"/>
  <c r="H294" i="2"/>
  <c r="F294" i="2"/>
  <c r="E294" i="2"/>
  <c r="I293" i="2"/>
  <c r="F293" i="2"/>
  <c r="E293" i="2"/>
  <c r="B292" i="2"/>
  <c r="A292" i="2" s="1"/>
  <c r="E282" i="2" l="1"/>
  <c r="E281" i="2"/>
  <c r="E280" i="2"/>
  <c r="H282" i="2"/>
  <c r="G282" i="2"/>
  <c r="H281" i="2"/>
  <c r="G281" i="2"/>
  <c r="H280" i="2"/>
  <c r="G280" i="2"/>
  <c r="AJ279" i="2"/>
  <c r="H279" i="2"/>
  <c r="F279" i="2"/>
  <c r="E279" i="2"/>
  <c r="AJ278" i="2"/>
  <c r="H278" i="2"/>
  <c r="F278" i="2"/>
  <c r="E278" i="2"/>
  <c r="I277" i="2"/>
  <c r="F277" i="2"/>
  <c r="E277" i="2"/>
  <c r="B276" i="2"/>
  <c r="A276" i="2" s="1"/>
  <c r="H290" i="2"/>
  <c r="G290" i="2"/>
  <c r="E290" i="2"/>
  <c r="H289" i="2"/>
  <c r="G289" i="2"/>
  <c r="E289" i="2"/>
  <c r="H288" i="2"/>
  <c r="G288" i="2"/>
  <c r="E288" i="2"/>
  <c r="AJ287" i="2"/>
  <c r="H287" i="2"/>
  <c r="F287" i="2"/>
  <c r="E287" i="2"/>
  <c r="AJ286" i="2"/>
  <c r="H286" i="2"/>
  <c r="F286" i="2"/>
  <c r="E286" i="2"/>
  <c r="I285" i="2"/>
  <c r="F285" i="2"/>
  <c r="E285" i="2"/>
  <c r="B284" i="2"/>
  <c r="A284" i="2" s="1"/>
  <c r="H274" i="2"/>
  <c r="G274" i="2"/>
  <c r="E274" i="2"/>
  <c r="H273" i="2"/>
  <c r="G273" i="2"/>
  <c r="E273" i="2"/>
  <c r="H272" i="2"/>
  <c r="G272" i="2"/>
  <c r="E272" i="2"/>
  <c r="AJ271" i="2"/>
  <c r="H271" i="2"/>
  <c r="F271" i="2"/>
  <c r="E271" i="2"/>
  <c r="AJ270" i="2"/>
  <c r="H270" i="2"/>
  <c r="F270" i="2"/>
  <c r="E270" i="2"/>
  <c r="I269" i="2"/>
  <c r="F269" i="2"/>
  <c r="E269" i="2"/>
  <c r="B268" i="2"/>
  <c r="A268" i="2" s="1"/>
  <c r="H266" i="2"/>
  <c r="G266" i="2"/>
  <c r="E266" i="2"/>
  <c r="H265" i="2"/>
  <c r="G265" i="2"/>
  <c r="E265" i="2"/>
  <c r="H264" i="2"/>
  <c r="G264" i="2"/>
  <c r="E264" i="2"/>
  <c r="AJ263" i="2"/>
  <c r="H263" i="2"/>
  <c r="F263" i="2"/>
  <c r="E263" i="2"/>
  <c r="AJ262" i="2"/>
  <c r="H262" i="2"/>
  <c r="F262" i="2"/>
  <c r="E262" i="2"/>
  <c r="I261" i="2"/>
  <c r="F261" i="2"/>
  <c r="E261" i="2"/>
  <c r="B260" i="2"/>
  <c r="A260" i="2" s="1"/>
  <c r="H255" i="2"/>
  <c r="H258" i="2"/>
  <c r="G258" i="2"/>
  <c r="E258" i="2"/>
  <c r="H257" i="2"/>
  <c r="G257" i="2"/>
  <c r="E257" i="2"/>
  <c r="H256" i="2"/>
  <c r="G256" i="2"/>
  <c r="E256" i="2"/>
  <c r="AJ255" i="2"/>
  <c r="F255" i="2"/>
  <c r="E255" i="2"/>
  <c r="AJ254" i="2"/>
  <c r="H254" i="2"/>
  <c r="F254" i="2"/>
  <c r="E254" i="2"/>
  <c r="I253" i="2"/>
  <c r="F253" i="2"/>
  <c r="E253" i="2"/>
  <c r="B252" i="2"/>
  <c r="A252" i="2" s="1"/>
  <c r="H250" i="2" l="1"/>
  <c r="G250" i="2"/>
  <c r="E250" i="2"/>
  <c r="H249" i="2"/>
  <c r="G249" i="2"/>
  <c r="E249" i="2"/>
  <c r="H248" i="2"/>
  <c r="G248" i="2"/>
  <c r="E248" i="2"/>
  <c r="AJ247" i="2"/>
  <c r="H247" i="2"/>
  <c r="F247" i="2"/>
  <c r="E247" i="2"/>
  <c r="AJ246" i="2"/>
  <c r="H246" i="2"/>
  <c r="F246" i="2"/>
  <c r="E246" i="2"/>
  <c r="I245" i="2"/>
  <c r="F245" i="2"/>
  <c r="E245" i="2"/>
  <c r="B244" i="2"/>
  <c r="A244" i="2" s="1"/>
  <c r="E222" i="2"/>
  <c r="E230" i="2"/>
  <c r="E238" i="2"/>
  <c r="H242" i="2"/>
  <c r="G242" i="2"/>
  <c r="E242" i="2"/>
  <c r="H241" i="2"/>
  <c r="G241" i="2"/>
  <c r="E241" i="2"/>
  <c r="H240" i="2"/>
  <c r="G240" i="2"/>
  <c r="E240" i="2"/>
  <c r="H238" i="2"/>
  <c r="F238" i="2"/>
  <c r="H234" i="2"/>
  <c r="G234" i="2"/>
  <c r="E234" i="2"/>
  <c r="H233" i="2"/>
  <c r="G233" i="2"/>
  <c r="E233" i="2"/>
  <c r="H232" i="2"/>
  <c r="G232" i="2"/>
  <c r="E232" i="2"/>
  <c r="I231" i="2"/>
  <c r="F231" i="2"/>
  <c r="H231" i="2" s="1"/>
  <c r="D231" i="2"/>
  <c r="H230" i="2"/>
  <c r="F230" i="2"/>
  <c r="I229" i="2"/>
  <c r="G229" i="2"/>
  <c r="E229" i="2"/>
  <c r="B228" i="2"/>
  <c r="A228" i="2" s="1"/>
  <c r="AJ239" i="2"/>
  <c r="H239" i="2"/>
  <c r="F239" i="2"/>
  <c r="E239" i="2"/>
  <c r="AJ238" i="2"/>
  <c r="I237" i="2"/>
  <c r="F237" i="2"/>
  <c r="E237" i="2"/>
  <c r="B236" i="2"/>
  <c r="A236" i="2" s="1"/>
  <c r="H226" i="2"/>
  <c r="G226" i="2"/>
  <c r="E226" i="2"/>
  <c r="H225" i="2"/>
  <c r="G225" i="2"/>
  <c r="E225" i="2"/>
  <c r="H224" i="2"/>
  <c r="G224" i="2"/>
  <c r="E224" i="2"/>
  <c r="I223" i="2"/>
  <c r="F223" i="2"/>
  <c r="H223" i="2" s="1"/>
  <c r="D223" i="2"/>
  <c r="H222" i="2"/>
  <c r="F222" i="2"/>
  <c r="I221" i="2"/>
  <c r="G221" i="2"/>
  <c r="E221" i="2"/>
  <c r="B220" i="2"/>
  <c r="A220" i="2" s="1"/>
  <c r="H218" i="2" l="1"/>
  <c r="G218" i="2"/>
  <c r="E218" i="2"/>
  <c r="H217" i="2"/>
  <c r="G217" i="2"/>
  <c r="E217" i="2"/>
  <c r="H216" i="2"/>
  <c r="G216" i="2"/>
  <c r="E216" i="2"/>
  <c r="I215" i="2"/>
  <c r="F215" i="2"/>
  <c r="H215" i="2" s="1"/>
  <c r="D215" i="2"/>
  <c r="H214" i="2"/>
  <c r="F214" i="2"/>
  <c r="D214" i="2"/>
  <c r="I213" i="2"/>
  <c r="G213" i="2"/>
  <c r="E213" i="2"/>
  <c r="B212" i="2"/>
  <c r="A212" i="2" s="1"/>
  <c r="H210" i="2"/>
  <c r="G210" i="2"/>
  <c r="E210" i="2"/>
  <c r="H209" i="2"/>
  <c r="G209" i="2"/>
  <c r="E209" i="2"/>
  <c r="H208" i="2"/>
  <c r="G208" i="2"/>
  <c r="E208" i="2"/>
  <c r="I207" i="2"/>
  <c r="F207" i="2"/>
  <c r="H207" i="2" s="1"/>
  <c r="D207" i="2"/>
  <c r="H206" i="2"/>
  <c r="F206" i="2"/>
  <c r="D206" i="2"/>
  <c r="I205" i="2"/>
  <c r="G205" i="2"/>
  <c r="E205" i="2"/>
  <c r="B204" i="2"/>
  <c r="A204" i="2" s="1"/>
  <c r="H202" i="2"/>
  <c r="G202" i="2"/>
  <c r="E202" i="2"/>
  <c r="H201" i="2"/>
  <c r="G201" i="2"/>
  <c r="E201" i="2"/>
  <c r="H200" i="2"/>
  <c r="G200" i="2"/>
  <c r="E200" i="2"/>
  <c r="H194" i="2"/>
  <c r="G194" i="2"/>
  <c r="E194" i="2"/>
  <c r="H193" i="2"/>
  <c r="G193" i="2"/>
  <c r="E193" i="2"/>
  <c r="H192" i="2"/>
  <c r="G192" i="2"/>
  <c r="E192" i="2"/>
  <c r="D183" i="2"/>
  <c r="D175" i="2"/>
  <c r="D167" i="2"/>
  <c r="I199" i="2"/>
  <c r="F199" i="2"/>
  <c r="H199" i="2" s="1"/>
  <c r="D199" i="2"/>
  <c r="H198" i="2"/>
  <c r="F198" i="2"/>
  <c r="D198" i="2"/>
  <c r="I197" i="2"/>
  <c r="G197" i="2"/>
  <c r="E197" i="2"/>
  <c r="B196" i="2"/>
  <c r="A196" i="2" s="1"/>
  <c r="I191" i="2"/>
  <c r="F191" i="2"/>
  <c r="H191" i="2" s="1"/>
  <c r="D191" i="2"/>
  <c r="H190" i="2"/>
  <c r="F190" i="2"/>
  <c r="D190" i="2"/>
  <c r="I189" i="2"/>
  <c r="G189" i="2"/>
  <c r="E189" i="2"/>
  <c r="B188" i="2"/>
  <c r="A188" i="2" s="1"/>
  <c r="X176" i="2"/>
  <c r="X175" i="2"/>
  <c r="Y176" i="2"/>
  <c r="I183" i="2"/>
  <c r="H183" i="2" s="1"/>
  <c r="F183" i="2"/>
  <c r="H186" i="2"/>
  <c r="H185" i="2"/>
  <c r="H184" i="2"/>
  <c r="H178" i="2"/>
  <c r="H177" i="2"/>
  <c r="H176" i="2"/>
  <c r="I175" i="2"/>
  <c r="H175" i="2" s="1"/>
  <c r="F175" i="2"/>
  <c r="G186" i="2"/>
  <c r="E186" i="2"/>
  <c r="G185" i="2"/>
  <c r="E185" i="2"/>
  <c r="G184" i="2"/>
  <c r="E184" i="2"/>
  <c r="H182" i="2"/>
  <c r="F182" i="2"/>
  <c r="D182" i="2"/>
  <c r="I181" i="2"/>
  <c r="G181" i="2"/>
  <c r="E181" i="2"/>
  <c r="B180" i="2"/>
  <c r="A180" i="2" s="1"/>
  <c r="E178" i="2"/>
  <c r="G177" i="2"/>
  <c r="E177" i="2"/>
  <c r="E176" i="2"/>
  <c r="H174" i="2"/>
  <c r="F174" i="2"/>
  <c r="D174" i="2"/>
  <c r="I173" i="2"/>
  <c r="G173" i="2"/>
  <c r="E173" i="2"/>
  <c r="B172" i="2"/>
  <c r="A172" i="2" s="1"/>
  <c r="G169" i="2"/>
  <c r="G170" i="2"/>
  <c r="G168" i="2"/>
  <c r="H170" i="2"/>
  <c r="H169" i="2"/>
  <c r="H168" i="2"/>
  <c r="G176" i="2" l="1"/>
  <c r="G178" i="2"/>
  <c r="D158" i="2" l="1"/>
  <c r="H162" i="2"/>
  <c r="F162" i="2"/>
  <c r="G162" i="2" s="1"/>
  <c r="E162" i="2"/>
  <c r="H161" i="2"/>
  <c r="F161" i="2"/>
  <c r="G161" i="2" s="1"/>
  <c r="E161" i="2"/>
  <c r="H160" i="2"/>
  <c r="F160" i="2"/>
  <c r="G160" i="2" s="1"/>
  <c r="E160" i="2"/>
  <c r="H159" i="2"/>
  <c r="F159" i="2"/>
  <c r="H158" i="2"/>
  <c r="F158" i="2"/>
  <c r="I157" i="2"/>
  <c r="G157" i="2"/>
  <c r="E157" i="2"/>
  <c r="B156" i="2"/>
  <c r="A156" i="2" s="1"/>
  <c r="D145" i="2"/>
  <c r="I146" i="2"/>
  <c r="H146" i="2" s="1"/>
  <c r="F146" i="2"/>
  <c r="I145" i="2"/>
  <c r="H145" i="2" s="1"/>
  <c r="F145" i="2"/>
  <c r="I144" i="2"/>
  <c r="G144" i="2"/>
  <c r="E144" i="2"/>
  <c r="B143" i="2"/>
  <c r="A143" i="2" s="1"/>
  <c r="I165" i="2"/>
  <c r="G165" i="2"/>
  <c r="E165" i="2"/>
  <c r="I149" i="2"/>
  <c r="G149" i="2"/>
  <c r="E149" i="2"/>
  <c r="I139" i="2"/>
  <c r="G139" i="2"/>
  <c r="F140" i="2"/>
  <c r="E139" i="2"/>
  <c r="F447" i="2" l="1"/>
  <c r="F450" i="2"/>
  <c r="F449" i="2"/>
  <c r="F448" i="2"/>
  <c r="F446" i="2"/>
  <c r="H450" i="2"/>
  <c r="E450" i="2"/>
  <c r="H449" i="2"/>
  <c r="E449" i="2"/>
  <c r="H448" i="2"/>
  <c r="E448" i="2"/>
  <c r="H447" i="2"/>
  <c r="E447" i="2"/>
  <c r="H446" i="2"/>
  <c r="E446" i="2"/>
  <c r="I445" i="2"/>
  <c r="F445" i="2"/>
  <c r="E445" i="2"/>
  <c r="B444" i="2"/>
  <c r="A444" i="2" s="1"/>
  <c r="H442" i="2" l="1"/>
  <c r="E442" i="2"/>
  <c r="H441" i="2"/>
  <c r="E441" i="2"/>
  <c r="H440" i="2"/>
  <c r="E440" i="2"/>
  <c r="H439" i="2"/>
  <c r="E439" i="2"/>
  <c r="H438" i="2"/>
  <c r="E438" i="2"/>
  <c r="I437" i="2"/>
  <c r="F437" i="2"/>
  <c r="E437" i="2"/>
  <c r="B436" i="2"/>
  <c r="A436" i="2" s="1"/>
  <c r="E466" i="2" l="1"/>
  <c r="E465" i="2"/>
  <c r="T464" i="2"/>
  <c r="E464" i="2"/>
  <c r="E463" i="2"/>
  <c r="E462" i="2"/>
  <c r="E461" i="2"/>
  <c r="I460" i="2"/>
  <c r="G460" i="2"/>
  <c r="D460" i="2"/>
  <c r="E460" i="2" s="1"/>
  <c r="I459" i="2"/>
  <c r="G459" i="2"/>
  <c r="D459" i="2"/>
  <c r="E459" i="2" s="1"/>
  <c r="E482" i="2"/>
  <c r="E481" i="2"/>
  <c r="T480" i="2"/>
  <c r="E480" i="2"/>
  <c r="E479" i="2"/>
  <c r="E478" i="2"/>
  <c r="E477" i="2"/>
  <c r="I476" i="2"/>
  <c r="G476" i="2"/>
  <c r="D476" i="2"/>
  <c r="E476" i="2" s="1"/>
  <c r="I475" i="2"/>
  <c r="G475" i="2"/>
  <c r="D475" i="2"/>
  <c r="E475" i="2" s="1"/>
  <c r="H474" i="2" l="1"/>
  <c r="E474" i="2"/>
  <c r="H473" i="2"/>
  <c r="E473" i="2"/>
  <c r="H472" i="2"/>
  <c r="E472" i="2"/>
  <c r="H471" i="2"/>
  <c r="F471" i="2"/>
  <c r="E471" i="2"/>
  <c r="H470" i="2"/>
  <c r="F470" i="2"/>
  <c r="E470" i="2"/>
  <c r="I469" i="2"/>
  <c r="F469" i="2"/>
  <c r="E469" i="2"/>
  <c r="B468" i="2"/>
  <c r="A468" i="2" s="1"/>
  <c r="H458" i="2"/>
  <c r="F458" i="2"/>
  <c r="E458" i="2"/>
  <c r="H457" i="2"/>
  <c r="F457" i="2"/>
  <c r="E457" i="2"/>
  <c r="H456" i="2"/>
  <c r="F456" i="2"/>
  <c r="E456" i="2"/>
  <c r="H455" i="2"/>
  <c r="F455" i="2"/>
  <c r="E455" i="2"/>
  <c r="H454" i="2"/>
  <c r="F454" i="2"/>
  <c r="E454" i="2"/>
  <c r="I453" i="2"/>
  <c r="F453" i="2"/>
  <c r="E453" i="2"/>
  <c r="B452" i="2"/>
  <c r="A452" i="2" s="1"/>
  <c r="E548" i="2"/>
  <c r="E547" i="2"/>
  <c r="T546" i="2"/>
  <c r="E546" i="2"/>
  <c r="E545" i="2"/>
  <c r="E544" i="2"/>
  <c r="E543" i="2"/>
  <c r="I542" i="2"/>
  <c r="G542" i="2"/>
  <c r="D542" i="2"/>
  <c r="E542" i="2" s="1"/>
  <c r="I541" i="2"/>
  <c r="G541" i="2"/>
  <c r="D541" i="2"/>
  <c r="E541" i="2" s="1"/>
  <c r="H539" i="2"/>
  <c r="F539" i="2"/>
  <c r="E539" i="2"/>
  <c r="G539" i="2" s="1"/>
  <c r="H538" i="2"/>
  <c r="F538" i="2"/>
  <c r="E538" i="2"/>
  <c r="G538" i="2" s="1"/>
  <c r="H537" i="2"/>
  <c r="F537" i="2"/>
  <c r="E537" i="2"/>
  <c r="G537" i="2" s="1"/>
  <c r="H536" i="2"/>
  <c r="F536" i="2"/>
  <c r="E536" i="2"/>
  <c r="H535" i="2"/>
  <c r="F535" i="2"/>
  <c r="E535" i="2"/>
  <c r="I534" i="2"/>
  <c r="F534" i="2"/>
  <c r="E534" i="2"/>
  <c r="B533" i="2"/>
  <c r="A533" i="2" s="1"/>
  <c r="E531" i="2" l="1"/>
  <c r="E530" i="2"/>
  <c r="T529" i="2"/>
  <c r="E529" i="2"/>
  <c r="E528" i="2"/>
  <c r="E527" i="2"/>
  <c r="E526" i="2"/>
  <c r="I525" i="2"/>
  <c r="G525" i="2"/>
  <c r="D525" i="2"/>
  <c r="E525" i="2" s="1"/>
  <c r="I524" i="2"/>
  <c r="G524" i="2"/>
  <c r="D524" i="2"/>
  <c r="E524" i="2" s="1"/>
  <c r="H522" i="2"/>
  <c r="F522" i="2"/>
  <c r="E522" i="2"/>
  <c r="G522" i="2" s="1"/>
  <c r="H521" i="2"/>
  <c r="F521" i="2"/>
  <c r="E521" i="2"/>
  <c r="G521" i="2" s="1"/>
  <c r="H520" i="2"/>
  <c r="F520" i="2"/>
  <c r="E520" i="2"/>
  <c r="G520" i="2" s="1"/>
  <c r="H519" i="2"/>
  <c r="F519" i="2"/>
  <c r="E519" i="2"/>
  <c r="H518" i="2"/>
  <c r="F518" i="2"/>
  <c r="E518" i="2"/>
  <c r="I517" i="2"/>
  <c r="F517" i="2"/>
  <c r="E517" i="2"/>
  <c r="B516" i="2"/>
  <c r="A516" i="2" s="1"/>
  <c r="F506" i="2" l="1"/>
  <c r="F505" i="2"/>
  <c r="F504" i="2"/>
  <c r="F501" i="2"/>
  <c r="F502" i="2"/>
  <c r="F503" i="2"/>
  <c r="G507" i="2"/>
  <c r="G508" i="2"/>
  <c r="E514" i="2"/>
  <c r="E513" i="2"/>
  <c r="T512" i="2"/>
  <c r="E512" i="2"/>
  <c r="E511" i="2"/>
  <c r="E510" i="2"/>
  <c r="E509" i="2"/>
  <c r="I508" i="2"/>
  <c r="D508" i="2"/>
  <c r="E508" i="2" s="1"/>
  <c r="I507" i="2"/>
  <c r="D507" i="2"/>
  <c r="E507" i="2" s="1"/>
  <c r="H506" i="2"/>
  <c r="E506" i="2"/>
  <c r="G506" i="2" s="1"/>
  <c r="H505" i="2"/>
  <c r="E505" i="2"/>
  <c r="G505" i="2" s="1"/>
  <c r="H504" i="2"/>
  <c r="E504" i="2"/>
  <c r="G504" i="2" s="1"/>
  <c r="H503" i="2"/>
  <c r="E503" i="2"/>
  <c r="H502" i="2"/>
  <c r="E502" i="2"/>
  <c r="I501" i="2"/>
  <c r="E501" i="2"/>
  <c r="B500" i="2"/>
  <c r="A500" i="2" s="1"/>
  <c r="E485" i="2"/>
  <c r="F485" i="2"/>
  <c r="I485" i="2"/>
  <c r="E486" i="2"/>
  <c r="F486" i="2"/>
  <c r="H486" i="2"/>
  <c r="E487" i="2"/>
  <c r="F487" i="2"/>
  <c r="H487" i="2"/>
  <c r="E488" i="2"/>
  <c r="F488" i="2"/>
  <c r="H488" i="2"/>
  <c r="E489" i="2"/>
  <c r="F489" i="2"/>
  <c r="H489" i="2"/>
  <c r="E490" i="2"/>
  <c r="F490" i="2"/>
  <c r="H490" i="2"/>
  <c r="D491" i="2"/>
  <c r="E491" i="2"/>
  <c r="G491" i="2"/>
  <c r="I491" i="2"/>
  <c r="D492" i="2"/>
  <c r="E492" i="2"/>
  <c r="G492" i="2"/>
  <c r="I492" i="2"/>
  <c r="E493" i="2"/>
  <c r="E494" i="2"/>
  <c r="E495" i="2"/>
  <c r="E497" i="2"/>
  <c r="E498" i="2"/>
  <c r="T496" i="2" l="1"/>
  <c r="E496" i="2"/>
  <c r="B484" i="2"/>
  <c r="A484" i="2" s="1"/>
  <c r="I167" i="2"/>
  <c r="H167" i="2" s="1"/>
  <c r="F167" i="2"/>
  <c r="E575" i="2" l="1"/>
  <c r="H575" i="2"/>
  <c r="E565" i="2"/>
  <c r="E564" i="2"/>
  <c r="T563" i="2"/>
  <c r="E563" i="2"/>
  <c r="E562" i="2"/>
  <c r="E561" i="2"/>
  <c r="E560" i="2"/>
  <c r="I559" i="2"/>
  <c r="D559" i="2"/>
  <c r="E559" i="2" s="1"/>
  <c r="I558" i="2"/>
  <c r="D558" i="2"/>
  <c r="E558" i="2" s="1"/>
  <c r="B138" i="2" l="1"/>
  <c r="A138" i="2" s="1"/>
  <c r="B133" i="2"/>
  <c r="X141" i="2"/>
  <c r="Y141" i="2" s="1"/>
  <c r="I141" i="2"/>
  <c r="H141" i="2" s="1"/>
  <c r="F141" i="2"/>
  <c r="X140" i="2"/>
  <c r="Y140" i="2" s="1"/>
  <c r="I140" i="2"/>
  <c r="H140" i="2" s="1"/>
  <c r="X139" i="2"/>
  <c r="Y139" i="2" s="1"/>
  <c r="X136" i="2"/>
  <c r="Y136" i="2" s="1"/>
  <c r="I136" i="2"/>
  <c r="H136" i="2" s="1"/>
  <c r="F136" i="2"/>
  <c r="X135" i="2"/>
  <c r="Y135" i="2" s="1"/>
  <c r="I135" i="2"/>
  <c r="H135" i="2" s="1"/>
  <c r="F135" i="2"/>
  <c r="X134" i="2"/>
  <c r="Y134" i="2" s="1"/>
  <c r="X131" i="2"/>
  <c r="Y131" i="2" s="1"/>
  <c r="X130" i="2"/>
  <c r="Y130" i="2" s="1"/>
  <c r="X129" i="2"/>
  <c r="Y129" i="2" s="1"/>
  <c r="E601" i="2" l="1"/>
  <c r="T599" i="2"/>
  <c r="E599" i="2"/>
  <c r="E598" i="2"/>
  <c r="E597" i="2"/>
  <c r="E596" i="2"/>
  <c r="I595" i="2"/>
  <c r="D595" i="2"/>
  <c r="E595" i="2" s="1"/>
  <c r="I594" i="2"/>
  <c r="D594" i="2"/>
  <c r="E594" i="2" s="1"/>
  <c r="H593" i="2"/>
  <c r="E593" i="2"/>
  <c r="H591" i="2"/>
  <c r="E591" i="2"/>
  <c r="H590" i="2"/>
  <c r="E590" i="2"/>
  <c r="H589" i="2"/>
  <c r="E589" i="2"/>
  <c r="H588" i="2"/>
  <c r="E588" i="2"/>
  <c r="H587" i="2"/>
  <c r="E587" i="2"/>
  <c r="I586" i="2"/>
  <c r="E586" i="2"/>
  <c r="B585" i="2"/>
  <c r="A585" i="2" s="1"/>
  <c r="D576" i="2" l="1"/>
  <c r="E576" i="2" s="1"/>
  <c r="I576" i="2"/>
  <c r="D577" i="2"/>
  <c r="T581" i="2"/>
  <c r="E583" i="2" l="1"/>
  <c r="E582" i="2"/>
  <c r="E581" i="2"/>
  <c r="E580" i="2"/>
  <c r="E579" i="2"/>
  <c r="E578" i="2"/>
  <c r="I577" i="2"/>
  <c r="E577" i="2"/>
  <c r="H573" i="2"/>
  <c r="E573" i="2"/>
  <c r="H572" i="2"/>
  <c r="E572" i="2"/>
  <c r="H571" i="2"/>
  <c r="E571" i="2"/>
  <c r="H570" i="2"/>
  <c r="E570" i="2"/>
  <c r="H569" i="2"/>
  <c r="E569" i="2"/>
  <c r="I568" i="2"/>
  <c r="E568" i="2"/>
  <c r="X126" i="2" l="1"/>
  <c r="Y126" i="2" s="1"/>
  <c r="H126" i="2"/>
  <c r="F126" i="2"/>
  <c r="X125" i="2"/>
  <c r="Y125" i="2" s="1"/>
  <c r="I125" i="2"/>
  <c r="H125" i="2" s="1"/>
  <c r="F125" i="2"/>
  <c r="X124" i="2"/>
  <c r="Y124" i="2" s="1"/>
  <c r="X121" i="2"/>
  <c r="Y121" i="2" s="1"/>
  <c r="H121" i="2"/>
  <c r="F121" i="2"/>
  <c r="X120" i="2"/>
  <c r="Y120" i="2" s="1"/>
  <c r="I120" i="2"/>
  <c r="H120" i="2" s="1"/>
  <c r="F120" i="2"/>
  <c r="X119" i="2"/>
  <c r="Y119" i="2" s="1"/>
  <c r="B118" i="2"/>
  <c r="A118" i="2" s="1"/>
  <c r="X116" i="2"/>
  <c r="Y116" i="2" s="1"/>
  <c r="H116" i="2"/>
  <c r="F116" i="2"/>
  <c r="X115" i="2"/>
  <c r="Y115" i="2" s="1"/>
  <c r="I115" i="2"/>
  <c r="H115" i="2" s="1"/>
  <c r="F115" i="2"/>
  <c r="X114" i="2"/>
  <c r="Y114" i="2" s="1"/>
  <c r="X111" i="2"/>
  <c r="Y111" i="2" s="1"/>
  <c r="X110" i="2"/>
  <c r="Y110" i="2" s="1"/>
  <c r="X109" i="2"/>
  <c r="Y109" i="2" s="1"/>
  <c r="H111" i="2"/>
  <c r="F111" i="2"/>
  <c r="I110" i="2"/>
  <c r="H110" i="2" s="1"/>
  <c r="F110" i="2"/>
  <c r="X106" i="2"/>
  <c r="Y106" i="2" s="1"/>
  <c r="H106" i="2"/>
  <c r="F106" i="2"/>
  <c r="X105" i="2"/>
  <c r="Y105" i="2" s="1"/>
  <c r="I105" i="2"/>
  <c r="H105" i="2" s="1"/>
  <c r="F105" i="2"/>
  <c r="X104" i="2"/>
  <c r="Y104" i="2" s="1"/>
  <c r="I100" i="2" l="1"/>
  <c r="H100" i="2" s="1"/>
  <c r="X101" i="2"/>
  <c r="Y101" i="2" s="1"/>
  <c r="H101" i="2"/>
  <c r="F101" i="2"/>
  <c r="X100" i="2"/>
  <c r="Y100" i="2" s="1"/>
  <c r="F100" i="2"/>
  <c r="X99" i="2"/>
  <c r="Y99" i="2" s="1"/>
  <c r="B98" i="2"/>
  <c r="A98" i="2" s="1"/>
  <c r="X96" i="2"/>
  <c r="Y96" i="2" s="1"/>
  <c r="H96" i="2"/>
  <c r="F96" i="2"/>
  <c r="X95" i="2"/>
  <c r="Y95" i="2" s="1"/>
  <c r="I95" i="2"/>
  <c r="H95" i="2" s="1"/>
  <c r="F95" i="2"/>
  <c r="X94" i="2"/>
  <c r="Y94" i="2" s="1"/>
  <c r="B93" i="2"/>
  <c r="A93" i="2" s="1"/>
  <c r="X91" i="2"/>
  <c r="Y91" i="2" s="1"/>
  <c r="H91" i="2"/>
  <c r="F91" i="2"/>
  <c r="X90" i="2"/>
  <c r="Y90" i="2" s="1"/>
  <c r="I90" i="2"/>
  <c r="H90" i="2" s="1"/>
  <c r="F90" i="2"/>
  <c r="X89" i="2"/>
  <c r="Y89" i="2" s="1"/>
  <c r="B88" i="2"/>
  <c r="A88" i="2" s="1"/>
  <c r="X86" i="2"/>
  <c r="Y86" i="2" s="1"/>
  <c r="H86" i="2"/>
  <c r="F86" i="2"/>
  <c r="X85" i="2"/>
  <c r="Y85" i="2" s="1"/>
  <c r="I85" i="2"/>
  <c r="H85" i="2" s="1"/>
  <c r="F85" i="2"/>
  <c r="X84" i="2"/>
  <c r="Y84" i="2" s="1"/>
  <c r="B83" i="2"/>
  <c r="A83" i="2" s="1"/>
  <c r="I80" i="2"/>
  <c r="F80" i="2" l="1"/>
  <c r="H80" i="2"/>
  <c r="X81" i="2"/>
  <c r="Y81" i="2" s="1"/>
  <c r="H81" i="2"/>
  <c r="F81" i="2"/>
  <c r="X80" i="2"/>
  <c r="Y80" i="2" s="1"/>
  <c r="X79" i="2"/>
  <c r="Y79" i="2" s="1"/>
  <c r="B78" i="2"/>
  <c r="A78" i="2" s="1"/>
  <c r="I75" i="2" l="1"/>
  <c r="H75" i="2" s="1"/>
  <c r="F75" i="2"/>
  <c r="X76" i="2"/>
  <c r="Y76" i="2" s="1"/>
  <c r="H76" i="2"/>
  <c r="F76" i="2"/>
  <c r="X75" i="2"/>
  <c r="Y75" i="2" s="1"/>
  <c r="X74" i="2"/>
  <c r="Y74" i="2" s="1"/>
  <c r="B73" i="2"/>
  <c r="A73" i="2" s="1"/>
  <c r="X71" i="2"/>
  <c r="Y71" i="2" s="1"/>
  <c r="H71" i="2"/>
  <c r="F71" i="2"/>
  <c r="X70" i="2"/>
  <c r="Y70" i="2" s="1"/>
  <c r="H70" i="2"/>
  <c r="F70" i="2"/>
  <c r="X69" i="2"/>
  <c r="Y69" i="2" s="1"/>
  <c r="H69" i="2"/>
  <c r="B68" i="2"/>
  <c r="A68" i="2" s="1"/>
  <c r="X66" i="2"/>
  <c r="Y66" i="2" s="1"/>
  <c r="H66" i="2"/>
  <c r="F66" i="2"/>
  <c r="X65" i="2"/>
  <c r="Y65" i="2" s="1"/>
  <c r="H65" i="2"/>
  <c r="F65" i="2"/>
  <c r="X64" i="2"/>
  <c r="Y64" i="2" s="1"/>
  <c r="H64" i="2"/>
  <c r="B63" i="2"/>
  <c r="A63" i="2" s="1"/>
  <c r="X61" i="2"/>
  <c r="Y61" i="2" s="1"/>
  <c r="H61" i="2"/>
  <c r="F61" i="2"/>
  <c r="X60" i="2"/>
  <c r="Y60" i="2" s="1"/>
  <c r="H60" i="2"/>
  <c r="F60" i="2"/>
  <c r="X59" i="2"/>
  <c r="Y59" i="2" s="1"/>
  <c r="H59" i="2"/>
  <c r="B58" i="2"/>
  <c r="A58" i="2" s="1"/>
  <c r="X55" i="2" l="1"/>
  <c r="Y55" i="2" s="1"/>
  <c r="F55" i="2"/>
  <c r="H55" i="2"/>
  <c r="X56" i="2"/>
  <c r="Y56" i="2" s="1"/>
  <c r="H56" i="2"/>
  <c r="F56" i="2"/>
  <c r="X54" i="2"/>
  <c r="Y54" i="2" s="1"/>
  <c r="H54" i="2"/>
  <c r="B53" i="2"/>
  <c r="A53" i="2" s="1"/>
  <c r="B567" i="2" l="1"/>
  <c r="A567" i="2" s="1"/>
  <c r="X51" i="2" l="1"/>
  <c r="Y51" i="2" s="1"/>
  <c r="H51" i="2"/>
  <c r="F51" i="2"/>
  <c r="X50" i="2"/>
  <c r="Y50" i="2" s="1"/>
  <c r="H50" i="2"/>
  <c r="F50" i="2"/>
  <c r="X49" i="2"/>
  <c r="Y49" i="2" s="1"/>
  <c r="H49" i="2"/>
  <c r="B48" i="2"/>
  <c r="A48" i="2" s="1"/>
  <c r="I19" i="2" l="1"/>
  <c r="G19" i="2"/>
  <c r="E19" i="2"/>
  <c r="X26" i="2"/>
  <c r="Y26" i="2" s="1"/>
  <c r="H26" i="2"/>
  <c r="F26" i="2"/>
  <c r="X25" i="2"/>
  <c r="Y25" i="2" s="1"/>
  <c r="H25" i="2"/>
  <c r="F25" i="2"/>
  <c r="X24" i="2"/>
  <c r="Y24" i="2" s="1"/>
  <c r="H24" i="2"/>
  <c r="B23" i="2"/>
  <c r="A23" i="2" s="1"/>
  <c r="X46" i="2" l="1"/>
  <c r="X36" i="2"/>
  <c r="Y36" i="2" s="1"/>
  <c r="X34" i="2"/>
  <c r="X35" i="2"/>
  <c r="X41" i="2"/>
  <c r="Y41" i="2" s="1"/>
  <c r="H41" i="2"/>
  <c r="F41" i="2"/>
  <c r="X40" i="2"/>
  <c r="Y40" i="2" s="1"/>
  <c r="H40" i="2"/>
  <c r="F40" i="2"/>
  <c r="X39" i="2"/>
  <c r="Y39" i="2" s="1"/>
  <c r="H39" i="2"/>
  <c r="B38" i="2"/>
  <c r="A38" i="2" s="1"/>
  <c r="B550" i="2" l="1"/>
  <c r="A550" i="2" s="1"/>
  <c r="H556" i="2"/>
  <c r="E556" i="2"/>
  <c r="H555" i="2"/>
  <c r="E555" i="2"/>
  <c r="H554" i="2"/>
  <c r="E554" i="2"/>
  <c r="H553" i="2"/>
  <c r="E553" i="2"/>
  <c r="H552" i="2"/>
  <c r="E552" i="2"/>
  <c r="I551" i="2"/>
  <c r="F551" i="2"/>
  <c r="E551" i="2"/>
  <c r="B14" i="2" l="1"/>
  <c r="A14" i="2" s="1"/>
  <c r="B18" i="2"/>
  <c r="A18" i="2" s="1"/>
  <c r="B28" i="2"/>
  <c r="A28" i="2" s="1"/>
  <c r="B33" i="2"/>
  <c r="A33" i="2" s="1"/>
  <c r="B43" i="2"/>
  <c r="A43" i="2" s="1"/>
  <c r="B103" i="2"/>
  <c r="A103" i="2" s="1"/>
  <c r="B108" i="2"/>
  <c r="A108" i="2" s="1"/>
  <c r="B113" i="2"/>
  <c r="A113" i="2" s="1"/>
  <c r="B123" i="2"/>
  <c r="A123" i="2" s="1"/>
  <c r="B128" i="2"/>
  <c r="A128" i="2" s="1"/>
  <c r="A133" i="2"/>
  <c r="B148" i="2"/>
  <c r="A148" i="2" s="1"/>
  <c r="B164" i="2"/>
  <c r="A164" i="2" s="1"/>
  <c r="D166" i="2" l="1"/>
  <c r="H150" i="2" l="1"/>
  <c r="D150" i="2"/>
  <c r="H151" i="2"/>
  <c r="F151" i="2"/>
  <c r="H166" i="2" l="1"/>
  <c r="F166" i="2"/>
  <c r="E170" i="2"/>
  <c r="E169" i="2"/>
  <c r="E168" i="2"/>
  <c r="F150" i="2" l="1"/>
  <c r="I131" i="2" l="1"/>
  <c r="H131" i="2" s="1"/>
  <c r="I130" i="2"/>
  <c r="H130" i="2" s="1"/>
  <c r="F130" i="2"/>
  <c r="F131" i="2" l="1"/>
  <c r="X16" i="2" l="1"/>
  <c r="Y16" i="2" s="1"/>
  <c r="H16" i="2"/>
  <c r="F16" i="2"/>
  <c r="X15" i="2"/>
  <c r="Y15" i="2" s="1"/>
  <c r="H15" i="2"/>
  <c r="F15" i="2"/>
  <c r="H44" i="2" l="1"/>
  <c r="H34" i="2"/>
  <c r="H29" i="2"/>
  <c r="X44" i="2" l="1"/>
  <c r="Y44" i="2" s="1"/>
  <c r="X45" i="2"/>
  <c r="Y45" i="2" s="1"/>
  <c r="H45" i="2"/>
  <c r="F45" i="2"/>
  <c r="Y46" i="2"/>
  <c r="H46" i="2"/>
  <c r="F46" i="2"/>
  <c r="Y34" i="2"/>
  <c r="Y35" i="2"/>
  <c r="H35" i="2"/>
  <c r="F35" i="2"/>
  <c r="H36" i="2"/>
  <c r="F36" i="2"/>
  <c r="X29" i="2" l="1"/>
  <c r="Y29" i="2" s="1"/>
  <c r="X30" i="2"/>
  <c r="Y30" i="2" s="1"/>
  <c r="H30" i="2"/>
  <c r="F30" i="2"/>
  <c r="X31" i="2"/>
  <c r="Y31" i="2" s="1"/>
  <c r="H31" i="2"/>
  <c r="F31" i="2"/>
  <c r="F20" i="2" l="1"/>
  <c r="X19" i="2"/>
  <c r="Y19" i="2" s="1"/>
  <c r="X20" i="2"/>
  <c r="Y20" i="2" s="1"/>
  <c r="X21" i="2"/>
  <c r="Y21" i="2" s="1"/>
  <c r="H21" i="2" l="1"/>
  <c r="F21" i="2"/>
  <c r="H20" i="2"/>
  <c r="F473" i="2" l="1"/>
  <c r="F474" i="2"/>
  <c r="F472" i="2"/>
  <c r="H641" i="2"/>
  <c r="H642" i="2"/>
  <c r="H644" i="2"/>
  <c r="H645" i="2"/>
  <c r="H643" i="2"/>
</calcChain>
</file>

<file path=xl/sharedStrings.xml><?xml version="1.0" encoding="utf-8"?>
<sst xmlns="http://schemas.openxmlformats.org/spreadsheetml/2006/main" count="4634" uniqueCount="334">
  <si>
    <t>CR100</t>
  </si>
  <si>
    <t>R = 1000/Multiplier</t>
  </si>
  <si>
    <t>Multiplier (In program)</t>
  </si>
  <si>
    <t>M = 1000/R</t>
  </si>
  <si>
    <t>Multiplier (should be)</t>
  </si>
  <si>
    <t>Rused ( In Program)</t>
  </si>
  <si>
    <t>R(shouldbe) (From 2016 calibrations)</t>
  </si>
  <si>
    <t>datafilesbelowhere</t>
  </si>
  <si>
    <t>M</t>
  </si>
  <si>
    <t>R(secondary)  (to generate txt file) (may not be accurate) (from sitefile)</t>
  </si>
  <si>
    <t>Generates the PRN files</t>
  </si>
  <si>
    <t>Generates the .txt files</t>
  </si>
  <si>
    <t>From 2016 calibration</t>
  </si>
  <si>
    <t>newcalibration</t>
  </si>
  <si>
    <t>Station</t>
  </si>
  <si>
    <t>Latitude</t>
  </si>
  <si>
    <t>Altitude</t>
  </si>
  <si>
    <t>u95%</t>
  </si>
  <si>
    <t>Column 4</t>
  </si>
  <si>
    <t>Column 5</t>
  </si>
  <si>
    <t>Column 6</t>
  </si>
  <si>
    <t>Column 7</t>
  </si>
  <si>
    <t>Column 8</t>
  </si>
  <si>
    <t>Column 9</t>
  </si>
  <si>
    <t>Column 10</t>
  </si>
  <si>
    <t>StationName</t>
  </si>
  <si>
    <t>StationIDNumber</t>
  </si>
  <si>
    <t>Longitude (+ east)</t>
  </si>
  <si>
    <t>TimeZone (+ east)</t>
  </si>
  <si>
    <t>S2</t>
  </si>
  <si>
    <t>HEO</t>
  </si>
  <si>
    <t>T(HEO)</t>
  </si>
  <si>
    <t>P17</t>
  </si>
  <si>
    <t>PSP(16984F3)</t>
  </si>
  <si>
    <t>NIP(14981E6)</t>
  </si>
  <si>
    <t>TEMP(HEO)</t>
  </si>
  <si>
    <t>2014-01-01--00:05</t>
  </si>
  <si>
    <t>RSP(PY35563_GHI)</t>
  </si>
  <si>
    <t>RSP(PY35563_DNI)</t>
  </si>
  <si>
    <t>RSP(PY35563_DHI)</t>
  </si>
  <si>
    <t>Hermiston_Oregon_USA</t>
  </si>
  <si>
    <t>1980-01-01--00:01</t>
  </si>
  <si>
    <t>sensitivity</t>
  </si>
  <si>
    <t>countspermv (Varies over year)</t>
  </si>
  <si>
    <t>Offset (Varies over year)</t>
  </si>
  <si>
    <t>NIP4</t>
  </si>
  <si>
    <t>PSP5</t>
  </si>
  <si>
    <t>1982-09-30--11:40</t>
  </si>
  <si>
    <t>NIP2</t>
  </si>
  <si>
    <t>NIP(17666E6)</t>
  </si>
  <si>
    <t>1979-01-01--00:01</t>
  </si>
  <si>
    <t>1985-09-10--08:15</t>
  </si>
  <si>
    <t>PSP10</t>
  </si>
  <si>
    <t>TEMP(11)</t>
  </si>
  <si>
    <t>psp(23620F3)</t>
  </si>
  <si>
    <t>PSP(17854F3)</t>
  </si>
  <si>
    <t>NIP(17668E6)</t>
  </si>
  <si>
    <t>1990-06-25--08:20</t>
  </si>
  <si>
    <t>PSP11</t>
  </si>
  <si>
    <t>psp(24041F3)</t>
  </si>
  <si>
    <t>PSP16</t>
  </si>
  <si>
    <t>psp(17518F3)</t>
  </si>
  <si>
    <t>NIP7</t>
  </si>
  <si>
    <t>NIP(21149E6)</t>
  </si>
  <si>
    <t>1993-05-10--13:00</t>
  </si>
  <si>
    <t>RSP</t>
  </si>
  <si>
    <t>1995-09-22--12:05</t>
  </si>
  <si>
    <t>PSP17</t>
  </si>
  <si>
    <t>NIP9</t>
  </si>
  <si>
    <t>psp(16984F3)</t>
  </si>
  <si>
    <t>1999-07-01--08:45</t>
  </si>
  <si>
    <t>RSP(PY21090_GHI)</t>
  </si>
  <si>
    <t>RSP(PY21090_DNI)</t>
  </si>
  <si>
    <t>RSP(PY21090_DHI)</t>
  </si>
  <si>
    <t>1996-09-09--09:40</t>
  </si>
  <si>
    <t>psp(19629F3)</t>
  </si>
  <si>
    <t>PSP19</t>
  </si>
  <si>
    <t>1996-09-17--09:40</t>
  </si>
  <si>
    <t>1996-10-18--11:05</t>
  </si>
  <si>
    <t>1996-10-14--12:30</t>
  </si>
  <si>
    <t>Responsiity</t>
  </si>
  <si>
    <t>Multiplier (in logger</t>
  </si>
  <si>
    <t>1981-01-01--00:05</t>
  </si>
  <si>
    <t>1982-01-01--00:05</t>
  </si>
  <si>
    <t>1983-01-01--00:05</t>
  </si>
  <si>
    <t>1984-01-01--00:05</t>
  </si>
  <si>
    <t>1985-01-01--00:05</t>
  </si>
  <si>
    <t>1982-09-12--14:00</t>
  </si>
  <si>
    <t>Only change in PSP Offset and countpermv</t>
  </si>
  <si>
    <t>Items highlighted in Yellow disignate changes from previous sitefile</t>
  </si>
  <si>
    <t>Irr = (counts - Offset) * 3600/(countspermv * sensitivty)</t>
  </si>
  <si>
    <t>1980-05-15--12:05</t>
  </si>
  <si>
    <t>Column 5, R = 1000/M</t>
  </si>
  <si>
    <t>Column 4, M from Sitefile</t>
  </si>
  <si>
    <t>Column 6, M = 1000/R</t>
  </si>
  <si>
    <t>Column 7, R = from 2006 report</t>
  </si>
  <si>
    <t>Column 7, No change from original data</t>
  </si>
  <si>
    <t>Column 8, M = 1000/R</t>
  </si>
  <si>
    <t>Column 9 from 2006 report</t>
  </si>
  <si>
    <t>Column 10, educated guess</t>
  </si>
  <si>
    <t>Column 9  No change from original data</t>
  </si>
  <si>
    <t>Column 10,from 2006 report</t>
  </si>
  <si>
    <t xml:space="preserve">countspermv </t>
  </si>
  <si>
    <t xml:space="preserve">Offset </t>
  </si>
  <si>
    <t>NOTE: Offset and CountsperMV vary in July, but do not change the multiplier.</t>
  </si>
  <si>
    <t>NOTE: October sitefile changes the elements not included in the regulare file (open circuit voltage)</t>
  </si>
  <si>
    <t>V</t>
  </si>
  <si>
    <t>Voltage(HEO)</t>
  </si>
  <si>
    <t>NA</t>
  </si>
  <si>
    <t>Temp(HEO)</t>
  </si>
  <si>
    <t>Schenk(1330)</t>
  </si>
  <si>
    <t>N10</t>
  </si>
  <si>
    <t>NIP(23385E6)</t>
  </si>
  <si>
    <t>1984-08-17--10:15</t>
  </si>
  <si>
    <t>1984-08-21--07:05</t>
  </si>
  <si>
    <t>Offset</t>
  </si>
  <si>
    <t>NOTE: Offset and CountsperMV vary in August, but do not change the multiplier.</t>
  </si>
  <si>
    <t>1986-01-01--00:05</t>
  </si>
  <si>
    <t>NOTE: Offset and CountsperMV vary in throughout the year, but do not change the multiplier. The Sensitity remained constant the entire year</t>
  </si>
  <si>
    <t>1987-01-01--00:05</t>
  </si>
  <si>
    <t>1988-01-01--00:05</t>
  </si>
  <si>
    <t>1989-01-01--00:05</t>
  </si>
  <si>
    <t>1990-01-01--00:05</t>
  </si>
  <si>
    <t>Sitefile</t>
  </si>
  <si>
    <t>No change from original data</t>
  </si>
  <si>
    <t>R = from 2006 report</t>
  </si>
  <si>
    <t>Educated guess</t>
  </si>
  <si>
    <t>Notes, Column 4, M</t>
  </si>
  <si>
    <t>Notes: Column 5, R</t>
  </si>
  <si>
    <t>Notes: Column 6, M</t>
  </si>
  <si>
    <t>Notes: Column7, R</t>
  </si>
  <si>
    <t>Notes: Column 8, M</t>
  </si>
  <si>
    <t>Notes: Column 9, R</t>
  </si>
  <si>
    <t>Notes: Column 10, Uncertainty (%)</t>
  </si>
  <si>
    <t>1992-10-31--11:00</t>
  </si>
  <si>
    <t>1991-01-01--00:05</t>
  </si>
  <si>
    <t>1992-01-01--00:05</t>
  </si>
  <si>
    <t>1993-01-01--00:05</t>
  </si>
  <si>
    <t>GHI</t>
  </si>
  <si>
    <t>na</t>
  </si>
  <si>
    <t>DHI</t>
  </si>
  <si>
    <t>Temp(HEO)2</t>
  </si>
  <si>
    <t>RelativeHumidity(HEO)</t>
  </si>
  <si>
    <t>RH(HEO)</t>
  </si>
  <si>
    <t>WindSpeed(HEO)</t>
  </si>
  <si>
    <t>WS(HEO)</t>
  </si>
  <si>
    <t>WindDirection(HEO)</t>
  </si>
  <si>
    <t>WD(HEO)</t>
  </si>
  <si>
    <t>open</t>
  </si>
  <si>
    <t>junk</t>
  </si>
  <si>
    <t>Precipitation(HEO)</t>
  </si>
  <si>
    <t>Precip(HEO)</t>
  </si>
  <si>
    <t>RSP_GHI</t>
  </si>
  <si>
    <t>RSP_DNI</t>
  </si>
  <si>
    <t>RSP_DHI</t>
  </si>
  <si>
    <t>program HEO_2019_1MIN.CSI</t>
  </si>
  <si>
    <t>R = 1000/M</t>
  </si>
  <si>
    <t>Na</t>
  </si>
  <si>
    <t>NIP(23385E6)_(10)_(HEO) R(2017-2019)</t>
  </si>
  <si>
    <t>SCHENK_1330_(02)_(HEO).xlsx R(2015-2019)</t>
  </si>
  <si>
    <t>Agrimet_HEO_GHI</t>
  </si>
  <si>
    <t>Agrimet_HEO_DHI_Shadowband</t>
  </si>
  <si>
    <t>M = M_prn * 3600/(.5162*10)</t>
  </si>
  <si>
    <t>1 La = 41840 J/m^2</t>
  </si>
  <si>
    <t>Don't have knowledge about the Agrimet calibration, set to 1</t>
  </si>
  <si>
    <t>Agrimet records the data in Langleys / minute</t>
  </si>
  <si>
    <t>Actually Agrimet collects it in LA/hour but the SRML gets LA/minute from them</t>
  </si>
  <si>
    <t>1 La / min = 41840 J/(m^2 60 sec) = 697.333 J/(m^2* sec)</t>
  </si>
  <si>
    <t>1/697.333</t>
  </si>
  <si>
    <t>2020-01-01--00:01</t>
  </si>
  <si>
    <t>PSP(16984F3)_(17)_(HEO).xlsx \ R(2009-2019)_2020.5</t>
  </si>
  <si>
    <t>SCHENK_1330_(02)_(HEO).xlsx \ R(2015-2019)</t>
  </si>
  <si>
    <t>Not enough information to change</t>
  </si>
  <si>
    <t>1994-01-01--00:05</t>
  </si>
  <si>
    <t>1995-01-01--00:05</t>
  </si>
  <si>
    <t>1995-04-01--00:05</t>
  </si>
  <si>
    <t>2019-08-01--00:01</t>
  </si>
  <si>
    <t>Temperature(HEO)</t>
  </si>
  <si>
    <t>NIP(23385E6)_(10)_(HEO) \ R(2017-2019)</t>
  </si>
  <si>
    <t>RSP(PY21090)_(HEO).xlsx \ R(2009-2019)</t>
  </si>
  <si>
    <t>RSP in prn file is unadjusted</t>
  </si>
  <si>
    <t>RSP is from unadjusted calibration</t>
  </si>
  <si>
    <t>2019-01-01--00:01</t>
  </si>
  <si>
    <t>2018-01-01--00:01</t>
  </si>
  <si>
    <t>From sitefile heo18(2)</t>
  </si>
  <si>
    <t>no change</t>
  </si>
  <si>
    <t>educated guess</t>
  </si>
  <si>
    <t>Program HEO018_VER2_1MIN.CSI</t>
  </si>
  <si>
    <t>PSP(16984F3)_(17)_(HEO).xlsx \\ R(2009-2017) \\ 2018.5</t>
  </si>
  <si>
    <t>PSP(16984F3)_(17)_(HEO).xlsx \\ R(2000-2017) \\ 2018.5</t>
  </si>
  <si>
    <t>NIP(23385E6)_(10)_(HEO).xlsx \\ R(2000-2017)</t>
  </si>
  <si>
    <t>NIP(23385E6)_(10)_(HEO).xlsx \\ R(2001-2018)</t>
  </si>
  <si>
    <t>RSP(PY35627_GHI)</t>
  </si>
  <si>
    <t>RSP(PY35627_DNI)</t>
  </si>
  <si>
    <t>RSP(PY35627_DHI)</t>
  </si>
  <si>
    <t>RSP(PY35627).xlsx \\ R(2000-2017) \\ 2018.5</t>
  </si>
  <si>
    <t xml:space="preserve">RSP(PY21090)_(HEO).xlsx \\ R(2009-2019) </t>
  </si>
  <si>
    <t>2018-07-13--08:00</t>
  </si>
  <si>
    <t>2018-08-01--00:01</t>
  </si>
  <si>
    <t>Battery</t>
  </si>
  <si>
    <t>Voltage</t>
  </si>
  <si>
    <t>2018-11-01--00:01</t>
  </si>
  <si>
    <t>2017-01-01--00:01</t>
  </si>
  <si>
    <t>RSP(PY33563_GHI)</t>
  </si>
  <si>
    <t>RSP(PY33563_DNI)</t>
  </si>
  <si>
    <t>RSP(PY33563_DHI)</t>
  </si>
  <si>
    <t>PSP(16984F3)_(17)_(HEO).xlsx \\ R(2000-2017) \\ 2017.5</t>
  </si>
  <si>
    <t>Program HEO018_VER2_1MIN.CSI (This portion constant since 2013)</t>
  </si>
  <si>
    <t>Sitefile HEO17.sfl</t>
  </si>
  <si>
    <t>Program HEO018_VER2_1MIN.CSI (this portion constant since 2003)</t>
  </si>
  <si>
    <t>RSP(PY35627).xlsx \\ R(2000-2017) \\ 2017.5</t>
  </si>
  <si>
    <t>PY35563.xlsx \\ R(2004-2017)</t>
  </si>
  <si>
    <t>2017-08-22--09:54</t>
  </si>
  <si>
    <t>RSP(PY35627).xlsx \\ R(2009-2018)</t>
  </si>
  <si>
    <t>2016-01-01--00:01</t>
  </si>
  <si>
    <t>PSP(16984F3)_(17)_(HEO).xlsx \\ R(2000-2017) \\ 2016.5</t>
  </si>
  <si>
    <t xml:space="preserve">Sitefile HEO17.sfl (2013 values) </t>
  </si>
  <si>
    <t>2016-05-06--17:40</t>
  </si>
  <si>
    <t>constant</t>
  </si>
  <si>
    <t>No record. Needed to match prn and txt (NOTE: That the 8.43 is not the same as 8.043)</t>
  </si>
  <si>
    <t>1996-01-01--00:05</t>
  </si>
  <si>
    <t>1995-09-01--00:05</t>
  </si>
  <si>
    <t>RSP Not installed until 1995-09-22</t>
  </si>
  <si>
    <t>This is just a placeholder</t>
  </si>
  <si>
    <t xml:space="preserve">HEO.csi (1999) </t>
  </si>
  <si>
    <t>R =  1000/M</t>
  </si>
  <si>
    <t>Not sure where this is from</t>
  </si>
  <si>
    <t>RSP(PY21090)_(HEO).xlsx \ R(2000-2014)</t>
  </si>
  <si>
    <t>from sitefile HEO_1996</t>
  </si>
  <si>
    <t>1997-01-01--00:05</t>
  </si>
  <si>
    <t>Program</t>
  </si>
  <si>
    <t>1998-01-01--00:05</t>
  </si>
  <si>
    <t>1999-01-01--00:05</t>
  </si>
  <si>
    <t>1999-06-29--09:45</t>
  </si>
  <si>
    <t xml:space="preserve">Program HEO.csi (1999) </t>
  </si>
  <si>
    <t>2000-01-01--00:05</t>
  </si>
  <si>
    <t>NIP(14981E6)_(09).xlsx \\R(2000-2017)</t>
  </si>
  <si>
    <t>2001-01-01--00:05</t>
  </si>
  <si>
    <t>PSP(16984F3)_(17)_(HEO).xlsx \\ R(2000-2017) \\2001.5</t>
  </si>
  <si>
    <t>PSP(16984F3)_(17)_(HEO).xlsx \\ R(2000-2017) \\ 2000.5</t>
  </si>
  <si>
    <t>2002-01-01--00:05</t>
  </si>
  <si>
    <t>PSP(16984F3)_(17)_(HEO).xlsx \\ R(2000-2017) \\2002.5</t>
  </si>
  <si>
    <t>2003-01-01--00:05</t>
  </si>
  <si>
    <t>PSP(16984F3)_(17)_(HEO).xlsx \\ R(2000-2017) \\2003.5</t>
  </si>
  <si>
    <t xml:space="preserve">Program HEO.csi (2001) </t>
  </si>
  <si>
    <t>from sitefile HEO_2003</t>
  </si>
  <si>
    <t>2003-12-23--09:35</t>
  </si>
  <si>
    <t>2003-12-22--11:00</t>
  </si>
  <si>
    <t>Program HEO06.csi</t>
  </si>
  <si>
    <t>RSP PY35563.xlsx \\ R(2004 - 2017)</t>
  </si>
  <si>
    <t>2004-01-01--00:05</t>
  </si>
  <si>
    <t>from sitefile HEO_2006</t>
  </si>
  <si>
    <t>PSP(16984F3)_(17)_(HEO).xlsx \\ R(2000-2017) \\ 2004.5</t>
  </si>
  <si>
    <t>PSP(16984F3)_(17)_(HEO).xlsx \\ R(2000-2017) \\ 2005.5</t>
  </si>
  <si>
    <t>2006-01-01--00:05</t>
  </si>
  <si>
    <t>PSP(16984F3)_(17)_(HEO).xlsx \\ R(2000-2017) \\ 2006.5</t>
  </si>
  <si>
    <t>2005-12-01--00:05</t>
  </si>
  <si>
    <t xml:space="preserve">No record. Needed to match prn and txt (The txt file doesn't match the prn file. Trust the prn file as the program probably didn't change. </t>
  </si>
  <si>
    <t>2007-01-01--00:05</t>
  </si>
  <si>
    <t>from sitefile HEO_2007</t>
  </si>
  <si>
    <t>PSP(16984F3)_(17)_(HEO).xlsx \\ R(2000-2017) \\ 2007.5</t>
  </si>
  <si>
    <t>2007-05-01--00:05</t>
  </si>
  <si>
    <t>2007-04-01--00:05</t>
  </si>
  <si>
    <t>PRN file did not exist, prn file substitute made from raw file</t>
  </si>
  <si>
    <t>Program HEO08.csi</t>
  </si>
  <si>
    <t>from sitefile HEO_2008</t>
  </si>
  <si>
    <t>PSP(16984F3)_(17)_(HEO).xlsx \\ R(2000-2017) \\ 2008.5</t>
  </si>
  <si>
    <t>2008-01-01--00:05</t>
  </si>
  <si>
    <t>2009-01-01--00:05</t>
  </si>
  <si>
    <t>from sitefile HEO_2009</t>
  </si>
  <si>
    <t>PSP(16984F3)_(17)_(HEO).xlsx \\ R(2000-2017) \\ 2009.5</t>
  </si>
  <si>
    <t>2010-01-01--00:05</t>
  </si>
  <si>
    <t>Program HEO11.csi</t>
  </si>
  <si>
    <t>from sitefile HEO_2010</t>
  </si>
  <si>
    <t>PSP(16984F3)_(17)_(HEO).xlsx \\ R(2000-2017) \\ 2010.5</t>
  </si>
  <si>
    <t>PSP(16984F3)_(17)_(HEO).xlsx \\ R(2009-2019) \\ 2010.5</t>
  </si>
  <si>
    <t>2010-08-04--05:55</t>
  </si>
  <si>
    <t>RSP not rotating</t>
  </si>
  <si>
    <t>Switched out LICOR Sensor</t>
  </si>
  <si>
    <t>RSP(PY22981_GHI)</t>
  </si>
  <si>
    <t>2010-11-28--16:15</t>
  </si>
  <si>
    <t>LICOR(PY22981).xlsx \\ R(2001 - 2012)</t>
  </si>
  <si>
    <t>Switched sensor back to original</t>
  </si>
  <si>
    <t>2011-01-01--00:05</t>
  </si>
  <si>
    <t>from sitefile HEO_2011</t>
  </si>
  <si>
    <t>PSP(16984F3)_(17)_(HEO).xlsx \\ R(2009-2019) \\ 2011.5</t>
  </si>
  <si>
    <t>PSP(16984F3)_(17)_(HEO).xlsx \\ R(2000-2017) \\ 2011.5</t>
  </si>
  <si>
    <t>2012-01-01--00:05</t>
  </si>
  <si>
    <t>PSP(16984F3)_(17)_(HEO).xlsx \\ R(2009-2019) \\ 2012.5</t>
  </si>
  <si>
    <t>PSP(16984F3)_(17)_(HEO).xlsx \\ R(2000-2017) \\ 2012.5</t>
  </si>
  <si>
    <t>from sitefile HEO_2012</t>
  </si>
  <si>
    <t>2013-01-01--00:05</t>
  </si>
  <si>
    <t>2013-11-26--13:10</t>
  </si>
  <si>
    <t>Program HEO13.csi</t>
  </si>
  <si>
    <t>2013-12-03--12:40</t>
  </si>
  <si>
    <t>from sitefile HEO_2013</t>
  </si>
  <si>
    <t>NIP</t>
  </si>
  <si>
    <t>NIP(23385E6).xlsx \\R(2001-2018)</t>
  </si>
  <si>
    <t>Changed NIP in field</t>
  </si>
  <si>
    <t>Changed program multiplier</t>
  </si>
  <si>
    <t>from sitefile HEO_2014</t>
  </si>
  <si>
    <t>PSP(16984F3)_(17)_(HEO).xlsx \\ R(2009-2019) \\ 2013.5</t>
  </si>
  <si>
    <t>PSP(16984F3)_(17)_(HEO).xlsx \\ R(2009-2019) \\ 2014.5</t>
  </si>
  <si>
    <t>Program HEO14.csi</t>
  </si>
  <si>
    <t>from sitefile HEO_2015</t>
  </si>
  <si>
    <t>PSP(16984F3)_(17)_(HEO).xlsx \\ R(2009-2019) \\ 2015.5</t>
  </si>
  <si>
    <t>2015-01-01--00:01</t>
  </si>
  <si>
    <t>2020-09-01--00:01</t>
  </si>
  <si>
    <t>NIP(23385E6)_(10)_(HEO).xlsx \\ R(2017-2020)</t>
  </si>
  <si>
    <t>PSP(16984F3)_(17)_(HEO).xlsx \\ R(2011-2020) \\ 2019.5</t>
  </si>
  <si>
    <t>2020-10-01--00:01</t>
  </si>
  <si>
    <t>2021-01-01--00:01</t>
  </si>
  <si>
    <t>PSP(16984F3)_(17)_(HEO).xlsx \ R(2011-2020)_2021.5</t>
  </si>
  <si>
    <t>NIP(23385E6)_(10)_(HEO) \ R(2017-2020)</t>
  </si>
  <si>
    <t>RSP(PY21090)_(HEO).xlsx \ R(2009-2020)</t>
  </si>
  <si>
    <t>SCHENK_1330_(02)_(HEO).xlsx \ R(2015-2020)</t>
  </si>
  <si>
    <t>GHI_RSP</t>
  </si>
  <si>
    <t>DNI_RSP</t>
  </si>
  <si>
    <t>DHI_RSP</t>
  </si>
  <si>
    <t>GHI_LICOR</t>
  </si>
  <si>
    <t>DHI_LICOR</t>
  </si>
  <si>
    <t>GHI_P(17)</t>
  </si>
  <si>
    <t>DNI_N(10)</t>
  </si>
  <si>
    <t>DHI_S(2)</t>
  </si>
  <si>
    <t>Temp_HEO</t>
  </si>
  <si>
    <t>Temp_HEO2</t>
  </si>
  <si>
    <t>RH_HEO</t>
  </si>
  <si>
    <t>WS_HEO</t>
  </si>
  <si>
    <t>WD_HEO</t>
  </si>
  <si>
    <t>Precip_HEO</t>
  </si>
  <si>
    <t>2021-05-01--00:01</t>
  </si>
  <si>
    <t>DNI computed in postprocessing</t>
  </si>
  <si>
    <t>recorded in miles/hour</t>
  </si>
  <si>
    <t>Converted to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</si>
</sst>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"/>
    <numFmt numFmtId="165" formatCode="0.0000"/>
    <numFmt numFmtId="166" formatCode="0.000000"/>
    <numFmt numFmtId="167" formatCode="0.00000"/>
    <numFmt numFmtId="168" formatCode="0.0"/>
    <numFmt numFmtId="169" formatCode="0.000000000000"/>
    <numFmt numFmtId="170" formatCode="0.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6">
    <xf numFmtId="0" fontId="0" fillId="0" borderId="0" xfId="0"/>
    <xf numFmtId="0" fontId="0" fillId="0" borderId="0" xfId="0" applyAlignment="1">
      <alignment wrapText="1"/>
    </xf>
    <xf numFmtId="0" fontId="0" fillId="0" borderId="10" xfId="0" applyFill="1" applyBorder="1"/>
    <xf numFmtId="0" fontId="0" fillId="0" borderId="0" xfId="0" applyFill="1"/>
    <xf numFmtId="0" fontId="0" fillId="0" borderId="1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33" borderId="10" xfId="0" applyFill="1" applyBorder="1"/>
    <xf numFmtId="0" fontId="0" fillId="34" borderId="10" xfId="0" applyFill="1" applyBorder="1" applyAlignment="1">
      <alignment wrapText="1"/>
    </xf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0" borderId="10" xfId="0" applyBorder="1"/>
    <xf numFmtId="0" fontId="0" fillId="0" borderId="0" xfId="0" applyFill="1" applyAlignment="1"/>
    <xf numFmtId="0" fontId="0" fillId="34" borderId="10" xfId="0" applyFont="1" applyFill="1" applyBorder="1"/>
    <xf numFmtId="0" fontId="0" fillId="33" borderId="10" xfId="0" applyFont="1" applyFill="1" applyBorder="1"/>
    <xf numFmtId="165" fontId="0" fillId="0" borderId="10" xfId="0" applyNumberFormat="1" applyFont="1" applyFill="1" applyBorder="1" applyAlignment="1"/>
    <xf numFmtId="165" fontId="0" fillId="35" borderId="10" xfId="0" applyNumberFormat="1" applyFont="1" applyFill="1" applyBorder="1"/>
    <xf numFmtId="165" fontId="0" fillId="36" borderId="10" xfId="0" applyNumberFormat="1" applyFont="1" applyFill="1" applyBorder="1"/>
    <xf numFmtId="0" fontId="0" fillId="0" borderId="10" xfId="0" applyFont="1" applyFill="1" applyBorder="1" applyAlignment="1">
      <alignment wrapText="1"/>
    </xf>
    <xf numFmtId="0" fontId="0" fillId="0" borderId="10" xfId="0" applyFont="1" applyFill="1" applyBorder="1"/>
    <xf numFmtId="165" fontId="0" fillId="0" borderId="10" xfId="0" applyNumberFormat="1" applyFont="1" applyFill="1" applyBorder="1"/>
    <xf numFmtId="0" fontId="0" fillId="34" borderId="10" xfId="0" applyFont="1" applyFill="1" applyBorder="1" applyAlignment="1">
      <alignment wrapText="1"/>
    </xf>
    <xf numFmtId="0" fontId="0" fillId="0" borderId="10" xfId="0" applyFont="1" applyBorder="1"/>
    <xf numFmtId="0" fontId="0" fillId="37" borderId="10" xfId="0" applyFont="1" applyFill="1" applyBorder="1"/>
    <xf numFmtId="0" fontId="0" fillId="0" borderId="10" xfId="0" applyFont="1" applyBorder="1" applyAlignment="1">
      <alignment wrapText="1"/>
    </xf>
    <xf numFmtId="0" fontId="0" fillId="33" borderId="10" xfId="0" applyFont="1" applyFill="1" applyBorder="1" applyAlignment="1">
      <alignment wrapText="1"/>
    </xf>
    <xf numFmtId="0" fontId="0" fillId="35" borderId="10" xfId="0" applyFont="1" applyFill="1" applyBorder="1" applyAlignment="1">
      <alignment wrapText="1"/>
    </xf>
    <xf numFmtId="0" fontId="0" fillId="0" borderId="0" xfId="0" applyFont="1" applyFill="1"/>
    <xf numFmtId="166" fontId="0" fillId="0" borderId="10" xfId="0" applyNumberFormat="1" applyFont="1" applyFill="1" applyBorder="1"/>
    <xf numFmtId="167" fontId="0" fillId="0" borderId="10" xfId="0" applyNumberFormat="1" applyFont="1" applyFill="1" applyBorder="1"/>
    <xf numFmtId="168" fontId="0" fillId="0" borderId="10" xfId="0" applyNumberFormat="1" applyFont="1" applyFill="1" applyBorder="1"/>
    <xf numFmtId="0" fontId="0" fillId="36" borderId="10" xfId="0" applyFont="1" applyFill="1" applyBorder="1"/>
    <xf numFmtId="0" fontId="0" fillId="37" borderId="0" xfId="0" applyFill="1"/>
    <xf numFmtId="0" fontId="0" fillId="37" borderId="0" xfId="0" applyFill="1" applyAlignment="1"/>
    <xf numFmtId="0" fontId="0" fillId="38" borderId="10" xfId="0" applyFont="1" applyFill="1" applyBorder="1"/>
    <xf numFmtId="164" fontId="0" fillId="0" borderId="0" xfId="0" applyNumberFormat="1"/>
    <xf numFmtId="169" fontId="0" fillId="36" borderId="10" xfId="0" applyNumberFormat="1" applyFont="1" applyFill="1" applyBorder="1"/>
    <xf numFmtId="0" fontId="16" fillId="33" borderId="10" xfId="0" applyFont="1" applyFill="1" applyBorder="1" applyAlignment="1">
      <alignment horizontal="center" vertical="center" wrapText="1"/>
    </xf>
    <xf numFmtId="0" fontId="0" fillId="39" borderId="10" xfId="0" applyFont="1" applyFill="1" applyBorder="1" applyAlignment="1">
      <alignment wrapText="1"/>
    </xf>
    <xf numFmtId="0" fontId="0" fillId="39" borderId="10" xfId="0" applyFont="1" applyFill="1" applyBorder="1"/>
    <xf numFmtId="0" fontId="0" fillId="39" borderId="10" xfId="0" applyFill="1" applyBorder="1"/>
    <xf numFmtId="0" fontId="16" fillId="39" borderId="10" xfId="0" applyFont="1" applyFill="1" applyBorder="1" applyAlignment="1">
      <alignment vertical="center" wrapText="1"/>
    </xf>
    <xf numFmtId="0" fontId="0" fillId="37" borderId="10" xfId="0" applyFont="1" applyFill="1" applyBorder="1" applyAlignment="1"/>
    <xf numFmtId="0" fontId="0" fillId="0" borderId="10" xfId="0" applyFont="1" applyFill="1" applyBorder="1" applyAlignment="1"/>
    <xf numFmtId="0" fontId="16" fillId="37" borderId="10" xfId="0" applyFont="1" applyFill="1" applyBorder="1" applyAlignment="1">
      <alignment wrapText="1"/>
    </xf>
    <xf numFmtId="0" fontId="0" fillId="37" borderId="10" xfId="0" applyFont="1" applyFill="1" applyBorder="1" applyAlignment="1">
      <alignment wrapText="1"/>
    </xf>
    <xf numFmtId="0" fontId="0" fillId="37" borderId="10" xfId="0" applyFill="1" applyBorder="1"/>
    <xf numFmtId="0" fontId="0" fillId="37" borderId="10" xfId="0" applyFill="1" applyBorder="1" applyAlignment="1">
      <alignment wrapText="1"/>
    </xf>
    <xf numFmtId="0" fontId="18" fillId="0" borderId="0" xfId="0" applyFont="1"/>
    <xf numFmtId="165" fontId="0" fillId="39" borderId="10" xfId="0" applyNumberFormat="1" applyFont="1" applyFill="1" applyBorder="1"/>
    <xf numFmtId="166" fontId="0" fillId="0" borderId="0" xfId="0" applyNumberFormat="1"/>
    <xf numFmtId="0" fontId="0" fillId="40" borderId="10" xfId="0" applyFont="1" applyFill="1" applyBorder="1"/>
    <xf numFmtId="0" fontId="0" fillId="41" borderId="10" xfId="0" applyFont="1" applyFill="1" applyBorder="1"/>
    <xf numFmtId="170" fontId="0" fillId="0" borderId="0" xfId="0" applyNumberFormat="1" applyFill="1"/>
    <xf numFmtId="0" fontId="18" fillId="39" borderId="0" xfId="0" applyFont="1" applyFill="1"/>
    <xf numFmtId="0" fontId="0" fillId="40" borderId="10" xfId="0" applyFill="1" applyBorder="1"/>
    <xf numFmtId="0" fontId="16" fillId="35" borderId="10" xfId="0" applyFont="1" applyFill="1" applyBorder="1" applyAlignment="1">
      <alignment vertical="center" wrapText="1"/>
    </xf>
    <xf numFmtId="0" fontId="16" fillId="42" borderId="10" xfId="0" applyFont="1" applyFill="1" applyBorder="1" applyAlignment="1">
      <alignment vertical="center" wrapText="1"/>
    </xf>
    <xf numFmtId="0" fontId="0" fillId="42" borderId="10" xfId="0" applyFont="1" applyFill="1" applyBorder="1" applyAlignment="1">
      <alignment wrapText="1"/>
    </xf>
    <xf numFmtId="0" fontId="0" fillId="42" borderId="10" xfId="0" applyFont="1" applyFill="1" applyBorder="1"/>
    <xf numFmtId="165" fontId="0" fillId="42" borderId="10" xfId="0" applyNumberFormat="1" applyFont="1" applyFill="1" applyBorder="1"/>
    <xf numFmtId="165" fontId="0" fillId="42" borderId="10" xfId="0" applyNumberFormat="1" applyFont="1" applyFill="1" applyBorder="1" applyAlignment="1"/>
    <xf numFmtId="0" fontId="0" fillId="42" borderId="10" xfId="0" applyFill="1" applyBorder="1"/>
    <xf numFmtId="0" fontId="0" fillId="42" borderId="0" xfId="0" applyFill="1"/>
    <xf numFmtId="0" fontId="0" fillId="43" borderId="10" xfId="0" applyFont="1" applyFill="1" applyBorder="1"/>
    <xf numFmtId="0" fontId="0" fillId="43" borderId="10" xfId="0" applyFill="1" applyBorder="1" applyAlignment="1">
      <alignment wrapText="1"/>
    </xf>
    <xf numFmtId="0" fontId="0" fillId="41" borderId="10" xfId="0" applyFill="1" applyBorder="1" applyAlignment="1">
      <alignment wrapText="1"/>
    </xf>
    <xf numFmtId="0" fontId="0" fillId="44" borderId="10" xfId="0" applyFont="1" applyFill="1" applyBorder="1" applyAlignment="1">
      <alignment wrapText="1"/>
    </xf>
    <xf numFmtId="0" fontId="0" fillId="44" borderId="10" xfId="0" applyFont="1" applyFill="1" applyBorder="1"/>
    <xf numFmtId="0" fontId="0" fillId="44" borderId="10" xfId="0" applyFill="1" applyBorder="1" applyAlignment="1">
      <alignment wrapText="1"/>
    </xf>
    <xf numFmtId="0" fontId="0" fillId="35" borderId="10" xfId="0" applyFont="1" applyFill="1" applyBorder="1" applyAlignment="1"/>
    <xf numFmtId="165" fontId="0" fillId="36" borderId="10" xfId="0" applyNumberFormat="1" applyFont="1" applyFill="1" applyBorder="1" applyAlignment="1"/>
    <xf numFmtId="0" fontId="0" fillId="40" borderId="10" xfId="0" applyFont="1" applyFill="1" applyBorder="1" applyAlignment="1"/>
    <xf numFmtId="0" fontId="0" fillId="34" borderId="10" xfId="0" applyFont="1" applyFill="1" applyBorder="1" applyAlignment="1"/>
    <xf numFmtId="0" fontId="0" fillId="39" borderId="10" xfId="0" applyFont="1" applyFill="1" applyBorder="1" applyAlignment="1"/>
    <xf numFmtId="0" fontId="0" fillId="33" borderId="10" xfId="0" applyFont="1" applyFill="1" applyBorder="1" applyAlignment="1"/>
    <xf numFmtId="0" fontId="0" fillId="45" borderId="0" xfId="0" applyFill="1"/>
    <xf numFmtId="0" fontId="0" fillId="0" borderId="11" xfId="0" applyFont="1" applyFill="1" applyBorder="1"/>
    <xf numFmtId="167" fontId="0" fillId="44" borderId="10" xfId="0" applyNumberFormat="1" applyFont="1" applyFill="1" applyBorder="1"/>
    <xf numFmtId="169" fontId="0" fillId="37" borderId="10" xfId="0" applyNumberFormat="1" applyFont="1" applyFill="1" applyBorder="1"/>
    <xf numFmtId="1" fontId="0" fillId="36" borderId="10" xfId="0" applyNumberFormat="1" applyFont="1" applyFill="1" applyBorder="1"/>
    <xf numFmtId="0" fontId="0" fillId="40" borderId="11" xfId="0" applyFill="1" applyBorder="1"/>
    <xf numFmtId="169" fontId="0" fillId="0" borderId="10" xfId="0" applyNumberFormat="1" applyFont="1" applyFill="1" applyBorder="1"/>
    <xf numFmtId="0" fontId="0" fillId="46" borderId="10" xfId="0" applyFont="1" applyFill="1" applyBorder="1"/>
    <xf numFmtId="0" fontId="16" fillId="34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73"/>
  <sheetViews>
    <sheetView tabSelected="1" topLeftCell="B655" zoomScaleNormal="100" workbookViewId="0">
      <selection activeCell="H673" sqref="H673:I673"/>
    </sheetView>
  </sheetViews>
  <sheetFormatPr defaultRowHeight="15" x14ac:dyDescent="0.25"/>
  <cols>
    <col min="1" max="1" width="22.42578125" style="2" bestFit="1" customWidth="1"/>
    <col min="2" max="2" width="25" style="2" bestFit="1" customWidth="1"/>
    <col min="3" max="3" width="20.5703125" style="2" bestFit="1" customWidth="1"/>
    <col min="4" max="4" width="11.28515625" style="7" customWidth="1"/>
    <col min="5" max="5" width="11.28515625" style="8" customWidth="1"/>
    <col min="6" max="7" width="4.42578125" style="40" customWidth="1"/>
    <col min="8" max="10" width="11.28515625" style="6" customWidth="1"/>
    <col min="11" max="11" width="4.28515625" style="62" customWidth="1"/>
    <col min="12" max="12" width="24" style="9" bestFit="1" customWidth="1"/>
    <col min="13" max="13" width="18.140625" style="10" customWidth="1"/>
    <col min="14" max="14" width="4.7109375" style="10" customWidth="1"/>
    <col min="15" max="15" width="4.7109375" style="11" customWidth="1"/>
    <col min="16" max="16" width="18.140625" style="11" customWidth="1"/>
    <col min="17" max="17" width="36.42578125" style="11" bestFit="1" customWidth="1"/>
    <col min="18" max="18" width="54.42578125" style="11" bestFit="1" customWidth="1"/>
    <col min="19" max="19" width="4.140625" style="76" customWidth="1"/>
    <col min="20" max="20" width="54" bestFit="1" customWidth="1"/>
    <col min="21" max="21" width="28.140625" customWidth="1"/>
    <col min="24" max="25" width="14.85546875" bestFit="1" customWidth="1"/>
    <col min="27" max="27" width="12.5703125" bestFit="1" customWidth="1"/>
  </cols>
  <sheetData>
    <row r="1" spans="1:25" s="1" customFormat="1" ht="30" customHeight="1" x14ac:dyDescent="0.25">
      <c r="A1" s="18"/>
      <c r="B1" s="18"/>
      <c r="C1" s="18"/>
      <c r="D1" s="84" t="s">
        <v>10</v>
      </c>
      <c r="E1" s="84"/>
      <c r="F1" s="41" t="s">
        <v>11</v>
      </c>
      <c r="G1" s="41"/>
      <c r="H1" s="85" t="s">
        <v>12</v>
      </c>
      <c r="I1" s="85"/>
      <c r="J1" s="37"/>
      <c r="K1" s="57"/>
      <c r="L1" s="56"/>
      <c r="M1" s="56"/>
      <c r="N1" s="41"/>
      <c r="O1" s="39"/>
      <c r="P1" s="51"/>
      <c r="Q1" s="55"/>
      <c r="R1" s="55"/>
      <c r="S1" s="76"/>
      <c r="T1"/>
      <c r="U1"/>
    </row>
    <row r="2" spans="1:25" s="1" customFormat="1" x14ac:dyDescent="0.25">
      <c r="A2" s="24"/>
      <c r="C2" s="24"/>
      <c r="D2" s="21"/>
      <c r="E2" s="21"/>
      <c r="F2" s="38"/>
      <c r="G2" s="38"/>
      <c r="H2" s="25"/>
      <c r="I2" s="25"/>
      <c r="J2" s="25"/>
      <c r="K2" s="58"/>
      <c r="L2" s="26"/>
      <c r="M2" s="26"/>
      <c r="N2" s="38"/>
      <c r="O2" s="39"/>
      <c r="P2" s="51"/>
      <c r="Q2" s="55"/>
      <c r="R2" s="55"/>
      <c r="S2" s="76"/>
      <c r="T2"/>
      <c r="U2"/>
    </row>
    <row r="3" spans="1:25" ht="45" x14ac:dyDescent="0.25">
      <c r="A3" s="19"/>
      <c r="B3" s="44" t="s">
        <v>89</v>
      </c>
      <c r="C3" s="19"/>
      <c r="D3" s="73" t="s">
        <v>3</v>
      </c>
      <c r="E3" s="73" t="s">
        <v>1</v>
      </c>
      <c r="F3" s="74" t="s">
        <v>3</v>
      </c>
      <c r="G3" s="74" t="s">
        <v>1</v>
      </c>
      <c r="H3" s="75" t="s">
        <v>3</v>
      </c>
      <c r="I3" s="75" t="s">
        <v>1</v>
      </c>
      <c r="J3" s="75"/>
      <c r="K3" s="58"/>
      <c r="L3" s="26"/>
      <c r="M3" s="26"/>
      <c r="N3" s="38"/>
      <c r="O3" s="39"/>
      <c r="P3" s="51"/>
      <c r="Q3" s="55"/>
      <c r="R3" s="55"/>
    </row>
    <row r="4" spans="1:25" ht="30" x14ac:dyDescent="0.25">
      <c r="A4" s="19"/>
      <c r="B4" s="19"/>
      <c r="C4" s="19"/>
      <c r="D4" s="73" t="s">
        <v>2</v>
      </c>
      <c r="E4" s="73" t="s">
        <v>5</v>
      </c>
      <c r="F4" s="74" t="s">
        <v>8</v>
      </c>
      <c r="G4" s="74" t="s">
        <v>9</v>
      </c>
      <c r="H4" s="75" t="s">
        <v>4</v>
      </c>
      <c r="I4" s="75" t="s">
        <v>6</v>
      </c>
      <c r="J4" s="75" t="s">
        <v>17</v>
      </c>
      <c r="K4" s="58"/>
      <c r="L4" s="26" t="s">
        <v>127</v>
      </c>
      <c r="M4" s="26" t="s">
        <v>128</v>
      </c>
      <c r="N4" s="38" t="s">
        <v>129</v>
      </c>
      <c r="O4" s="39" t="s">
        <v>130</v>
      </c>
      <c r="P4" s="51" t="s">
        <v>131</v>
      </c>
      <c r="Q4" s="55" t="s">
        <v>132</v>
      </c>
      <c r="R4" s="55" t="s">
        <v>133</v>
      </c>
    </row>
    <row r="5" spans="1:25" s="3" customFormat="1" ht="30" x14ac:dyDescent="0.25">
      <c r="A5" s="19" t="s">
        <v>7</v>
      </c>
      <c r="B5" s="19" t="s">
        <v>7</v>
      </c>
      <c r="C5" s="19" t="s">
        <v>7</v>
      </c>
      <c r="D5" s="21" t="s">
        <v>7</v>
      </c>
      <c r="E5" s="13" t="s">
        <v>7</v>
      </c>
      <c r="F5" s="39" t="s">
        <v>7</v>
      </c>
      <c r="G5" s="39" t="s">
        <v>7</v>
      </c>
      <c r="H5" s="14" t="s">
        <v>7</v>
      </c>
      <c r="I5" s="14" t="s">
        <v>7</v>
      </c>
      <c r="J5" s="14"/>
      <c r="K5" s="59"/>
      <c r="L5" s="19"/>
      <c r="M5" s="18"/>
      <c r="N5" s="19"/>
      <c r="O5" s="19"/>
      <c r="P5" s="19"/>
      <c r="Q5" s="2"/>
      <c r="R5" s="11"/>
      <c r="S5" s="76"/>
      <c r="T5"/>
      <c r="U5"/>
    </row>
    <row r="6" spans="1:25" s="3" customFormat="1" x14ac:dyDescent="0.25">
      <c r="A6" s="27" t="s">
        <v>26</v>
      </c>
      <c r="B6" s="27">
        <v>94169</v>
      </c>
      <c r="C6" s="27"/>
      <c r="D6" s="21"/>
      <c r="E6" s="13"/>
      <c r="F6" s="39"/>
      <c r="G6" s="39"/>
      <c r="H6" s="14"/>
      <c r="I6" s="14"/>
      <c r="J6" s="14"/>
      <c r="K6" s="59"/>
      <c r="L6" s="19"/>
      <c r="M6" s="19"/>
      <c r="N6" s="19"/>
      <c r="O6" s="19"/>
      <c r="P6" s="19"/>
      <c r="Q6" s="2"/>
      <c r="R6" s="11"/>
      <c r="S6" s="76"/>
      <c r="T6"/>
      <c r="U6"/>
    </row>
    <row r="7" spans="1:25" s="3" customFormat="1" x14ac:dyDescent="0.25">
      <c r="A7" s="27" t="s">
        <v>14</v>
      </c>
      <c r="B7" s="19" t="s">
        <v>30</v>
      </c>
      <c r="C7" s="27"/>
      <c r="D7" s="21"/>
      <c r="E7" s="13"/>
      <c r="F7" s="39"/>
      <c r="G7" s="39"/>
      <c r="H7" s="14"/>
      <c r="I7" s="14"/>
      <c r="J7" s="14"/>
      <c r="K7" s="59"/>
      <c r="L7" s="19"/>
      <c r="M7" s="19"/>
      <c r="N7" s="19"/>
      <c r="O7" s="19"/>
      <c r="P7" s="19"/>
      <c r="Q7" s="2"/>
      <c r="R7" s="11"/>
      <c r="S7" s="76"/>
      <c r="T7"/>
      <c r="U7"/>
    </row>
    <row r="8" spans="1:25" s="3" customFormat="1" x14ac:dyDescent="0.25">
      <c r="A8" s="27" t="s">
        <v>25</v>
      </c>
      <c r="B8" s="19" t="s">
        <v>40</v>
      </c>
      <c r="C8" s="19"/>
      <c r="D8" s="21"/>
      <c r="E8" s="13"/>
      <c r="F8" s="39"/>
      <c r="G8" s="39"/>
      <c r="H8" s="14"/>
      <c r="I8" s="14"/>
      <c r="J8" s="14"/>
      <c r="K8" s="59"/>
      <c r="L8" s="19"/>
      <c r="M8" s="19"/>
      <c r="N8" s="19"/>
      <c r="O8" s="19"/>
      <c r="P8" s="19"/>
      <c r="Q8" s="2"/>
      <c r="R8" s="11"/>
      <c r="S8" s="76"/>
      <c r="T8"/>
      <c r="U8"/>
    </row>
    <row r="9" spans="1:25" s="5" customFormat="1" x14ac:dyDescent="0.25">
      <c r="A9" s="19" t="s">
        <v>27</v>
      </c>
      <c r="B9" s="28">
        <v>-119.284721</v>
      </c>
      <c r="C9" s="29"/>
      <c r="D9" s="21"/>
      <c r="E9" s="21"/>
      <c r="F9" s="38"/>
      <c r="G9" s="38"/>
      <c r="H9" s="25"/>
      <c r="I9" s="25"/>
      <c r="J9" s="25"/>
      <c r="K9" s="58"/>
      <c r="L9" s="18"/>
      <c r="M9" s="19"/>
      <c r="N9" s="19"/>
      <c r="O9" s="18"/>
      <c r="P9" s="18"/>
      <c r="Q9" s="4"/>
      <c r="R9" s="11"/>
      <c r="S9" s="76"/>
      <c r="T9"/>
      <c r="U9"/>
    </row>
    <row r="10" spans="1:25" s="3" customFormat="1" ht="15" customHeight="1" x14ac:dyDescent="0.25">
      <c r="A10" s="19" t="s">
        <v>15</v>
      </c>
      <c r="B10" s="28">
        <v>45.818441</v>
      </c>
      <c r="C10" s="29"/>
      <c r="D10" s="21" t="s">
        <v>18</v>
      </c>
      <c r="E10" s="13" t="s">
        <v>19</v>
      </c>
      <c r="F10" s="38" t="s">
        <v>20</v>
      </c>
      <c r="G10" s="39" t="s">
        <v>21</v>
      </c>
      <c r="H10" s="14" t="s">
        <v>22</v>
      </c>
      <c r="I10" s="14" t="s">
        <v>23</v>
      </c>
      <c r="J10" s="25" t="s">
        <v>24</v>
      </c>
      <c r="K10" s="59"/>
      <c r="L10" s="18"/>
      <c r="M10" s="19"/>
      <c r="N10" s="18"/>
      <c r="O10" s="19"/>
      <c r="P10" s="19"/>
      <c r="Q10" s="2"/>
      <c r="R10" s="11"/>
      <c r="S10" s="76"/>
      <c r="T10"/>
      <c r="U10"/>
    </row>
    <row r="11" spans="1:25" s="3" customFormat="1" x14ac:dyDescent="0.25">
      <c r="A11" s="19" t="s">
        <v>16</v>
      </c>
      <c r="B11" s="30">
        <v>188</v>
      </c>
      <c r="C11" s="30"/>
      <c r="D11" s="13"/>
      <c r="E11" s="13"/>
      <c r="F11" s="39"/>
      <c r="G11" s="39"/>
      <c r="H11" s="14"/>
      <c r="I11" s="14"/>
      <c r="J11" s="14"/>
      <c r="K11" s="59"/>
      <c r="L11" s="19"/>
      <c r="M11" s="19"/>
      <c r="N11" s="19"/>
      <c r="O11" s="19"/>
      <c r="P11" s="19"/>
      <c r="Q11" s="2"/>
      <c r="R11" s="11"/>
      <c r="S11" s="76"/>
      <c r="T11" t="s">
        <v>90</v>
      </c>
      <c r="U11"/>
    </row>
    <row r="12" spans="1:25" s="3" customFormat="1" ht="15" customHeight="1" x14ac:dyDescent="0.25">
      <c r="A12" s="19" t="s">
        <v>28</v>
      </c>
      <c r="B12" s="30">
        <v>-8</v>
      </c>
      <c r="C12" s="30"/>
      <c r="D12" s="43" t="s">
        <v>89</v>
      </c>
      <c r="E12" s="13"/>
      <c r="F12" s="39"/>
      <c r="G12" s="39"/>
      <c r="H12" s="14"/>
      <c r="I12" s="14"/>
      <c r="J12" s="14"/>
      <c r="K12" s="59"/>
      <c r="L12" s="19"/>
      <c r="M12" s="19"/>
      <c r="N12" s="19"/>
      <c r="O12" s="19"/>
      <c r="P12" s="19"/>
      <c r="Q12" s="2"/>
      <c r="R12" s="11"/>
      <c r="S12" s="76"/>
      <c r="T12"/>
      <c r="U12"/>
    </row>
    <row r="13" spans="1:25" s="3" customFormat="1" x14ac:dyDescent="0.25">
      <c r="A13" s="19" t="s">
        <v>13</v>
      </c>
      <c r="B13" s="19"/>
      <c r="C13" s="19"/>
      <c r="D13" s="21"/>
      <c r="E13" s="13"/>
      <c r="F13" s="39"/>
      <c r="G13" s="39"/>
      <c r="H13" s="14"/>
      <c r="I13" s="14"/>
      <c r="J13" s="14"/>
      <c r="K13" s="59"/>
      <c r="L13" s="19"/>
      <c r="M13" s="19"/>
      <c r="N13" s="19"/>
      <c r="O13" s="19"/>
      <c r="P13" s="19"/>
      <c r="Q13" s="2"/>
      <c r="R13" s="2"/>
      <c r="S13" s="76"/>
    </row>
    <row r="14" spans="1:25" s="3" customFormat="1" x14ac:dyDescent="0.25">
      <c r="A14" s="36">
        <f>IF(LEN(C14)=17,LEFT(C14,4)+(B14-1)/(DATE(LEFT(C14,4)+1,1,1)-DATE(LEFT(C14,4),1,1)),"BAD DATE FORMAT")</f>
        <v>1979.0000019025874</v>
      </c>
      <c r="B14" s="35">
        <f>DATE(LEFT(C14,4),RIGHT(LEFT(C14,7),2),RIGHT(LEFT(C14,10),2))-DATE(LEFT(C14,4),1,1)+1+(RIGHT(LEFT(C14,14),2)*60+RIGHT(C14,2))/1440</f>
        <v>1.0006944444444446</v>
      </c>
      <c r="C14" s="31" t="s">
        <v>50</v>
      </c>
      <c r="D14" s="21"/>
      <c r="E14" s="13"/>
      <c r="F14" s="39"/>
      <c r="G14" s="39"/>
      <c r="H14" s="14"/>
      <c r="I14" s="14"/>
      <c r="J14" s="14"/>
      <c r="K14" s="60"/>
      <c r="L14" s="20"/>
      <c r="M14" s="20"/>
      <c r="N14" s="20"/>
      <c r="O14" s="19"/>
      <c r="P14" s="19"/>
      <c r="Q14" s="2"/>
      <c r="R14" s="2"/>
      <c r="S14" s="76"/>
      <c r="T14" s="12" t="s">
        <v>42</v>
      </c>
      <c r="U14" s="12" t="s">
        <v>43</v>
      </c>
      <c r="V14" s="12" t="s">
        <v>44</v>
      </c>
      <c r="W14" s="12"/>
      <c r="X14" s="12" t="s">
        <v>81</v>
      </c>
      <c r="Y14" s="12" t="s">
        <v>80</v>
      </c>
    </row>
    <row r="15" spans="1:25" x14ac:dyDescent="0.25">
      <c r="A15" s="31">
        <v>2010</v>
      </c>
      <c r="B15" s="31" t="s">
        <v>56</v>
      </c>
      <c r="C15" s="31" t="s">
        <v>45</v>
      </c>
      <c r="D15" s="13">
        <v>114.69351344462851</v>
      </c>
      <c r="E15" s="13">
        <v>8.7188888888888894</v>
      </c>
      <c r="F15" s="39">
        <f>1000/G15</f>
        <v>114.6788990825688</v>
      </c>
      <c r="G15" s="39">
        <v>8.7200000000000006</v>
      </c>
      <c r="H15" s="14">
        <f>1000/I15</f>
        <v>114.6788990825688</v>
      </c>
      <c r="I15" s="14">
        <v>8.7200000000000006</v>
      </c>
      <c r="J15" s="14">
        <v>1.6</v>
      </c>
      <c r="K15" s="61"/>
      <c r="L15" s="15"/>
      <c r="M15" s="15"/>
      <c r="N15" s="15"/>
      <c r="O15" s="19"/>
      <c r="P15" s="22"/>
      <c r="T15">
        <v>31.388000000000002</v>
      </c>
      <c r="U15">
        <v>285.02999999999997</v>
      </c>
      <c r="V15">
        <v>56.26</v>
      </c>
      <c r="X15">
        <f>3600/T15</f>
        <v>114.69351344462851</v>
      </c>
      <c r="Y15">
        <f>1000/X15</f>
        <v>8.7188888888888894</v>
      </c>
    </row>
    <row r="16" spans="1:25" x14ac:dyDescent="0.25">
      <c r="A16" s="31">
        <v>1000</v>
      </c>
      <c r="B16" s="31" t="s">
        <v>55</v>
      </c>
      <c r="C16" s="31" t="s">
        <v>46</v>
      </c>
      <c r="D16" s="13">
        <v>132.4503311258278</v>
      </c>
      <c r="E16" s="13">
        <v>7.5500000000000007</v>
      </c>
      <c r="F16" s="39">
        <f>1000/G16</f>
        <v>133.38668800853674</v>
      </c>
      <c r="G16" s="39">
        <v>7.4969999999999999</v>
      </c>
      <c r="H16" s="14">
        <f>1000/I16</f>
        <v>133.38668800853674</v>
      </c>
      <c r="I16" s="14">
        <v>7.4969999999999999</v>
      </c>
      <c r="J16" s="14">
        <v>2</v>
      </c>
      <c r="K16" s="60"/>
      <c r="L16" s="20"/>
      <c r="M16" s="20"/>
      <c r="N16" s="20"/>
      <c r="O16" s="19"/>
      <c r="P16" s="19"/>
      <c r="T16">
        <v>27.18</v>
      </c>
      <c r="U16">
        <v>285.18</v>
      </c>
      <c r="V16">
        <v>53.34</v>
      </c>
      <c r="X16">
        <f>3600/T16</f>
        <v>132.4503311258278</v>
      </c>
      <c r="Y16">
        <f>1000/X16</f>
        <v>7.5500000000000007</v>
      </c>
    </row>
    <row r="17" spans="1:25" s="3" customFormat="1" x14ac:dyDescent="0.25">
      <c r="A17" s="19" t="s">
        <v>13</v>
      </c>
      <c r="B17" s="19"/>
      <c r="C17" s="19"/>
      <c r="D17" s="21"/>
      <c r="E17" s="13"/>
      <c r="F17" s="39"/>
      <c r="G17" s="39"/>
      <c r="H17" s="14"/>
      <c r="I17" s="14"/>
      <c r="J17" s="14"/>
      <c r="K17" s="59"/>
      <c r="L17" s="19"/>
      <c r="M17" s="19"/>
      <c r="N17" s="19"/>
      <c r="O17" s="19"/>
      <c r="P17" s="19"/>
      <c r="Q17" s="2"/>
      <c r="R17" s="2"/>
      <c r="S17" s="76"/>
    </row>
    <row r="18" spans="1:25" s="3" customFormat="1" x14ac:dyDescent="0.25">
      <c r="A18" s="36">
        <f>IF(LEN(C18)=17,LEFT(C18,4)+(B18-1)/(DATE(LEFT(C18,4)+1,1,1)-DATE(LEFT(C18,4),1,1)),"BAD DATE FORMAT")</f>
        <v>1980.0000018973892</v>
      </c>
      <c r="B18" s="35">
        <f>DATE(LEFT(C18,4),RIGHT(LEFT(C18,7),2),RIGHT(LEFT(C18,10),2))-DATE(LEFT(C18,4),1,1)+1+(RIGHT(LEFT(C18,14),2)*60+RIGHT(C18,2))/1440</f>
        <v>1.0006944444444446</v>
      </c>
      <c r="C18" s="31" t="s">
        <v>41</v>
      </c>
      <c r="D18" s="21"/>
      <c r="E18" s="13"/>
      <c r="F18" s="39"/>
      <c r="G18" s="39"/>
      <c r="H18" s="14"/>
      <c r="I18" s="14"/>
      <c r="J18" s="14"/>
      <c r="K18" s="60"/>
      <c r="L18" s="20"/>
      <c r="M18" s="20"/>
      <c r="N18" s="20"/>
      <c r="O18" s="19"/>
      <c r="P18" s="19"/>
      <c r="Q18" s="2"/>
      <c r="R18" s="2"/>
      <c r="S18" s="76"/>
      <c r="T18" s="12" t="s">
        <v>42</v>
      </c>
      <c r="U18" s="12" t="s">
        <v>43</v>
      </c>
      <c r="V18" s="12" t="s">
        <v>44</v>
      </c>
      <c r="W18" s="12"/>
      <c r="X18" s="12"/>
      <c r="Y18" s="12"/>
    </row>
    <row r="19" spans="1:25" x14ac:dyDescent="0.25">
      <c r="A19" s="23">
        <v>9300</v>
      </c>
      <c r="B19" s="23" t="s">
        <v>35</v>
      </c>
      <c r="C19" s="23" t="s">
        <v>35</v>
      </c>
      <c r="D19" s="45">
        <v>24.789291026276651</v>
      </c>
      <c r="E19" s="23">
        <f>1000/D19</f>
        <v>40.339999999999996</v>
      </c>
      <c r="F19" s="45">
        <v>24.789291026276651</v>
      </c>
      <c r="G19" s="23">
        <f>1000/F19</f>
        <v>40.339999999999996</v>
      </c>
      <c r="H19" s="45">
        <v>24.789291026276651</v>
      </c>
      <c r="I19" s="23">
        <f>1000/H19</f>
        <v>40.339999999999996</v>
      </c>
      <c r="J19" s="23">
        <v>1</v>
      </c>
      <c r="K19" s="60"/>
      <c r="L19" s="20"/>
      <c r="M19" s="20"/>
      <c r="N19" s="20"/>
      <c r="O19" s="19"/>
      <c r="P19" s="19"/>
      <c r="T19" s="32">
        <v>145.22399999999999</v>
      </c>
      <c r="U19" s="32">
        <v>282.86</v>
      </c>
      <c r="V19" s="32">
        <v>1751.13</v>
      </c>
      <c r="X19">
        <f>3600/T19</f>
        <v>24.789291026276651</v>
      </c>
      <c r="Y19">
        <f>1000/X19</f>
        <v>40.339999999999996</v>
      </c>
    </row>
    <row r="20" spans="1:25" x14ac:dyDescent="0.25">
      <c r="A20" s="31">
        <v>1000</v>
      </c>
      <c r="B20" s="31" t="s">
        <v>55</v>
      </c>
      <c r="C20" s="31" t="s">
        <v>46</v>
      </c>
      <c r="D20" s="13">
        <v>132.4503311258278</v>
      </c>
      <c r="E20" s="13">
        <v>7.5500000000000007</v>
      </c>
      <c r="F20" s="39">
        <f>1000/G20</f>
        <v>134.33637829124126</v>
      </c>
      <c r="G20" s="39">
        <v>7.444</v>
      </c>
      <c r="H20" s="23">
        <f>1000/I20</f>
        <v>134.33637829124126</v>
      </c>
      <c r="I20" s="23">
        <v>7.444</v>
      </c>
      <c r="J20" s="14">
        <v>2</v>
      </c>
      <c r="K20" s="60"/>
      <c r="L20" s="20"/>
      <c r="M20" s="20"/>
      <c r="N20" s="20"/>
      <c r="O20" s="19"/>
      <c r="P20" s="19"/>
      <c r="T20">
        <v>27.18</v>
      </c>
      <c r="U20">
        <v>285.18</v>
      </c>
      <c r="V20">
        <v>53.34</v>
      </c>
      <c r="X20">
        <f>3600/T20</f>
        <v>132.4503311258278</v>
      </c>
      <c r="Y20">
        <f>1000/X20</f>
        <v>7.5500000000000007</v>
      </c>
    </row>
    <row r="21" spans="1:25" x14ac:dyDescent="0.25">
      <c r="A21" s="31">
        <v>2010</v>
      </c>
      <c r="B21" s="31" t="s">
        <v>56</v>
      </c>
      <c r="C21" s="31" t="s">
        <v>45</v>
      </c>
      <c r="D21" s="13">
        <v>114.69351344462851</v>
      </c>
      <c r="E21" s="13">
        <v>8.7188888888888894</v>
      </c>
      <c r="F21" s="39">
        <f>1000/G21</f>
        <v>114.6788990825688</v>
      </c>
      <c r="G21" s="39">
        <v>8.7200000000000006</v>
      </c>
      <c r="H21" s="14">
        <f>1000/I21</f>
        <v>114.6788990825688</v>
      </c>
      <c r="I21" s="14">
        <v>8.7200000000000006</v>
      </c>
      <c r="J21" s="14">
        <v>1.6</v>
      </c>
      <c r="K21" s="61"/>
      <c r="L21" s="15"/>
      <c r="M21" s="15"/>
      <c r="N21" s="15"/>
      <c r="O21" s="19"/>
      <c r="P21" s="22"/>
      <c r="T21">
        <v>31.388000000000002</v>
      </c>
      <c r="U21">
        <v>285.02999999999997</v>
      </c>
      <c r="V21">
        <v>56.26</v>
      </c>
      <c r="X21">
        <f>3600/T21</f>
        <v>114.69351344462851</v>
      </c>
      <c r="Y21">
        <f>1000/X21</f>
        <v>8.7188888888888894</v>
      </c>
    </row>
    <row r="22" spans="1:25" s="3" customFormat="1" x14ac:dyDescent="0.25">
      <c r="A22" s="19" t="s">
        <v>13</v>
      </c>
      <c r="B22" s="19"/>
      <c r="C22" s="19"/>
      <c r="D22" s="21"/>
      <c r="E22" s="13"/>
      <c r="F22" s="39"/>
      <c r="G22" s="39"/>
      <c r="H22" s="14"/>
      <c r="I22" s="14"/>
      <c r="J22" s="14"/>
      <c r="K22" s="59"/>
      <c r="L22" s="19"/>
      <c r="M22" s="19"/>
      <c r="N22" s="19"/>
      <c r="O22" s="19"/>
      <c r="P22" s="19"/>
      <c r="Q22" s="2"/>
      <c r="R22" s="2"/>
      <c r="S22" s="76"/>
    </row>
    <row r="23" spans="1:25" s="3" customFormat="1" x14ac:dyDescent="0.25">
      <c r="A23" s="36">
        <f>IF(LEN(C23)=17,LEFT(C23,4)+(B23-1)/(DATE(LEFT(C23,4)+1,1,1)-DATE(LEFT(C23,4),1,1)),"BAD DATE FORMAT")</f>
        <v>1980.370228066181</v>
      </c>
      <c r="B23" s="35">
        <f>DATE(LEFT(C23,4),RIGHT(LEFT(C23,7),2),RIGHT(LEFT(C23,10),2))-DATE(LEFT(C23,4),1,1)+1+(RIGHT(LEFT(C23,14),2)*60+RIGHT(C23,2))/1440</f>
        <v>136.50347222222223</v>
      </c>
      <c r="C23" s="31" t="s">
        <v>91</v>
      </c>
      <c r="D23" s="21"/>
      <c r="E23" s="13"/>
      <c r="F23" s="39"/>
      <c r="G23" s="39"/>
      <c r="H23" s="14"/>
      <c r="I23" s="14"/>
      <c r="J23" s="14"/>
      <c r="K23" s="60"/>
      <c r="L23" s="20"/>
      <c r="M23" s="20"/>
      <c r="N23" s="20"/>
      <c r="O23" s="19"/>
      <c r="P23" s="19"/>
      <c r="Q23" s="2"/>
      <c r="R23" s="2"/>
      <c r="S23" s="76"/>
      <c r="T23" s="12" t="s">
        <v>42</v>
      </c>
      <c r="U23" s="12" t="s">
        <v>43</v>
      </c>
      <c r="V23" s="12" t="s">
        <v>44</v>
      </c>
      <c r="W23" s="12"/>
      <c r="X23" s="12"/>
      <c r="Y23" s="12"/>
    </row>
    <row r="24" spans="1:25" x14ac:dyDescent="0.25">
      <c r="A24" s="31">
        <v>9300</v>
      </c>
      <c r="B24" s="31" t="s">
        <v>35</v>
      </c>
      <c r="C24" s="31" t="s">
        <v>35</v>
      </c>
      <c r="D24" s="21">
        <v>27.692307692307693</v>
      </c>
      <c r="E24" s="13">
        <v>36.111111111111107</v>
      </c>
      <c r="F24" s="38">
        <v>27.692307692307693</v>
      </c>
      <c r="G24" s="39">
        <v>36.111111111111107</v>
      </c>
      <c r="H24" s="14">
        <f>1000/I24</f>
        <v>27.692307692307697</v>
      </c>
      <c r="I24" s="14">
        <v>36.111111111111107</v>
      </c>
      <c r="J24" s="14">
        <v>1</v>
      </c>
      <c r="K24" s="60"/>
      <c r="L24" s="20"/>
      <c r="M24" s="20"/>
      <c r="N24" s="20"/>
      <c r="O24" s="19"/>
      <c r="P24" s="19"/>
      <c r="T24" s="32">
        <v>130</v>
      </c>
      <c r="U24" s="3">
        <v>282.86</v>
      </c>
      <c r="V24" s="32">
        <v>1751.1</v>
      </c>
      <c r="X24">
        <f>3600/T24</f>
        <v>27.692307692307693</v>
      </c>
      <c r="Y24">
        <f>1000/X24</f>
        <v>36.111111111111107</v>
      </c>
    </row>
    <row r="25" spans="1:25" x14ac:dyDescent="0.25">
      <c r="A25" s="31">
        <v>1000</v>
      </c>
      <c r="B25" s="31" t="s">
        <v>55</v>
      </c>
      <c r="C25" s="31" t="s">
        <v>46</v>
      </c>
      <c r="D25" s="13">
        <v>132.4503311258278</v>
      </c>
      <c r="E25" s="13">
        <v>7.5500000000000007</v>
      </c>
      <c r="F25" s="39">
        <f>1000/G25</f>
        <v>134.33637829124126</v>
      </c>
      <c r="G25" s="39">
        <v>7.444</v>
      </c>
      <c r="H25" s="23">
        <f>1000/I25</f>
        <v>134.33637829124126</v>
      </c>
      <c r="I25" s="23">
        <v>7.444</v>
      </c>
      <c r="J25" s="14">
        <v>2</v>
      </c>
      <c r="K25" s="60"/>
      <c r="L25" s="20"/>
      <c r="M25" s="20"/>
      <c r="N25" s="20"/>
      <c r="O25" s="19"/>
      <c r="P25" s="19"/>
      <c r="T25" s="3">
        <v>27.18</v>
      </c>
      <c r="U25" s="3">
        <v>285.18</v>
      </c>
      <c r="V25" s="3">
        <v>53.34</v>
      </c>
      <c r="X25">
        <f>3600/T25</f>
        <v>132.4503311258278</v>
      </c>
      <c r="Y25">
        <f>1000/X25</f>
        <v>7.5500000000000007</v>
      </c>
    </row>
    <row r="26" spans="1:25" x14ac:dyDescent="0.25">
      <c r="A26" s="31">
        <v>2010</v>
      </c>
      <c r="B26" s="31" t="s">
        <v>56</v>
      </c>
      <c r="C26" s="31" t="s">
        <v>45</v>
      </c>
      <c r="D26" s="13">
        <v>114.69351344462851</v>
      </c>
      <c r="E26" s="13">
        <v>8.7188888888888894</v>
      </c>
      <c r="F26" s="39">
        <f>1000/G26</f>
        <v>114.6788990825688</v>
      </c>
      <c r="G26" s="39">
        <v>8.7200000000000006</v>
      </c>
      <c r="H26" s="14">
        <f>1000/I26</f>
        <v>114.6788990825688</v>
      </c>
      <c r="I26" s="14">
        <v>8.7200000000000006</v>
      </c>
      <c r="J26" s="14">
        <v>1.6</v>
      </c>
      <c r="K26" s="61"/>
      <c r="L26" s="15"/>
      <c r="M26" s="15"/>
      <c r="N26" s="15"/>
      <c r="O26" s="19"/>
      <c r="P26" s="22"/>
      <c r="T26" s="3">
        <v>31.388000000000002</v>
      </c>
      <c r="U26" s="3">
        <v>285.02999999999997</v>
      </c>
      <c r="V26" s="3">
        <v>56.26</v>
      </c>
      <c r="X26">
        <f>3600/T26</f>
        <v>114.69351344462851</v>
      </c>
      <c r="Y26">
        <f>1000/X26</f>
        <v>8.7188888888888894</v>
      </c>
    </row>
    <row r="27" spans="1:25" s="3" customFormat="1" x14ac:dyDescent="0.25">
      <c r="A27" s="19" t="s">
        <v>13</v>
      </c>
      <c r="B27" s="19"/>
      <c r="C27" s="19"/>
      <c r="D27" s="21"/>
      <c r="E27" s="13"/>
      <c r="F27" s="39"/>
      <c r="G27" s="39"/>
      <c r="H27" s="14"/>
      <c r="I27" s="14"/>
      <c r="J27" s="14"/>
      <c r="K27" s="59"/>
      <c r="L27" s="19"/>
      <c r="M27" s="19"/>
      <c r="N27" s="19"/>
      <c r="O27" s="19"/>
      <c r="P27" s="19"/>
      <c r="Q27" s="2"/>
      <c r="R27" s="2"/>
      <c r="S27" s="76"/>
    </row>
    <row r="28" spans="1:25" s="3" customFormat="1" x14ac:dyDescent="0.25">
      <c r="A28" s="36">
        <f>IF(LEN(C28)=17,LEFT(C28,4)+(B28-1)/(DATE(LEFT(C28,4)+1,1,1)-DATE(LEFT(C28,4),1,1)),"BAD DATE FORMAT")</f>
        <v>1981.0000095129376</v>
      </c>
      <c r="B28" s="35">
        <f>DATE(LEFT(C28,4),RIGHT(LEFT(C28,7),2),RIGHT(LEFT(C28,10),2))-DATE(LEFT(C28,4),1,1)+1+(RIGHT(LEFT(C28,14),2)*60+RIGHT(C28,2))/1440</f>
        <v>1.0034722222222223</v>
      </c>
      <c r="C28" s="31" t="s">
        <v>82</v>
      </c>
      <c r="D28" s="21"/>
      <c r="E28" s="13"/>
      <c r="F28" s="39"/>
      <c r="G28" s="39"/>
      <c r="H28" s="14"/>
      <c r="I28" s="14"/>
      <c r="J28" s="14"/>
      <c r="K28" s="60"/>
      <c r="L28" s="20"/>
      <c r="M28" s="20"/>
      <c r="N28" s="20"/>
      <c r="O28" s="19"/>
      <c r="P28" s="19"/>
      <c r="Q28" s="2"/>
      <c r="R28" s="2"/>
      <c r="S28" s="76"/>
      <c r="T28" s="12" t="s">
        <v>42</v>
      </c>
      <c r="U28" s="12" t="s">
        <v>43</v>
      </c>
      <c r="V28" s="12" t="s">
        <v>44</v>
      </c>
      <c r="W28" s="12"/>
      <c r="X28" s="12"/>
      <c r="Y28" s="12"/>
    </row>
    <row r="29" spans="1:25" x14ac:dyDescent="0.25">
      <c r="A29" s="31">
        <v>9300</v>
      </c>
      <c r="B29" s="31" t="s">
        <v>35</v>
      </c>
      <c r="C29" s="31" t="s">
        <v>35</v>
      </c>
      <c r="D29" s="21">
        <v>27.692307692307693</v>
      </c>
      <c r="E29" s="13">
        <v>36.111111111111107</v>
      </c>
      <c r="F29" s="38">
        <v>27.692307692307693</v>
      </c>
      <c r="G29" s="39">
        <v>36.111111111111107</v>
      </c>
      <c r="H29" s="14">
        <f>1000/I29</f>
        <v>27.692307692307697</v>
      </c>
      <c r="I29" s="14">
        <v>36.111111111111107</v>
      </c>
      <c r="J29" s="14">
        <v>1</v>
      </c>
      <c r="K29" s="60"/>
      <c r="L29" s="20"/>
      <c r="M29" s="20"/>
      <c r="N29" s="20"/>
      <c r="O29" s="19"/>
      <c r="P29" s="19"/>
      <c r="T29">
        <v>130</v>
      </c>
      <c r="U29">
        <v>282.86</v>
      </c>
      <c r="V29">
        <v>1751.1</v>
      </c>
      <c r="X29">
        <f>3600/T29</f>
        <v>27.692307692307693</v>
      </c>
      <c r="Y29">
        <f>1000/X29</f>
        <v>36.111111111111107</v>
      </c>
    </row>
    <row r="30" spans="1:25" x14ac:dyDescent="0.25">
      <c r="A30" s="31">
        <v>1000</v>
      </c>
      <c r="B30" s="31" t="s">
        <v>55</v>
      </c>
      <c r="C30" s="31" t="s">
        <v>46</v>
      </c>
      <c r="D30" s="13">
        <v>132.4503311258278</v>
      </c>
      <c r="E30" s="13">
        <v>7.5500000000000007</v>
      </c>
      <c r="F30" s="39">
        <f>1000/G30</f>
        <v>135.31799729364005</v>
      </c>
      <c r="G30" s="39">
        <v>7.39</v>
      </c>
      <c r="H30" s="23">
        <f>1000/I30</f>
        <v>135.31799729364005</v>
      </c>
      <c r="I30" s="23">
        <v>7.39</v>
      </c>
      <c r="J30" s="14">
        <v>2</v>
      </c>
      <c r="K30" s="60"/>
      <c r="L30" s="20"/>
      <c r="M30" s="20"/>
      <c r="N30" s="20"/>
      <c r="O30" s="19"/>
      <c r="P30" s="19"/>
      <c r="T30">
        <v>27.18</v>
      </c>
      <c r="U30">
        <v>285.18</v>
      </c>
      <c r="V30">
        <v>53.34</v>
      </c>
      <c r="X30">
        <f>3600/T30</f>
        <v>132.4503311258278</v>
      </c>
      <c r="Y30">
        <f>1000/X30</f>
        <v>7.5500000000000007</v>
      </c>
    </row>
    <row r="31" spans="1:25" x14ac:dyDescent="0.25">
      <c r="A31" s="31">
        <v>2010</v>
      </c>
      <c r="B31" s="31" t="s">
        <v>56</v>
      </c>
      <c r="C31" s="31" t="s">
        <v>45</v>
      </c>
      <c r="D31" s="13">
        <v>114.69351344462851</v>
      </c>
      <c r="E31" s="13">
        <v>8.7188888888888894</v>
      </c>
      <c r="F31" s="39">
        <f>1000/G31</f>
        <v>114.6788990825688</v>
      </c>
      <c r="G31" s="39">
        <v>8.7200000000000006</v>
      </c>
      <c r="H31" s="14">
        <f>1000/I31</f>
        <v>114.6788990825688</v>
      </c>
      <c r="I31" s="14">
        <v>8.7200000000000006</v>
      </c>
      <c r="J31" s="14">
        <v>1.6</v>
      </c>
      <c r="K31" s="61"/>
      <c r="L31" s="15"/>
      <c r="M31" s="15"/>
      <c r="N31" s="15"/>
      <c r="O31" s="19"/>
      <c r="P31" s="22"/>
      <c r="T31">
        <v>31.388000000000002</v>
      </c>
      <c r="U31">
        <v>285.02999999999997</v>
      </c>
      <c r="V31">
        <v>56.26</v>
      </c>
      <c r="X31">
        <f>3600/T31</f>
        <v>114.69351344462851</v>
      </c>
      <c r="Y31">
        <f>1000/X31</f>
        <v>8.7188888888888894</v>
      </c>
    </row>
    <row r="32" spans="1:25" s="3" customFormat="1" x14ac:dyDescent="0.25">
      <c r="A32" s="19" t="s">
        <v>13</v>
      </c>
      <c r="B32" s="19"/>
      <c r="C32" s="19"/>
      <c r="D32" s="21"/>
      <c r="E32" s="13"/>
      <c r="F32" s="39"/>
      <c r="G32" s="39"/>
      <c r="H32" s="14"/>
      <c r="I32" s="14"/>
      <c r="J32" s="14"/>
      <c r="K32" s="59"/>
      <c r="L32" s="19"/>
      <c r="M32" s="19"/>
      <c r="N32" s="19"/>
      <c r="O32" s="19"/>
      <c r="P32" s="19"/>
      <c r="Q32" s="2"/>
      <c r="R32" s="2"/>
      <c r="S32" s="76"/>
    </row>
    <row r="33" spans="1:25" s="3" customFormat="1" x14ac:dyDescent="0.25">
      <c r="A33" s="36">
        <f>IF(LEN(C33)=17,LEFT(C33,4)+(B33-1)/(DATE(LEFT(C33,4)+1,1,1)-DATE(LEFT(C33,4),1,1)),"BAD DATE FORMAT")</f>
        <v>1982.0000095129376</v>
      </c>
      <c r="B33" s="35">
        <f>DATE(LEFT(C33,4),RIGHT(LEFT(C33,7),2),RIGHT(LEFT(C33,10),2))-DATE(LEFT(C33,4),1,1)+1+(RIGHT(LEFT(C33,14),2)*60+RIGHT(C33,2))/1440</f>
        <v>1.0034722222222223</v>
      </c>
      <c r="C33" s="31" t="s">
        <v>83</v>
      </c>
      <c r="D33" s="21"/>
      <c r="E33" s="13"/>
      <c r="F33" s="39"/>
      <c r="G33" s="39"/>
      <c r="H33" s="14"/>
      <c r="I33" s="14"/>
      <c r="J33" s="14"/>
      <c r="K33" s="60"/>
      <c r="L33" s="20"/>
      <c r="M33" s="20"/>
      <c r="N33" s="20"/>
      <c r="O33" s="19"/>
      <c r="P33" s="19"/>
      <c r="Q33" s="2"/>
      <c r="R33" s="2"/>
      <c r="S33" s="76"/>
      <c r="T33" s="12" t="s">
        <v>42</v>
      </c>
      <c r="U33" s="12" t="s">
        <v>43</v>
      </c>
      <c r="V33" s="12" t="s">
        <v>44</v>
      </c>
      <c r="W33" s="12"/>
      <c r="X33" s="12"/>
      <c r="Y33" s="12"/>
    </row>
    <row r="34" spans="1:25" x14ac:dyDescent="0.25">
      <c r="A34" s="31">
        <v>9300</v>
      </c>
      <c r="B34" s="31" t="s">
        <v>35</v>
      </c>
      <c r="C34" s="31" t="s">
        <v>35</v>
      </c>
      <c r="D34" s="21">
        <v>27.692307692307693</v>
      </c>
      <c r="E34" s="13">
        <v>36.111111111111107</v>
      </c>
      <c r="F34" s="38">
        <v>27.692307692307693</v>
      </c>
      <c r="G34" s="39">
        <v>36.111111111111107</v>
      </c>
      <c r="H34" s="14">
        <f>1000/I34</f>
        <v>27.692307692307697</v>
      </c>
      <c r="I34" s="14">
        <v>36.111111111111107</v>
      </c>
      <c r="J34" s="14">
        <v>1</v>
      </c>
      <c r="K34" s="60"/>
      <c r="L34" s="20"/>
      <c r="M34" s="20"/>
      <c r="N34" s="20"/>
      <c r="O34" s="19"/>
      <c r="P34" s="19"/>
      <c r="T34">
        <v>130</v>
      </c>
      <c r="U34">
        <v>282.86</v>
      </c>
      <c r="V34">
        <v>1751.1</v>
      </c>
      <c r="X34">
        <f>3600/T34</f>
        <v>27.692307692307693</v>
      </c>
      <c r="Y34">
        <f>1000/X34</f>
        <v>36.111111111111107</v>
      </c>
    </row>
    <row r="35" spans="1:25" x14ac:dyDescent="0.25">
      <c r="A35" s="31">
        <v>1000</v>
      </c>
      <c r="B35" s="31" t="s">
        <v>55</v>
      </c>
      <c r="C35" s="31" t="s">
        <v>46</v>
      </c>
      <c r="D35" s="13">
        <v>132.4503311258278</v>
      </c>
      <c r="E35" s="13">
        <v>7.5500000000000007</v>
      </c>
      <c r="F35" s="39">
        <f>1000/G35</f>
        <v>136.27691469065141</v>
      </c>
      <c r="G35" s="39">
        <v>7.3380000000000001</v>
      </c>
      <c r="H35" s="23">
        <f>1000/I35</f>
        <v>136.27691469065141</v>
      </c>
      <c r="I35" s="23">
        <v>7.3380000000000001</v>
      </c>
      <c r="J35" s="14">
        <v>2</v>
      </c>
      <c r="K35" s="60"/>
      <c r="L35" s="20"/>
      <c r="M35" s="20"/>
      <c r="N35" s="20"/>
      <c r="O35" s="19"/>
      <c r="P35" s="19"/>
      <c r="T35">
        <v>27.18</v>
      </c>
      <c r="U35">
        <v>285.18</v>
      </c>
      <c r="V35">
        <v>53.34</v>
      </c>
      <c r="X35">
        <f>3600/T35</f>
        <v>132.4503311258278</v>
      </c>
      <c r="Y35">
        <f>1000/X35</f>
        <v>7.5500000000000007</v>
      </c>
    </row>
    <row r="36" spans="1:25" x14ac:dyDescent="0.25">
      <c r="A36" s="31">
        <v>2010</v>
      </c>
      <c r="B36" s="31" t="s">
        <v>56</v>
      </c>
      <c r="C36" s="31" t="s">
        <v>45</v>
      </c>
      <c r="D36" s="13">
        <v>114.69351344462851</v>
      </c>
      <c r="E36" s="13">
        <v>8.7188888888888894</v>
      </c>
      <c r="F36" s="39">
        <f>1000/G36</f>
        <v>114.6788990825688</v>
      </c>
      <c r="G36" s="39">
        <v>8.7200000000000006</v>
      </c>
      <c r="H36" s="14">
        <f>1000/I36</f>
        <v>114.6788990825688</v>
      </c>
      <c r="I36" s="14">
        <v>8.7200000000000006</v>
      </c>
      <c r="J36" s="14">
        <v>1.6</v>
      </c>
      <c r="K36" s="61"/>
      <c r="L36" s="15"/>
      <c r="M36" s="15"/>
      <c r="N36" s="15"/>
      <c r="O36" s="19"/>
      <c r="P36" s="22"/>
      <c r="T36">
        <v>31.388000000000002</v>
      </c>
      <c r="U36">
        <v>285.02999999999997</v>
      </c>
      <c r="V36">
        <v>56.26</v>
      </c>
      <c r="X36">
        <f>3600/T36</f>
        <v>114.69351344462851</v>
      </c>
      <c r="Y36">
        <f>1000/X36</f>
        <v>8.7188888888888894</v>
      </c>
    </row>
    <row r="37" spans="1:25" s="3" customFormat="1" x14ac:dyDescent="0.25">
      <c r="A37" s="19" t="s">
        <v>13</v>
      </c>
      <c r="B37" s="19"/>
      <c r="C37" s="19"/>
      <c r="D37" s="21"/>
      <c r="E37" s="13"/>
      <c r="F37" s="39"/>
      <c r="G37" s="39"/>
      <c r="H37" s="14"/>
      <c r="I37" s="14"/>
      <c r="J37" s="14"/>
      <c r="K37" s="59"/>
      <c r="L37" s="19"/>
      <c r="M37" s="19"/>
      <c r="N37" s="19"/>
      <c r="O37" s="19"/>
      <c r="P37" s="19"/>
      <c r="Q37" s="2"/>
      <c r="R37" s="2"/>
      <c r="S37" s="76"/>
    </row>
    <row r="38" spans="1:25" s="3" customFormat="1" x14ac:dyDescent="0.25">
      <c r="A38" s="36">
        <f>IF(LEN(C38)=17,LEFT(C38,4)+(B38-1)/(DATE(LEFT(C38,4)+1,1,1)-DATE(LEFT(C38,4),1,1)),"BAD DATE FORMAT")</f>
        <v>1982.697488584475</v>
      </c>
      <c r="B38" s="35">
        <f>DATE(LEFT(C38,4),RIGHT(LEFT(C38,7),2),RIGHT(LEFT(C38,10),2))-DATE(LEFT(C38,4),1,1)+1+(RIGHT(LEFT(C38,14),2)*60+RIGHT(C38,2))/1440</f>
        <v>255.58333333333334</v>
      </c>
      <c r="C38" s="31" t="s">
        <v>87</v>
      </c>
      <c r="D38" s="42" t="s">
        <v>88</v>
      </c>
      <c r="E38" s="13"/>
      <c r="F38" s="39"/>
      <c r="G38" s="39"/>
      <c r="H38" s="14"/>
      <c r="I38" s="14"/>
      <c r="J38" s="14"/>
      <c r="K38" s="60"/>
      <c r="L38" s="20"/>
      <c r="M38" s="20"/>
      <c r="N38" s="20"/>
      <c r="O38" s="19"/>
      <c r="P38" s="19"/>
      <c r="Q38" s="2"/>
      <c r="R38" s="2"/>
      <c r="S38" s="76"/>
      <c r="T38" s="12" t="s">
        <v>42</v>
      </c>
      <c r="U38" s="12" t="s">
        <v>43</v>
      </c>
      <c r="V38" s="12" t="s">
        <v>44</v>
      </c>
      <c r="W38" s="12"/>
      <c r="X38" s="12"/>
      <c r="Y38" s="12"/>
    </row>
    <row r="39" spans="1:25" x14ac:dyDescent="0.25">
      <c r="A39" s="31">
        <v>9300</v>
      </c>
      <c r="B39" s="31" t="s">
        <v>35</v>
      </c>
      <c r="C39" s="31" t="s">
        <v>35</v>
      </c>
      <c r="D39" s="21">
        <v>27.692307692307693</v>
      </c>
      <c r="E39" s="13">
        <v>36.111111111111107</v>
      </c>
      <c r="F39" s="38">
        <v>27.692307692307693</v>
      </c>
      <c r="G39" s="39">
        <v>36.111111111111107</v>
      </c>
      <c r="H39" s="14">
        <f>1000/I39</f>
        <v>27.692307692307697</v>
      </c>
      <c r="I39" s="14">
        <v>36.111111111111107</v>
      </c>
      <c r="J39" s="14">
        <v>1</v>
      </c>
      <c r="K39" s="60"/>
      <c r="L39" s="20"/>
      <c r="M39" s="20"/>
      <c r="N39" s="20"/>
      <c r="O39" s="19"/>
      <c r="P39" s="19"/>
      <c r="T39">
        <v>130</v>
      </c>
      <c r="U39">
        <v>282.86</v>
      </c>
      <c r="V39">
        <v>1751.1</v>
      </c>
      <c r="X39">
        <f>3600/T39</f>
        <v>27.692307692307693</v>
      </c>
      <c r="Y39">
        <f>1000/X39</f>
        <v>36.111111111111107</v>
      </c>
    </row>
    <row r="40" spans="1:25" x14ac:dyDescent="0.25">
      <c r="A40" s="31">
        <v>1000</v>
      </c>
      <c r="B40" s="31" t="s">
        <v>55</v>
      </c>
      <c r="C40" s="31" t="s">
        <v>46</v>
      </c>
      <c r="D40" s="13">
        <v>132.4503311258278</v>
      </c>
      <c r="E40" s="13">
        <v>7.5500000000000007</v>
      </c>
      <c r="F40" s="39">
        <f>1000/G40</f>
        <v>136.27691469065141</v>
      </c>
      <c r="G40" s="39">
        <v>7.3380000000000001</v>
      </c>
      <c r="H40" s="14">
        <f>1000/I40</f>
        <v>136.27691469065141</v>
      </c>
      <c r="I40" s="14">
        <v>7.3380000000000001</v>
      </c>
      <c r="J40" s="14">
        <v>2</v>
      </c>
      <c r="K40" s="60"/>
      <c r="L40" s="20"/>
      <c r="M40" s="20"/>
      <c r="N40" s="20"/>
      <c r="O40" s="19"/>
      <c r="P40" s="19"/>
      <c r="T40">
        <v>27.18</v>
      </c>
      <c r="U40" s="32">
        <v>285.07</v>
      </c>
      <c r="V40" s="32">
        <v>60.3</v>
      </c>
      <c r="X40">
        <f>3600/T40</f>
        <v>132.4503311258278</v>
      </c>
      <c r="Y40">
        <f>1000/X40</f>
        <v>7.5500000000000007</v>
      </c>
    </row>
    <row r="41" spans="1:25" x14ac:dyDescent="0.25">
      <c r="A41" s="31">
        <v>2010</v>
      </c>
      <c r="B41" s="31" t="s">
        <v>56</v>
      </c>
      <c r="C41" s="31" t="s">
        <v>45</v>
      </c>
      <c r="D41" s="13">
        <v>114.69351344462851</v>
      </c>
      <c r="E41" s="13">
        <v>8.7188888888888894</v>
      </c>
      <c r="F41" s="39">
        <f>1000/G41</f>
        <v>114.6788990825688</v>
      </c>
      <c r="G41" s="39">
        <v>8.7200000000000006</v>
      </c>
      <c r="H41" s="14">
        <f>1000/I41</f>
        <v>114.6788990825688</v>
      </c>
      <c r="I41" s="14">
        <v>8.7200000000000006</v>
      </c>
      <c r="J41" s="14">
        <v>1.6</v>
      </c>
      <c r="K41" s="61"/>
      <c r="L41" s="15"/>
      <c r="M41" s="15"/>
      <c r="N41" s="15"/>
      <c r="O41" s="19"/>
      <c r="P41" s="22"/>
      <c r="T41">
        <v>31.388000000000002</v>
      </c>
      <c r="U41">
        <v>285.02999999999997</v>
      </c>
      <c r="V41">
        <v>56.26</v>
      </c>
      <c r="X41">
        <f>3600/T41</f>
        <v>114.69351344462851</v>
      </c>
      <c r="Y41">
        <f>1000/X41</f>
        <v>8.7188888888888894</v>
      </c>
    </row>
    <row r="42" spans="1:25" s="3" customFormat="1" x14ac:dyDescent="0.25">
      <c r="A42" s="19" t="s">
        <v>13</v>
      </c>
      <c r="B42" s="19"/>
      <c r="C42" s="19"/>
      <c r="D42" s="21"/>
      <c r="E42" s="13"/>
      <c r="F42" s="39"/>
      <c r="G42" s="39"/>
      <c r="H42" s="14"/>
      <c r="I42" s="14"/>
      <c r="J42" s="14"/>
      <c r="K42" s="59"/>
      <c r="L42" s="19"/>
      <c r="M42" s="19"/>
      <c r="N42" s="19"/>
      <c r="O42" s="19"/>
      <c r="P42" s="19"/>
      <c r="Q42" s="2"/>
      <c r="R42" s="2"/>
      <c r="S42" s="76"/>
    </row>
    <row r="43" spans="1:25" s="3" customFormat="1" x14ac:dyDescent="0.25">
      <c r="A43" s="36">
        <f>IF(LEN(C43)=17,LEFT(C43,4)+(B43-1)/(DATE(LEFT(C43,4)+1,1,1)-DATE(LEFT(C43,4),1,1)),"BAD DATE FORMAT")</f>
        <v>1982.7465372907154</v>
      </c>
      <c r="B43" s="35">
        <f>DATE(LEFT(C43,4),RIGHT(LEFT(C43,7),2),RIGHT(LEFT(C43,10),2))-DATE(LEFT(C43,4),1,1)+1+(RIGHT(LEFT(C43,14),2)*60+RIGHT(C43,2))/1440</f>
        <v>273.48611111111109</v>
      </c>
      <c r="C43" s="31" t="s">
        <v>47</v>
      </c>
      <c r="D43" s="21"/>
      <c r="E43" s="13"/>
      <c r="F43" s="39"/>
      <c r="G43" s="39"/>
      <c r="H43" s="14"/>
      <c r="I43" s="14"/>
      <c r="J43" s="14"/>
      <c r="K43" s="60"/>
      <c r="L43" s="20"/>
      <c r="M43" s="20"/>
      <c r="N43" s="20"/>
      <c r="O43" s="19"/>
      <c r="P43" s="19"/>
      <c r="Q43" s="2"/>
      <c r="R43" s="2"/>
      <c r="S43" s="76"/>
      <c r="T43" s="12" t="s">
        <v>42</v>
      </c>
      <c r="U43" s="12" t="s">
        <v>102</v>
      </c>
      <c r="V43" s="12" t="s">
        <v>103</v>
      </c>
      <c r="W43" s="12"/>
      <c r="X43" s="12"/>
      <c r="Y43" s="12"/>
    </row>
    <row r="44" spans="1:25" x14ac:dyDescent="0.25">
      <c r="A44" s="31">
        <v>9300</v>
      </c>
      <c r="B44" s="31" t="s">
        <v>35</v>
      </c>
      <c r="C44" s="31" t="s">
        <v>35</v>
      </c>
      <c r="D44" s="21">
        <v>27.692307692307693</v>
      </c>
      <c r="E44" s="13">
        <v>36.111111111111107</v>
      </c>
      <c r="F44" s="38">
        <v>27.692307692307693</v>
      </c>
      <c r="G44" s="39">
        <v>36.111111111111107</v>
      </c>
      <c r="H44" s="14">
        <f>1000/I44</f>
        <v>27.692307692307697</v>
      </c>
      <c r="I44" s="14">
        <v>36.111111111111107</v>
      </c>
      <c r="J44" s="14">
        <v>1</v>
      </c>
      <c r="K44" s="60"/>
      <c r="L44" s="20"/>
      <c r="M44" s="20"/>
      <c r="N44" s="20"/>
      <c r="O44" s="19"/>
      <c r="P44" s="19"/>
      <c r="T44">
        <v>130</v>
      </c>
      <c r="U44">
        <v>282.86</v>
      </c>
      <c r="V44">
        <v>1751.1</v>
      </c>
      <c r="X44">
        <f>3600/T44</f>
        <v>27.692307692307693</v>
      </c>
      <c r="Y44">
        <f>1000/X44</f>
        <v>36.111111111111107</v>
      </c>
    </row>
    <row r="45" spans="1:25" x14ac:dyDescent="0.25">
      <c r="A45" s="31">
        <v>1000</v>
      </c>
      <c r="B45" s="31" t="s">
        <v>55</v>
      </c>
      <c r="C45" s="31" t="s">
        <v>46</v>
      </c>
      <c r="D45" s="13">
        <v>132.4503311258278</v>
      </c>
      <c r="E45" s="13">
        <v>7.5500000000000007</v>
      </c>
      <c r="F45" s="39">
        <f>1000/G45</f>
        <v>136.27691469065141</v>
      </c>
      <c r="G45" s="39">
        <v>7.3380000000000001</v>
      </c>
      <c r="H45" s="14">
        <f>1000/I45</f>
        <v>136.27691469065141</v>
      </c>
      <c r="I45" s="14">
        <v>7.3380000000000001</v>
      </c>
      <c r="J45" s="14">
        <v>2</v>
      </c>
      <c r="K45" s="60"/>
      <c r="L45" s="20"/>
      <c r="M45" s="20"/>
      <c r="N45" s="20"/>
      <c r="O45" s="19"/>
      <c r="P45" s="19"/>
      <c r="T45">
        <v>27.18</v>
      </c>
      <c r="U45">
        <v>285.07</v>
      </c>
      <c r="V45">
        <v>60.3</v>
      </c>
      <c r="X45">
        <f>3600/T45</f>
        <v>132.4503311258278</v>
      </c>
      <c r="Y45">
        <f>1000/X45</f>
        <v>7.5500000000000007</v>
      </c>
    </row>
    <row r="46" spans="1:25" x14ac:dyDescent="0.25">
      <c r="A46" s="31">
        <v>2010</v>
      </c>
      <c r="B46" s="31" t="s">
        <v>49</v>
      </c>
      <c r="C46" s="23" t="s">
        <v>48</v>
      </c>
      <c r="D46" s="23">
        <v>123.76237623762376</v>
      </c>
      <c r="E46" s="23">
        <v>8.08</v>
      </c>
      <c r="F46" s="39">
        <f>1000/G46</f>
        <v>127.8772378516624</v>
      </c>
      <c r="G46" s="39">
        <v>7.82</v>
      </c>
      <c r="H46" s="14">
        <f>1000/I46</f>
        <v>127.8772378516624</v>
      </c>
      <c r="I46" s="14">
        <v>7.82</v>
      </c>
      <c r="J46" s="14">
        <v>1.8</v>
      </c>
      <c r="K46" s="61"/>
      <c r="L46" s="15"/>
      <c r="M46" s="15"/>
      <c r="N46" s="15"/>
      <c r="O46" s="22"/>
      <c r="P46" s="22"/>
      <c r="T46" s="32">
        <v>29.088000000000001</v>
      </c>
      <c r="U46">
        <v>285.02999999999997</v>
      </c>
      <c r="V46">
        <v>56.26</v>
      </c>
      <c r="X46" s="32">
        <f>3600/T46</f>
        <v>123.76237623762376</v>
      </c>
      <c r="Y46" s="32">
        <f>1000/X46</f>
        <v>8.08</v>
      </c>
    </row>
    <row r="47" spans="1:25" s="3" customFormat="1" x14ac:dyDescent="0.25">
      <c r="A47" s="19" t="s">
        <v>13</v>
      </c>
      <c r="B47" s="19"/>
      <c r="C47" s="19"/>
      <c r="D47" s="21"/>
      <c r="E47" s="13"/>
      <c r="F47" s="39"/>
      <c r="G47" s="39"/>
      <c r="H47" s="14"/>
      <c r="I47" s="14"/>
      <c r="J47" s="14"/>
      <c r="K47" s="59"/>
      <c r="L47" s="19"/>
      <c r="M47" s="19"/>
      <c r="N47" s="19"/>
      <c r="O47" s="19"/>
      <c r="P47" s="19"/>
      <c r="Q47" s="2"/>
      <c r="R47" s="2"/>
      <c r="S47" s="76"/>
    </row>
    <row r="48" spans="1:25" s="3" customFormat="1" x14ac:dyDescent="0.25">
      <c r="A48" s="36">
        <f>IF(LEN(C48)=17,LEFT(C48,4)+(B48-1)/(DATE(LEFT(C48,4)+1,1,1)-DATE(LEFT(C48,4),1,1)),"BAD DATE FORMAT")</f>
        <v>1983.0000095129376</v>
      </c>
      <c r="B48" s="35">
        <f>DATE(LEFT(C48,4),RIGHT(LEFT(C48,7),2),RIGHT(LEFT(C48,10),2))-DATE(LEFT(C48,4),1,1)+1+(RIGHT(LEFT(C48,14),2)*60+RIGHT(C48,2))/1440</f>
        <v>1.0034722222222223</v>
      </c>
      <c r="C48" s="23" t="s">
        <v>84</v>
      </c>
      <c r="D48" s="21"/>
      <c r="E48" s="13"/>
      <c r="F48" s="39"/>
      <c r="G48" s="39"/>
      <c r="H48" s="14"/>
      <c r="I48" s="14"/>
      <c r="J48" s="14"/>
      <c r="K48" s="60"/>
      <c r="L48" s="20"/>
      <c r="M48" s="20"/>
      <c r="N48" s="20"/>
      <c r="O48" s="19"/>
      <c r="P48" s="19"/>
      <c r="Q48" s="2"/>
      <c r="R48" s="2"/>
      <c r="S48" s="76"/>
      <c r="T48" s="12" t="s">
        <v>42</v>
      </c>
      <c r="U48" s="12" t="s">
        <v>43</v>
      </c>
      <c r="V48" s="12" t="s">
        <v>44</v>
      </c>
      <c r="W48" s="12"/>
      <c r="X48" s="12"/>
      <c r="Y48" s="12"/>
    </row>
    <row r="49" spans="1:27" x14ac:dyDescent="0.25">
      <c r="A49" s="31">
        <v>9300</v>
      </c>
      <c r="B49" s="31" t="s">
        <v>35</v>
      </c>
      <c r="C49" s="31" t="s">
        <v>35</v>
      </c>
      <c r="D49" s="21">
        <v>27.692307692307693</v>
      </c>
      <c r="E49" s="13">
        <v>36.111111111111107</v>
      </c>
      <c r="F49" s="38">
        <v>27.692307692307693</v>
      </c>
      <c r="G49" s="39">
        <v>36.111111111111107</v>
      </c>
      <c r="H49" s="14">
        <f>1000/I49</f>
        <v>27.692307692307697</v>
      </c>
      <c r="I49" s="14">
        <v>36.111111111111107</v>
      </c>
      <c r="J49" s="14">
        <v>1</v>
      </c>
      <c r="K49" s="60"/>
      <c r="L49" s="16" t="s">
        <v>93</v>
      </c>
      <c r="M49" s="16" t="s">
        <v>92</v>
      </c>
      <c r="N49" s="49" t="s">
        <v>94</v>
      </c>
      <c r="O49" s="39" t="s">
        <v>96</v>
      </c>
      <c r="P49" s="19" t="s">
        <v>97</v>
      </c>
      <c r="Q49" s="11" t="s">
        <v>100</v>
      </c>
      <c r="R49" s="11" t="s">
        <v>99</v>
      </c>
      <c r="T49">
        <v>130</v>
      </c>
      <c r="U49">
        <v>282.86</v>
      </c>
      <c r="V49">
        <v>1751.1</v>
      </c>
      <c r="X49">
        <f>3600/T49</f>
        <v>27.692307692307693</v>
      </c>
      <c r="Y49">
        <f>1000/X49</f>
        <v>36.111111111111107</v>
      </c>
      <c r="AA49" t="s">
        <v>104</v>
      </c>
    </row>
    <row r="50" spans="1:27" x14ac:dyDescent="0.25">
      <c r="A50" s="31">
        <v>1000</v>
      </c>
      <c r="B50" s="31" t="s">
        <v>55</v>
      </c>
      <c r="C50" s="31" t="s">
        <v>46</v>
      </c>
      <c r="D50" s="13">
        <v>132.4503311258278</v>
      </c>
      <c r="E50" s="13">
        <v>7.5500000000000007</v>
      </c>
      <c r="F50" s="39">
        <f>1000/G50</f>
        <v>137.26835964310226</v>
      </c>
      <c r="G50" s="14">
        <v>7.2850000000000001</v>
      </c>
      <c r="H50" s="14">
        <f>1000/I50</f>
        <v>137.26835964310226</v>
      </c>
      <c r="I50" s="14">
        <v>7.2850000000000001</v>
      </c>
      <c r="J50" s="14">
        <v>2</v>
      </c>
      <c r="K50" s="60"/>
      <c r="L50" s="16" t="s">
        <v>93</v>
      </c>
      <c r="M50" s="16" t="s">
        <v>92</v>
      </c>
      <c r="N50" s="49" t="s">
        <v>94</v>
      </c>
      <c r="O50" s="39" t="s">
        <v>95</v>
      </c>
      <c r="P50" s="19" t="s">
        <v>97</v>
      </c>
      <c r="Q50" s="11" t="s">
        <v>98</v>
      </c>
      <c r="R50" s="11" t="s">
        <v>99</v>
      </c>
      <c r="T50">
        <v>27.18</v>
      </c>
      <c r="U50">
        <v>285.07</v>
      </c>
      <c r="V50">
        <v>60.3</v>
      </c>
      <c r="X50">
        <f>3600/T50</f>
        <v>132.4503311258278</v>
      </c>
      <c r="Y50">
        <f>1000/X50</f>
        <v>7.5500000000000007</v>
      </c>
      <c r="AA50" t="s">
        <v>105</v>
      </c>
    </row>
    <row r="51" spans="1:27" x14ac:dyDescent="0.25">
      <c r="A51" s="31">
        <v>2010</v>
      </c>
      <c r="B51" s="31" t="s">
        <v>49</v>
      </c>
      <c r="C51" s="52" t="s">
        <v>48</v>
      </c>
      <c r="D51" s="19">
        <v>123.76237623762376</v>
      </c>
      <c r="E51" s="19">
        <v>8.08</v>
      </c>
      <c r="F51" s="39">
        <f>1000/G51</f>
        <v>127.8772378516624</v>
      </c>
      <c r="G51" s="39">
        <v>7.82</v>
      </c>
      <c r="H51" s="14">
        <f>1000/I51</f>
        <v>127.8772378516624</v>
      </c>
      <c r="I51" s="14">
        <v>7.82</v>
      </c>
      <c r="J51" s="14">
        <v>3.3</v>
      </c>
      <c r="K51" s="61"/>
      <c r="L51" s="16" t="s">
        <v>93</v>
      </c>
      <c r="M51" s="16" t="s">
        <v>92</v>
      </c>
      <c r="N51" s="49" t="s">
        <v>94</v>
      </c>
      <c r="O51" s="39" t="s">
        <v>95</v>
      </c>
      <c r="P51" s="19" t="s">
        <v>97</v>
      </c>
      <c r="Q51" s="11" t="s">
        <v>98</v>
      </c>
      <c r="R51" s="11" t="s">
        <v>101</v>
      </c>
      <c r="T51" s="3">
        <v>29.088000000000001</v>
      </c>
      <c r="U51">
        <v>285.02999999999997</v>
      </c>
      <c r="V51">
        <v>56.26</v>
      </c>
      <c r="X51" s="3">
        <f>3600/T51</f>
        <v>123.76237623762376</v>
      </c>
      <c r="Y51" s="3">
        <f>1000/X51</f>
        <v>8.08</v>
      </c>
    </row>
    <row r="52" spans="1:27" s="3" customFormat="1" x14ac:dyDescent="0.25">
      <c r="A52" s="19" t="s">
        <v>13</v>
      </c>
      <c r="B52" s="19"/>
      <c r="C52" s="19"/>
      <c r="D52" s="21"/>
      <c r="E52" s="13"/>
      <c r="F52" s="39"/>
      <c r="G52" s="39"/>
      <c r="H52" s="14"/>
      <c r="I52" s="14"/>
      <c r="J52" s="14"/>
      <c r="K52" s="59"/>
      <c r="L52" s="19"/>
      <c r="M52" s="19"/>
      <c r="N52" s="19"/>
      <c r="O52" s="19"/>
      <c r="P52" s="19"/>
      <c r="Q52" s="2"/>
      <c r="R52" s="2"/>
      <c r="S52" s="76"/>
    </row>
    <row r="53" spans="1:27" s="3" customFormat="1" x14ac:dyDescent="0.25">
      <c r="A53" s="36">
        <f>IF(LEN(C53)=17,LEFT(C53,4)+(B53-1)/(DATE(LEFT(C53,4)+1,1,1)-DATE(LEFT(C53,4),1,1)),"BAD DATE FORMAT")</f>
        <v>1984.0000094869461</v>
      </c>
      <c r="B53" s="35">
        <f>DATE(LEFT(C53,4),RIGHT(LEFT(C53,7),2),RIGHT(LEFT(C53,10),2))-DATE(LEFT(C53,4),1,1)+1+(RIGHT(LEFT(C53,14),2)*60+RIGHT(C53,2))/1440</f>
        <v>1.0034722222222223</v>
      </c>
      <c r="C53" s="23" t="s">
        <v>85</v>
      </c>
      <c r="D53" s="21"/>
      <c r="E53" s="13"/>
      <c r="F53" s="39"/>
      <c r="G53" s="39"/>
      <c r="H53" s="14"/>
      <c r="I53" s="14"/>
      <c r="J53" s="14"/>
      <c r="K53" s="60"/>
      <c r="L53" s="20"/>
      <c r="M53" s="20"/>
      <c r="N53" s="20"/>
      <c r="O53" s="19"/>
      <c r="P53" s="19"/>
      <c r="Q53" s="2"/>
      <c r="R53" s="2"/>
      <c r="S53" s="76"/>
      <c r="T53" s="12" t="s">
        <v>42</v>
      </c>
      <c r="U53" s="12" t="s">
        <v>43</v>
      </c>
      <c r="V53" s="12" t="s">
        <v>115</v>
      </c>
      <c r="W53" s="12"/>
      <c r="X53" s="12"/>
      <c r="Y53" s="12"/>
    </row>
    <row r="54" spans="1:27" x14ac:dyDescent="0.25">
      <c r="A54" s="31">
        <v>9300</v>
      </c>
      <c r="B54" s="31" t="s">
        <v>35</v>
      </c>
      <c r="C54" s="31" t="s">
        <v>35</v>
      </c>
      <c r="D54" s="21">
        <v>27.692307692307693</v>
      </c>
      <c r="E54" s="13">
        <v>36.111111111111107</v>
      </c>
      <c r="F54" s="38">
        <v>27.692307692307693</v>
      </c>
      <c r="G54" s="39">
        <v>36.111111111111107</v>
      </c>
      <c r="H54" s="51">
        <f>1000/I54</f>
        <v>27.692307692307697</v>
      </c>
      <c r="I54" s="51">
        <v>36.111111111111107</v>
      </c>
      <c r="J54" s="51">
        <v>1</v>
      </c>
      <c r="K54" s="60"/>
      <c r="L54" s="16" t="s">
        <v>93</v>
      </c>
      <c r="M54" s="16" t="s">
        <v>92</v>
      </c>
      <c r="N54" s="49" t="s">
        <v>94</v>
      </c>
      <c r="O54" s="39" t="s">
        <v>96</v>
      </c>
      <c r="P54" s="51" t="s">
        <v>97</v>
      </c>
      <c r="Q54" s="55" t="s">
        <v>100</v>
      </c>
      <c r="R54" s="55" t="s">
        <v>99</v>
      </c>
      <c r="T54">
        <v>130</v>
      </c>
      <c r="U54">
        <v>282.86</v>
      </c>
      <c r="V54">
        <v>1751.1</v>
      </c>
      <c r="X54">
        <f>3600/T54</f>
        <v>27.692307692307693</v>
      </c>
      <c r="Y54">
        <f>1000/X54</f>
        <v>36.111111111111107</v>
      </c>
    </row>
    <row r="55" spans="1:27" x14ac:dyDescent="0.25">
      <c r="A55" s="31">
        <v>1000</v>
      </c>
      <c r="B55" s="31" t="s">
        <v>55</v>
      </c>
      <c r="C55" s="31" t="s">
        <v>46</v>
      </c>
      <c r="D55" s="13">
        <v>132.4503311258278</v>
      </c>
      <c r="E55" s="13">
        <v>7.5500000000000007</v>
      </c>
      <c r="F55" s="14">
        <f>1000/G55</f>
        <v>138.25521913452232</v>
      </c>
      <c r="G55" s="48">
        <v>7.2329999999999997</v>
      </c>
      <c r="H55" s="51">
        <f>1000/I55</f>
        <v>138.25521913452232</v>
      </c>
      <c r="I55" s="23">
        <v>7.2329999999999997</v>
      </c>
      <c r="J55" s="51">
        <v>2</v>
      </c>
      <c r="K55" s="60"/>
      <c r="L55" s="16" t="s">
        <v>93</v>
      </c>
      <c r="M55" s="16" t="s">
        <v>92</v>
      </c>
      <c r="N55" s="49" t="s">
        <v>94</v>
      </c>
      <c r="O55" s="39" t="s">
        <v>95</v>
      </c>
      <c r="P55" s="51" t="s">
        <v>97</v>
      </c>
      <c r="Q55" s="55" t="s">
        <v>98</v>
      </c>
      <c r="R55" s="55" t="s">
        <v>99</v>
      </c>
      <c r="T55">
        <v>27.18</v>
      </c>
      <c r="U55">
        <v>285.07</v>
      </c>
      <c r="V55">
        <v>60.3</v>
      </c>
      <c r="X55">
        <f>3600/T55</f>
        <v>132.4503311258278</v>
      </c>
      <c r="Y55" s="50">
        <f>1000/X55</f>
        <v>7.5500000000000007</v>
      </c>
    </row>
    <row r="56" spans="1:27" x14ac:dyDescent="0.25">
      <c r="A56" s="31">
        <v>2010</v>
      </c>
      <c r="B56" s="31" t="s">
        <v>49</v>
      </c>
      <c r="C56" s="52" t="s">
        <v>48</v>
      </c>
      <c r="D56" s="19">
        <v>123.76237623762376</v>
      </c>
      <c r="E56" s="19">
        <v>8.08</v>
      </c>
      <c r="F56" s="39">
        <f>1000/G56</f>
        <v>127.8772378516624</v>
      </c>
      <c r="G56" s="39">
        <v>7.82</v>
      </c>
      <c r="H56" s="51">
        <f>1000/I56</f>
        <v>127.8772378516624</v>
      </c>
      <c r="I56" s="51">
        <v>7.82</v>
      </c>
      <c r="J56" s="51">
        <v>3.3</v>
      </c>
      <c r="K56" s="61"/>
      <c r="L56" s="16" t="s">
        <v>93</v>
      </c>
      <c r="M56" s="16" t="s">
        <v>92</v>
      </c>
      <c r="N56" s="49" t="s">
        <v>94</v>
      </c>
      <c r="O56" s="39" t="s">
        <v>95</v>
      </c>
      <c r="P56" s="51" t="s">
        <v>97</v>
      </c>
      <c r="Q56" s="55" t="s">
        <v>98</v>
      </c>
      <c r="R56" s="55" t="s">
        <v>101</v>
      </c>
      <c r="T56" s="3">
        <v>29.088000000000001</v>
      </c>
      <c r="U56">
        <v>285.02999999999997</v>
      </c>
      <c r="V56">
        <v>56.26</v>
      </c>
      <c r="X56" s="3">
        <f>3600/T56</f>
        <v>123.76237623762376</v>
      </c>
      <c r="Y56" s="3">
        <f>1000/X56</f>
        <v>8.08</v>
      </c>
    </row>
    <row r="57" spans="1:27" s="3" customFormat="1" x14ac:dyDescent="0.25">
      <c r="A57" s="19" t="s">
        <v>13</v>
      </c>
      <c r="B57" s="19"/>
      <c r="C57" s="19"/>
      <c r="D57" s="21"/>
      <c r="E57" s="13"/>
      <c r="F57" s="39"/>
      <c r="G57" s="39"/>
      <c r="H57" s="14"/>
      <c r="I57" s="14"/>
      <c r="J57" s="14"/>
      <c r="K57" s="59"/>
      <c r="L57" s="19"/>
      <c r="M57" s="19"/>
      <c r="N57" s="19"/>
      <c r="O57" s="19"/>
      <c r="P57" s="19"/>
      <c r="Q57" s="2"/>
      <c r="R57" s="2"/>
      <c r="S57" s="76"/>
    </row>
    <row r="58" spans="1:27" s="3" customFormat="1" x14ac:dyDescent="0.25">
      <c r="A58" s="36">
        <f>IF(LEN(C58)=17,LEFT(C58,4)+(B58-1)/(DATE(LEFT(C58,4)+1,1,1)-DATE(LEFT(C58,4),1,1)),"BAD DATE FORMAT")</f>
        <v>1984.6268499544626</v>
      </c>
      <c r="B58" s="35">
        <f>DATE(LEFT(C58,4),RIGHT(LEFT(C58,7),2),RIGHT(LEFT(C58,10),2))-DATE(LEFT(C58,4),1,1)+1+(RIGHT(LEFT(C58,14),2)*60+RIGHT(C58,2))/1440</f>
        <v>230.42708333333334</v>
      </c>
      <c r="C58" s="52" t="s">
        <v>113</v>
      </c>
      <c r="D58" s="21"/>
      <c r="E58" s="13"/>
      <c r="F58" s="39"/>
      <c r="G58" s="39"/>
      <c r="H58" s="14"/>
      <c r="I58" s="14"/>
      <c r="J58" s="14"/>
      <c r="K58" s="60"/>
      <c r="L58" s="20"/>
      <c r="M58" s="20"/>
      <c r="N58" s="20"/>
      <c r="O58" s="19"/>
      <c r="P58" s="19"/>
      <c r="Q58" s="2"/>
      <c r="R58" s="2"/>
      <c r="S58" s="76"/>
      <c r="T58" s="12" t="s">
        <v>42</v>
      </c>
      <c r="U58" s="33" t="s">
        <v>43</v>
      </c>
      <c r="V58" s="33" t="s">
        <v>44</v>
      </c>
      <c r="W58" s="12"/>
      <c r="X58" s="12"/>
      <c r="Y58" s="12"/>
      <c r="AA58" s="53"/>
    </row>
    <row r="59" spans="1:27" x14ac:dyDescent="0.25">
      <c r="A59" s="31">
        <v>9300</v>
      </c>
      <c r="B59" s="31" t="s">
        <v>35</v>
      </c>
      <c r="C59" s="31" t="s">
        <v>35</v>
      </c>
      <c r="D59" s="21">
        <v>27.692307692307693</v>
      </c>
      <c r="E59" s="13">
        <v>36.111111111111107</v>
      </c>
      <c r="F59" s="38">
        <v>27.692307692307693</v>
      </c>
      <c r="G59" s="39">
        <v>36.111111111111107</v>
      </c>
      <c r="H59" s="51">
        <f>1000/I59</f>
        <v>27.692307692307697</v>
      </c>
      <c r="I59" s="51">
        <v>36.111111111111107</v>
      </c>
      <c r="J59" s="51">
        <v>1</v>
      </c>
      <c r="K59" s="60"/>
      <c r="L59" s="16" t="s">
        <v>93</v>
      </c>
      <c r="M59" s="16" t="s">
        <v>92</v>
      </c>
      <c r="N59" s="49" t="s">
        <v>94</v>
      </c>
      <c r="O59" s="39" t="s">
        <v>96</v>
      </c>
      <c r="P59" s="51" t="s">
        <v>97</v>
      </c>
      <c r="Q59" s="55" t="s">
        <v>100</v>
      </c>
      <c r="R59" s="55" t="s">
        <v>99</v>
      </c>
      <c r="T59">
        <v>130</v>
      </c>
      <c r="U59" s="32">
        <v>282.86</v>
      </c>
      <c r="V59" s="32">
        <v>1751.1</v>
      </c>
      <c r="X59">
        <f>3600/T59</f>
        <v>27.692307692307693</v>
      </c>
      <c r="Y59">
        <f>1000/X59</f>
        <v>36.111111111111107</v>
      </c>
      <c r="AA59" t="s">
        <v>116</v>
      </c>
    </row>
    <row r="60" spans="1:27" x14ac:dyDescent="0.25">
      <c r="A60" s="31">
        <v>1000</v>
      </c>
      <c r="B60" s="31" t="s">
        <v>55</v>
      </c>
      <c r="C60" s="31" t="s">
        <v>46</v>
      </c>
      <c r="D60" s="13">
        <v>132.4503311258278</v>
      </c>
      <c r="E60" s="13">
        <v>7.5500000000000007</v>
      </c>
      <c r="F60" s="14">
        <f>1000/G60</f>
        <v>138.25521913452232</v>
      </c>
      <c r="G60" s="48">
        <v>7.2329999999999997</v>
      </c>
      <c r="H60" s="51">
        <f>1000/I60</f>
        <v>138.25521913452232</v>
      </c>
      <c r="I60" s="51">
        <v>7.2329999999999997</v>
      </c>
      <c r="J60" s="51">
        <v>2</v>
      </c>
      <c r="K60" s="60"/>
      <c r="L60" s="16" t="s">
        <v>93</v>
      </c>
      <c r="M60" s="16" t="s">
        <v>92</v>
      </c>
      <c r="N60" s="49" t="s">
        <v>94</v>
      </c>
      <c r="O60" s="39" t="s">
        <v>95</v>
      </c>
      <c r="P60" s="51" t="s">
        <v>97</v>
      </c>
      <c r="Q60" s="55" t="s">
        <v>98</v>
      </c>
      <c r="R60" s="55" t="s">
        <v>99</v>
      </c>
      <c r="T60">
        <v>27.18</v>
      </c>
      <c r="U60" s="32">
        <v>285.07</v>
      </c>
      <c r="V60" s="32">
        <v>60.3</v>
      </c>
      <c r="X60">
        <f>3600/T60</f>
        <v>132.4503311258278</v>
      </c>
      <c r="Y60" s="50">
        <f>1000/X60</f>
        <v>7.5500000000000007</v>
      </c>
      <c r="AA60" t="s">
        <v>116</v>
      </c>
    </row>
    <row r="61" spans="1:27" x14ac:dyDescent="0.25">
      <c r="A61" s="31">
        <v>2010</v>
      </c>
      <c r="B61" s="31" t="s">
        <v>49</v>
      </c>
      <c r="C61" s="52" t="s">
        <v>48</v>
      </c>
      <c r="D61" s="19">
        <v>123.76237623762376</v>
      </c>
      <c r="E61" s="19">
        <v>8.08</v>
      </c>
      <c r="F61" s="39">
        <f>1000/G61</f>
        <v>127.8772378516624</v>
      </c>
      <c r="G61" s="39">
        <v>7.82</v>
      </c>
      <c r="H61" s="51">
        <f>1000/I61</f>
        <v>127.8772378516624</v>
      </c>
      <c r="I61" s="51">
        <v>7.82</v>
      </c>
      <c r="J61" s="51">
        <v>3.3</v>
      </c>
      <c r="K61" s="61"/>
      <c r="L61" s="16" t="s">
        <v>93</v>
      </c>
      <c r="M61" s="16" t="s">
        <v>92</v>
      </c>
      <c r="N61" s="49" t="s">
        <v>94</v>
      </c>
      <c r="O61" s="39" t="s">
        <v>95</v>
      </c>
      <c r="P61" s="51" t="s">
        <v>97</v>
      </c>
      <c r="Q61" s="55" t="s">
        <v>98</v>
      </c>
      <c r="R61" s="55" t="s">
        <v>101</v>
      </c>
      <c r="T61" s="3">
        <v>29.088000000000001</v>
      </c>
      <c r="U61" s="32">
        <v>285.02999999999997</v>
      </c>
      <c r="V61" s="32">
        <v>56.26</v>
      </c>
      <c r="X61" s="3">
        <f>3600/T61</f>
        <v>123.76237623762376</v>
      </c>
      <c r="Y61" s="3">
        <f>1000/X61</f>
        <v>8.08</v>
      </c>
      <c r="AA61" t="s">
        <v>116</v>
      </c>
    </row>
    <row r="62" spans="1:27" s="3" customFormat="1" x14ac:dyDescent="0.25">
      <c r="A62" s="19" t="s">
        <v>13</v>
      </c>
      <c r="B62" s="19"/>
      <c r="C62" s="19"/>
      <c r="D62" s="21"/>
      <c r="E62" s="13"/>
      <c r="F62" s="39"/>
      <c r="G62" s="39"/>
      <c r="H62" s="14"/>
      <c r="I62" s="14"/>
      <c r="J62" s="14"/>
      <c r="K62" s="59"/>
      <c r="L62" s="19"/>
      <c r="M62" s="19"/>
      <c r="N62" s="19"/>
      <c r="O62" s="19"/>
      <c r="P62" s="19"/>
      <c r="Q62" s="2"/>
      <c r="R62" s="2"/>
      <c r="S62" s="76"/>
    </row>
    <row r="63" spans="1:27" s="3" customFormat="1" x14ac:dyDescent="0.25">
      <c r="A63" s="36">
        <f>IF(LEN(C63)=17,LEFT(C63,4)+(B63-1)/(DATE(LEFT(C63,4)+1,1,1)-DATE(LEFT(C63,4),1,1)),"BAD DATE FORMAT")</f>
        <v>1984.6374184122647</v>
      </c>
      <c r="B63" s="35">
        <f>DATE(LEFT(C63,4),RIGHT(LEFT(C63,7),2),RIGHT(LEFT(C63,10),2))-DATE(LEFT(C63,4),1,1)+1+(RIGHT(LEFT(C63,14),2)*60+RIGHT(C63,2))/1440</f>
        <v>234.29513888888889</v>
      </c>
      <c r="C63" s="52" t="s">
        <v>114</v>
      </c>
      <c r="D63" s="21"/>
      <c r="E63" s="13"/>
      <c r="F63" s="39"/>
      <c r="G63" s="39"/>
      <c r="H63" s="14"/>
      <c r="I63" s="14"/>
      <c r="J63" s="14"/>
      <c r="K63" s="60"/>
      <c r="L63" s="20"/>
      <c r="M63" s="20"/>
      <c r="N63" s="20"/>
      <c r="O63" s="19"/>
      <c r="P63" s="19"/>
      <c r="Q63" s="2"/>
      <c r="R63" s="2"/>
      <c r="S63" s="76"/>
      <c r="T63" s="12" t="s">
        <v>42</v>
      </c>
      <c r="U63" s="33" t="s">
        <v>43</v>
      </c>
      <c r="V63" s="33" t="s">
        <v>44</v>
      </c>
      <c r="W63" s="12"/>
      <c r="X63" s="12"/>
      <c r="Y63" s="12"/>
    </row>
    <row r="64" spans="1:27" x14ac:dyDescent="0.25">
      <c r="A64" s="31">
        <v>9300</v>
      </c>
      <c r="B64" s="31" t="s">
        <v>35</v>
      </c>
      <c r="C64" s="31" t="s">
        <v>35</v>
      </c>
      <c r="D64" s="21">
        <v>27.692307692307693</v>
      </c>
      <c r="E64" s="13">
        <v>36.111111111111107</v>
      </c>
      <c r="F64" s="38">
        <v>27.692307692307693</v>
      </c>
      <c r="G64" s="39">
        <v>36.111111111111107</v>
      </c>
      <c r="H64" s="51">
        <f>1000/I64</f>
        <v>27.692307692307697</v>
      </c>
      <c r="I64" s="51">
        <v>36.111111111111107</v>
      </c>
      <c r="J64" s="51">
        <v>1</v>
      </c>
      <c r="K64" s="60"/>
      <c r="L64" s="16" t="s">
        <v>93</v>
      </c>
      <c r="M64" s="16" t="s">
        <v>92</v>
      </c>
      <c r="N64" s="49" t="s">
        <v>94</v>
      </c>
      <c r="O64" s="39" t="s">
        <v>96</v>
      </c>
      <c r="P64" s="51" t="s">
        <v>97</v>
      </c>
      <c r="Q64" s="55" t="s">
        <v>100</v>
      </c>
      <c r="R64" s="55" t="s">
        <v>99</v>
      </c>
      <c r="T64">
        <v>130</v>
      </c>
      <c r="U64" s="32">
        <v>282.86</v>
      </c>
      <c r="V64" s="32">
        <v>1751.1</v>
      </c>
      <c r="X64">
        <f>3600/T64</f>
        <v>27.692307692307693</v>
      </c>
      <c r="Y64">
        <f>1000/X64</f>
        <v>36.111111111111107</v>
      </c>
    </row>
    <row r="65" spans="1:27" x14ac:dyDescent="0.25">
      <c r="A65" s="31">
        <v>1000</v>
      </c>
      <c r="B65" s="31" t="s">
        <v>55</v>
      </c>
      <c r="C65" s="31" t="s">
        <v>46</v>
      </c>
      <c r="D65" s="13">
        <v>132.4503311258278</v>
      </c>
      <c r="E65" s="13">
        <v>7.5500000000000007</v>
      </c>
      <c r="F65" s="39">
        <f>1000/G65</f>
        <v>138.25521913452232</v>
      </c>
      <c r="G65" s="54">
        <v>7.2329999999999997</v>
      </c>
      <c r="H65" s="51">
        <f>1000/I65</f>
        <v>138.25521913452232</v>
      </c>
      <c r="I65" s="51">
        <v>7.2329999999999997</v>
      </c>
      <c r="J65" s="51">
        <v>2</v>
      </c>
      <c r="K65" s="60"/>
      <c r="L65" s="16" t="s">
        <v>93</v>
      </c>
      <c r="M65" s="16" t="s">
        <v>92</v>
      </c>
      <c r="N65" s="49" t="s">
        <v>94</v>
      </c>
      <c r="O65" s="39" t="s">
        <v>95</v>
      </c>
      <c r="P65" s="51" t="s">
        <v>97</v>
      </c>
      <c r="Q65" s="55" t="s">
        <v>98</v>
      </c>
      <c r="R65" s="55" t="s">
        <v>99</v>
      </c>
      <c r="T65">
        <v>27.18</v>
      </c>
      <c r="U65" s="32">
        <v>285.07</v>
      </c>
      <c r="V65" s="32">
        <v>60.3</v>
      </c>
      <c r="X65">
        <f>3600/T65</f>
        <v>132.4503311258278</v>
      </c>
      <c r="Y65" s="50">
        <f>1000/X65</f>
        <v>7.5500000000000007</v>
      </c>
    </row>
    <row r="66" spans="1:27" x14ac:dyDescent="0.25">
      <c r="A66" s="31">
        <v>2010</v>
      </c>
      <c r="B66" s="31" t="s">
        <v>49</v>
      </c>
      <c r="C66" s="52" t="s">
        <v>48</v>
      </c>
      <c r="D66" s="19">
        <v>123.76237623762376</v>
      </c>
      <c r="E66" s="19">
        <v>8.08</v>
      </c>
      <c r="F66" s="39">
        <f>1000/G66</f>
        <v>127.8772378516624</v>
      </c>
      <c r="G66" s="39">
        <v>7.82</v>
      </c>
      <c r="H66" s="51">
        <f>1000/I66</f>
        <v>127.8772378516624</v>
      </c>
      <c r="I66" s="51">
        <v>7.82</v>
      </c>
      <c r="J66" s="51">
        <v>3.3</v>
      </c>
      <c r="K66" s="61"/>
      <c r="L66" s="16" t="s">
        <v>93</v>
      </c>
      <c r="M66" s="16" t="s">
        <v>92</v>
      </c>
      <c r="N66" s="49" t="s">
        <v>94</v>
      </c>
      <c r="O66" s="39" t="s">
        <v>95</v>
      </c>
      <c r="P66" s="51" t="s">
        <v>97</v>
      </c>
      <c r="Q66" s="55" t="s">
        <v>98</v>
      </c>
      <c r="R66" s="55" t="s">
        <v>101</v>
      </c>
      <c r="T66" s="3">
        <v>29.088000000000001</v>
      </c>
      <c r="U66" s="32">
        <v>285.02999999999997</v>
      </c>
      <c r="V66" s="32">
        <v>56.26</v>
      </c>
      <c r="X66" s="3">
        <f>3600/T66</f>
        <v>123.76237623762376</v>
      </c>
      <c r="Y66" s="3">
        <f>1000/X66</f>
        <v>8.08</v>
      </c>
    </row>
    <row r="67" spans="1:27" s="3" customFormat="1" x14ac:dyDescent="0.25">
      <c r="A67" s="19" t="s">
        <v>13</v>
      </c>
      <c r="B67" s="19"/>
      <c r="C67" s="19"/>
      <c r="D67" s="21"/>
      <c r="E67" s="13"/>
      <c r="F67" s="39"/>
      <c r="G67" s="39"/>
      <c r="H67" s="14"/>
      <c r="I67" s="14"/>
      <c r="J67" s="14"/>
      <c r="K67" s="59"/>
      <c r="L67" s="19"/>
      <c r="M67" s="19"/>
      <c r="N67" s="19"/>
      <c r="O67" s="19"/>
      <c r="P67" s="19"/>
      <c r="Q67" s="2"/>
      <c r="R67" s="2"/>
      <c r="S67" s="76"/>
    </row>
    <row r="68" spans="1:27" s="3" customFormat="1" x14ac:dyDescent="0.25">
      <c r="A68" s="36">
        <f>IF(LEN(C68)=17,LEFT(C68,4)+(B68-1)/(DATE(LEFT(C68,4)+1,1,1)-DATE(LEFT(C68,4),1,1)),"BAD DATE FORMAT")</f>
        <v>1985.0000095129376</v>
      </c>
      <c r="B68" s="35">
        <f>DATE(LEFT(C68,4),RIGHT(LEFT(C68,7),2),RIGHT(LEFT(C68,10),2))-DATE(LEFT(C68,4),1,1)+1+(RIGHT(LEFT(C68,14),2)*60+RIGHT(C68,2))/1440</f>
        <v>1.0034722222222223</v>
      </c>
      <c r="C68" s="23" t="s">
        <v>86</v>
      </c>
      <c r="D68" s="21"/>
      <c r="E68" s="13"/>
      <c r="F68" s="39"/>
      <c r="G68" s="39"/>
      <c r="H68" s="14"/>
      <c r="I68" s="14"/>
      <c r="J68" s="14"/>
      <c r="K68" s="60"/>
      <c r="L68" s="20"/>
      <c r="M68" s="20"/>
      <c r="N68" s="20"/>
      <c r="O68" s="19"/>
      <c r="P68" s="19"/>
      <c r="Q68" s="2"/>
      <c r="R68" s="2"/>
      <c r="S68" s="76"/>
      <c r="T68" s="12" t="s">
        <v>42</v>
      </c>
      <c r="U68" s="12" t="s">
        <v>43</v>
      </c>
      <c r="V68" s="12" t="s">
        <v>115</v>
      </c>
      <c r="W68" s="12"/>
      <c r="X68" s="12"/>
      <c r="Y68" s="12"/>
    </row>
    <row r="69" spans="1:27" x14ac:dyDescent="0.25">
      <c r="A69" s="31">
        <v>9300</v>
      </c>
      <c r="B69" s="31" t="s">
        <v>35</v>
      </c>
      <c r="C69" s="31" t="s">
        <v>35</v>
      </c>
      <c r="D69" s="21">
        <v>27.692307692307693</v>
      </c>
      <c r="E69" s="13">
        <v>36.111111111111107</v>
      </c>
      <c r="F69" s="38">
        <v>27.692307692307693</v>
      </c>
      <c r="G69" s="39">
        <v>36.111111111111107</v>
      </c>
      <c r="H69" s="51">
        <f>1000/I69</f>
        <v>27.692307692307697</v>
      </c>
      <c r="I69" s="51">
        <v>36.111111111111107</v>
      </c>
      <c r="J69" s="51">
        <v>1</v>
      </c>
      <c r="K69" s="60"/>
      <c r="L69" s="16" t="s">
        <v>93</v>
      </c>
      <c r="M69" s="16" t="s">
        <v>92</v>
      </c>
      <c r="N69" s="49" t="s">
        <v>94</v>
      </c>
      <c r="O69" s="39" t="s">
        <v>96</v>
      </c>
      <c r="P69" s="51" t="s">
        <v>97</v>
      </c>
      <c r="Q69" s="55" t="s">
        <v>100</v>
      </c>
      <c r="R69" s="55" t="s">
        <v>99</v>
      </c>
      <c r="T69">
        <v>130</v>
      </c>
      <c r="U69">
        <v>282.86</v>
      </c>
      <c r="V69">
        <v>1751.1</v>
      </c>
      <c r="X69">
        <f>3600/T69</f>
        <v>27.692307692307693</v>
      </c>
      <c r="Y69">
        <f>1000/X69</f>
        <v>36.111111111111107</v>
      </c>
      <c r="AA69" t="s">
        <v>116</v>
      </c>
    </row>
    <row r="70" spans="1:27" x14ac:dyDescent="0.25">
      <c r="A70" s="31">
        <v>1000</v>
      </c>
      <c r="B70" s="31" t="s">
        <v>55</v>
      </c>
      <c r="C70" s="31" t="s">
        <v>46</v>
      </c>
      <c r="D70" s="13">
        <v>132.4503311258278</v>
      </c>
      <c r="E70" s="13">
        <v>7.5500000000000007</v>
      </c>
      <c r="F70" s="39">
        <f>1000/G70</f>
        <v>139.25637097897229</v>
      </c>
      <c r="G70" s="54">
        <v>7.181</v>
      </c>
      <c r="H70" s="51">
        <f>1000/I70</f>
        <v>139.25637097897229</v>
      </c>
      <c r="I70" s="23">
        <v>7.181</v>
      </c>
      <c r="J70" s="51">
        <v>2</v>
      </c>
      <c r="K70" s="60"/>
      <c r="L70" s="16" t="s">
        <v>93</v>
      </c>
      <c r="M70" s="16" t="s">
        <v>92</v>
      </c>
      <c r="N70" s="49" t="s">
        <v>94</v>
      </c>
      <c r="O70" s="39" t="s">
        <v>95</v>
      </c>
      <c r="P70" s="51" t="s">
        <v>97</v>
      </c>
      <c r="Q70" s="55" t="s">
        <v>98</v>
      </c>
      <c r="R70" s="55" t="s">
        <v>99</v>
      </c>
      <c r="T70">
        <v>27.18</v>
      </c>
      <c r="U70">
        <v>285.07</v>
      </c>
      <c r="V70">
        <v>60.3</v>
      </c>
      <c r="X70">
        <f>3600/T70</f>
        <v>132.4503311258278</v>
      </c>
      <c r="Y70" s="50">
        <f>1000/X70</f>
        <v>7.5500000000000007</v>
      </c>
      <c r="AA70" t="s">
        <v>116</v>
      </c>
    </row>
    <row r="71" spans="1:27" x14ac:dyDescent="0.25">
      <c r="A71" s="31">
        <v>2010</v>
      </c>
      <c r="B71" s="31" t="s">
        <v>49</v>
      </c>
      <c r="C71" s="52" t="s">
        <v>48</v>
      </c>
      <c r="D71" s="19">
        <v>123.76237623762376</v>
      </c>
      <c r="E71" s="19">
        <v>8.08</v>
      </c>
      <c r="F71" s="39">
        <f>1000/G71</f>
        <v>127.8772378516624</v>
      </c>
      <c r="G71" s="39">
        <v>7.82</v>
      </c>
      <c r="H71" s="51">
        <f>1000/I71</f>
        <v>127.8772378516624</v>
      </c>
      <c r="I71" s="51">
        <v>7.82</v>
      </c>
      <c r="J71" s="51">
        <v>3.3</v>
      </c>
      <c r="K71" s="61"/>
      <c r="L71" s="16" t="s">
        <v>93</v>
      </c>
      <c r="M71" s="16" t="s">
        <v>92</v>
      </c>
      <c r="N71" s="49" t="s">
        <v>94</v>
      </c>
      <c r="O71" s="39" t="s">
        <v>95</v>
      </c>
      <c r="P71" s="51" t="s">
        <v>97</v>
      </c>
      <c r="Q71" s="55" t="s">
        <v>98</v>
      </c>
      <c r="R71" s="55" t="s">
        <v>101</v>
      </c>
      <c r="T71" s="3">
        <v>29.088000000000001</v>
      </c>
      <c r="U71">
        <v>285.02999999999997</v>
      </c>
      <c r="V71">
        <v>56.26</v>
      </c>
      <c r="X71" s="3">
        <f>3600/T71</f>
        <v>123.76237623762376</v>
      </c>
      <c r="Y71" s="3">
        <f>1000/X71</f>
        <v>8.08</v>
      </c>
      <c r="AA71" t="s">
        <v>116</v>
      </c>
    </row>
    <row r="72" spans="1:27" s="3" customFormat="1" x14ac:dyDescent="0.25">
      <c r="A72" s="19" t="s">
        <v>13</v>
      </c>
      <c r="B72" s="19"/>
      <c r="C72" s="19"/>
      <c r="D72" s="21"/>
      <c r="E72" s="13"/>
      <c r="F72" s="39"/>
      <c r="G72" s="39"/>
      <c r="H72" s="14"/>
      <c r="I72" s="14"/>
      <c r="J72" s="14"/>
      <c r="K72" s="59"/>
      <c r="L72" s="19"/>
      <c r="M72" s="19"/>
      <c r="N72" s="19"/>
      <c r="O72" s="19"/>
      <c r="P72" s="19"/>
      <c r="Q72" s="2"/>
      <c r="R72" s="2"/>
      <c r="S72" s="76"/>
    </row>
    <row r="73" spans="1:27" s="3" customFormat="1" x14ac:dyDescent="0.25">
      <c r="A73" s="36">
        <f>IF(LEN(C73)=17,LEFT(C73,4)+(B73-1)/(DATE(LEFT(C73,4)+1,1,1)-DATE(LEFT(C73,4),1,1)),"BAD DATE FORMAT")</f>
        <v>1985.691352739726</v>
      </c>
      <c r="B73" s="35">
        <f>DATE(LEFT(C73,4),RIGHT(LEFT(C73,7),2),RIGHT(LEFT(C73,10),2))-DATE(LEFT(C73,4),1,1)+1+(RIGHT(LEFT(C73,14),2)*60+RIGHT(C73,2))/1440</f>
        <v>253.34375</v>
      </c>
      <c r="C73" s="31" t="s">
        <v>51</v>
      </c>
      <c r="D73" s="21"/>
      <c r="E73" s="13"/>
      <c r="F73" s="39"/>
      <c r="G73" s="39"/>
      <c r="H73" s="14"/>
      <c r="I73" s="14"/>
      <c r="J73" s="14"/>
      <c r="K73" s="60"/>
      <c r="L73" s="20"/>
      <c r="M73" s="20"/>
      <c r="N73" s="20"/>
      <c r="O73" s="19"/>
      <c r="P73" s="19"/>
      <c r="Q73" s="2"/>
      <c r="R73" s="2"/>
      <c r="S73" s="76"/>
      <c r="T73" s="12" t="s">
        <v>42</v>
      </c>
      <c r="U73" s="12" t="s">
        <v>43</v>
      </c>
      <c r="V73" s="12" t="s">
        <v>115</v>
      </c>
      <c r="W73" s="12"/>
      <c r="X73" s="12"/>
      <c r="Y73" s="12"/>
    </row>
    <row r="74" spans="1:27" x14ac:dyDescent="0.25">
      <c r="A74" s="31">
        <v>9300</v>
      </c>
      <c r="B74" s="31" t="s">
        <v>35</v>
      </c>
      <c r="C74" s="31" t="s">
        <v>35</v>
      </c>
      <c r="D74" s="21">
        <v>16.589861751152075</v>
      </c>
      <c r="E74" s="13">
        <v>60.277777777777771</v>
      </c>
      <c r="F74" s="38">
        <v>16.589861751152075</v>
      </c>
      <c r="G74" s="39">
        <v>60.277777777777771</v>
      </c>
      <c r="H74" s="21">
        <v>16.589861751152075</v>
      </c>
      <c r="I74" s="13">
        <v>60.277777777777771</v>
      </c>
      <c r="J74" s="51">
        <v>1</v>
      </c>
      <c r="K74" s="60"/>
      <c r="L74" s="16" t="s">
        <v>93</v>
      </c>
      <c r="M74" s="16" t="s">
        <v>92</v>
      </c>
      <c r="N74" s="49" t="s">
        <v>94</v>
      </c>
      <c r="O74" s="39" t="s">
        <v>96</v>
      </c>
      <c r="P74" s="51" t="s">
        <v>97</v>
      </c>
      <c r="Q74" s="55" t="s">
        <v>100</v>
      </c>
      <c r="R74" s="55" t="s">
        <v>99</v>
      </c>
      <c r="T74">
        <v>217</v>
      </c>
      <c r="U74">
        <v>284.76</v>
      </c>
      <c r="V74">
        <v>4408.3999999999996</v>
      </c>
      <c r="X74">
        <f>3600/T74</f>
        <v>16.589861751152075</v>
      </c>
      <c r="Y74">
        <f>1000/X74</f>
        <v>60.277777777777771</v>
      </c>
    </row>
    <row r="75" spans="1:27" x14ac:dyDescent="0.25">
      <c r="A75" s="31">
        <v>1000</v>
      </c>
      <c r="B75" s="23" t="s">
        <v>54</v>
      </c>
      <c r="C75" s="23" t="s">
        <v>52</v>
      </c>
      <c r="D75" s="23">
        <v>108.10810810810811</v>
      </c>
      <c r="E75" s="23">
        <v>9.25</v>
      </c>
      <c r="F75" s="23">
        <f>1000/G75</f>
        <v>112.72686281140795</v>
      </c>
      <c r="G75" s="23">
        <v>8.8710000000000004</v>
      </c>
      <c r="H75" s="23">
        <f>1000/I75</f>
        <v>112.72686281140795</v>
      </c>
      <c r="I75" s="23">
        <f>G75</f>
        <v>8.8710000000000004</v>
      </c>
      <c r="J75" s="23">
        <v>2</v>
      </c>
      <c r="K75" s="60"/>
      <c r="L75" s="16" t="s">
        <v>93</v>
      </c>
      <c r="M75" s="16" t="s">
        <v>92</v>
      </c>
      <c r="N75" s="49" t="s">
        <v>94</v>
      </c>
      <c r="O75" s="39" t="s">
        <v>95</v>
      </c>
      <c r="P75" s="51" t="s">
        <v>97</v>
      </c>
      <c r="Q75" s="55" t="s">
        <v>98</v>
      </c>
      <c r="R75" s="55" t="s">
        <v>99</v>
      </c>
      <c r="T75">
        <v>33.299999999999997</v>
      </c>
      <c r="U75">
        <v>285.07</v>
      </c>
      <c r="V75">
        <v>60.3</v>
      </c>
      <c r="X75">
        <f>3600/T75</f>
        <v>108.10810810810811</v>
      </c>
      <c r="Y75" s="50">
        <f>1000/X75</f>
        <v>9.25</v>
      </c>
    </row>
    <row r="76" spans="1:27" x14ac:dyDescent="0.25">
      <c r="A76" s="31">
        <v>2010</v>
      </c>
      <c r="B76" s="23" t="s">
        <v>56</v>
      </c>
      <c r="C76" s="23" t="s">
        <v>45</v>
      </c>
      <c r="D76" s="23">
        <v>114.69351344462851</v>
      </c>
      <c r="E76" s="23">
        <v>8.7188888888888894</v>
      </c>
      <c r="F76" s="23">
        <f>1000/G76</f>
        <v>114.6788990825688</v>
      </c>
      <c r="G76" s="23">
        <v>8.7200000000000006</v>
      </c>
      <c r="H76" s="23">
        <f>1000/I76</f>
        <v>114.6788990825688</v>
      </c>
      <c r="I76" s="23">
        <v>8.7200000000000006</v>
      </c>
      <c r="J76" s="23">
        <v>1.34</v>
      </c>
      <c r="K76" s="61"/>
      <c r="L76" s="16" t="s">
        <v>93</v>
      </c>
      <c r="M76" s="16" t="s">
        <v>92</v>
      </c>
      <c r="N76" s="49" t="s">
        <v>94</v>
      </c>
      <c r="O76" s="39" t="s">
        <v>95</v>
      </c>
      <c r="P76" s="51" t="s">
        <v>97</v>
      </c>
      <c r="Q76" s="55" t="s">
        <v>98</v>
      </c>
      <c r="R76" s="55" t="s">
        <v>101</v>
      </c>
      <c r="T76">
        <v>31.388000000000002</v>
      </c>
      <c r="U76">
        <v>285.02999999999997</v>
      </c>
      <c r="V76">
        <v>56.26</v>
      </c>
      <c r="X76" s="3">
        <f>3600/T76</f>
        <v>114.69351344462851</v>
      </c>
      <c r="Y76" s="3">
        <f>1000/X76</f>
        <v>8.7188888888888894</v>
      </c>
    </row>
    <row r="77" spans="1:27" s="3" customFormat="1" x14ac:dyDescent="0.25">
      <c r="A77" s="19" t="s">
        <v>13</v>
      </c>
      <c r="B77" s="19"/>
      <c r="C77" s="19"/>
      <c r="D77" s="21"/>
      <c r="E77" s="13"/>
      <c r="F77" s="39"/>
      <c r="G77" s="39"/>
      <c r="H77" s="14"/>
      <c r="I77" s="14"/>
      <c r="J77" s="14"/>
      <c r="K77" s="59"/>
      <c r="L77" s="19"/>
      <c r="M77" s="19"/>
      <c r="N77" s="19"/>
      <c r="O77" s="19"/>
      <c r="P77" s="19"/>
      <c r="Q77" s="2"/>
      <c r="R77" s="2"/>
      <c r="S77" s="76"/>
    </row>
    <row r="78" spans="1:27" s="3" customFormat="1" x14ac:dyDescent="0.25">
      <c r="A78" s="36">
        <f>IF(LEN(C78)=17,LEFT(C78,4)+(B78-1)/(DATE(LEFT(C78,4)+1,1,1)-DATE(LEFT(C78,4),1,1)),"BAD DATE FORMAT")</f>
        <v>1986.0000095129376</v>
      </c>
      <c r="B78" s="35">
        <f>DATE(LEFT(C78,4),RIGHT(LEFT(C78,7),2),RIGHT(LEFT(C78,10),2))-DATE(LEFT(C78,4),1,1)+1+(RIGHT(LEFT(C78,14),2)*60+RIGHT(C78,2))/1440</f>
        <v>1.0034722222222223</v>
      </c>
      <c r="C78" s="23" t="s">
        <v>117</v>
      </c>
      <c r="D78" s="21"/>
      <c r="E78" s="13"/>
      <c r="F78" s="39"/>
      <c r="G78" s="39"/>
      <c r="H78" s="14"/>
      <c r="I78" s="14"/>
      <c r="J78" s="14"/>
      <c r="K78" s="60"/>
      <c r="L78" s="20"/>
      <c r="M78" s="20"/>
      <c r="N78" s="20"/>
      <c r="O78" s="19"/>
      <c r="P78" s="19"/>
      <c r="Q78" s="2"/>
      <c r="R78" s="2"/>
      <c r="S78" s="76"/>
      <c r="T78" s="12" t="s">
        <v>42</v>
      </c>
      <c r="U78" s="12" t="s">
        <v>43</v>
      </c>
      <c r="V78" s="12" t="s">
        <v>115</v>
      </c>
      <c r="W78" s="12"/>
      <c r="X78" s="12"/>
      <c r="Y78" s="12"/>
    </row>
    <row r="79" spans="1:27" x14ac:dyDescent="0.25">
      <c r="A79" s="31">
        <v>9300</v>
      </c>
      <c r="B79" s="31" t="s">
        <v>35</v>
      </c>
      <c r="C79" s="31" t="s">
        <v>35</v>
      </c>
      <c r="D79" s="21">
        <v>16.589861751152075</v>
      </c>
      <c r="E79" s="13">
        <v>60.277777777777771</v>
      </c>
      <c r="F79" s="38">
        <v>16.589861751152075</v>
      </c>
      <c r="G79" s="39">
        <v>60.277777777777771</v>
      </c>
      <c r="H79" s="21">
        <v>16.589861751152075</v>
      </c>
      <c r="I79" s="13">
        <v>60.277777777777771</v>
      </c>
      <c r="J79" s="51">
        <v>1</v>
      </c>
      <c r="K79" s="60"/>
      <c r="L79" s="16" t="s">
        <v>93</v>
      </c>
      <c r="M79" s="16" t="s">
        <v>92</v>
      </c>
      <c r="N79" s="49" t="s">
        <v>94</v>
      </c>
      <c r="O79" s="39" t="s">
        <v>96</v>
      </c>
      <c r="P79" s="51" t="s">
        <v>97</v>
      </c>
      <c r="Q79" s="55" t="s">
        <v>100</v>
      </c>
      <c r="R79" s="55" t="s">
        <v>99</v>
      </c>
      <c r="T79">
        <v>217</v>
      </c>
      <c r="U79" s="32">
        <v>284.76</v>
      </c>
      <c r="V79" s="32">
        <v>4408.3999999999996</v>
      </c>
      <c r="X79">
        <f>3600/T79</f>
        <v>16.589861751152075</v>
      </c>
      <c r="Y79">
        <f>1000/X79</f>
        <v>60.277777777777771</v>
      </c>
      <c r="AA79" t="s">
        <v>118</v>
      </c>
    </row>
    <row r="80" spans="1:27" x14ac:dyDescent="0.25">
      <c r="A80" s="31">
        <v>1000</v>
      </c>
      <c r="B80" s="31" t="s">
        <v>54</v>
      </c>
      <c r="C80" s="31" t="s">
        <v>52</v>
      </c>
      <c r="D80" s="21">
        <v>108.10810810810811</v>
      </c>
      <c r="E80" s="13">
        <v>9.25</v>
      </c>
      <c r="F80" s="38">
        <f>1000/G80</f>
        <v>112.95606009262397</v>
      </c>
      <c r="G80" s="39">
        <v>8.8529999999999998</v>
      </c>
      <c r="H80" s="21">
        <f>1000/I80</f>
        <v>112.95606009262397</v>
      </c>
      <c r="I80" s="23">
        <f>G80</f>
        <v>8.8529999999999998</v>
      </c>
      <c r="J80" s="51">
        <v>2</v>
      </c>
      <c r="K80" s="60"/>
      <c r="L80" s="16" t="s">
        <v>93</v>
      </c>
      <c r="M80" s="16" t="s">
        <v>92</v>
      </c>
      <c r="N80" s="49" t="s">
        <v>94</v>
      </c>
      <c r="O80" s="39" t="s">
        <v>95</v>
      </c>
      <c r="P80" s="51" t="s">
        <v>97</v>
      </c>
      <c r="Q80" s="55" t="s">
        <v>98</v>
      </c>
      <c r="R80" s="55" t="s">
        <v>99</v>
      </c>
      <c r="T80">
        <v>33.299999999999997</v>
      </c>
      <c r="U80" s="32">
        <v>285.07</v>
      </c>
      <c r="V80" s="32">
        <v>60.3</v>
      </c>
      <c r="X80">
        <f>3600/T80</f>
        <v>108.10810810810811</v>
      </c>
      <c r="Y80" s="50">
        <f>1000/X80</f>
        <v>9.25</v>
      </c>
      <c r="AA80" t="s">
        <v>118</v>
      </c>
    </row>
    <row r="81" spans="1:27" x14ac:dyDescent="0.25">
      <c r="A81" s="31">
        <v>2010</v>
      </c>
      <c r="B81" s="31" t="s">
        <v>56</v>
      </c>
      <c r="C81" s="31" t="s">
        <v>45</v>
      </c>
      <c r="D81" s="21">
        <v>114.69351344462851</v>
      </c>
      <c r="E81" s="13">
        <v>8.7188888888888894</v>
      </c>
      <c r="F81" s="38">
        <f>1000/G81</f>
        <v>114.6788990825688</v>
      </c>
      <c r="G81" s="39">
        <v>8.7200000000000006</v>
      </c>
      <c r="H81" s="21">
        <f>1000/I81</f>
        <v>114.6788990825688</v>
      </c>
      <c r="I81" s="13">
        <v>8.7200000000000006</v>
      </c>
      <c r="J81" s="51">
        <v>1.34</v>
      </c>
      <c r="K81" s="61"/>
      <c r="L81" s="16" t="s">
        <v>93</v>
      </c>
      <c r="M81" s="16" t="s">
        <v>92</v>
      </c>
      <c r="N81" s="49" t="s">
        <v>94</v>
      </c>
      <c r="O81" s="39" t="s">
        <v>95</v>
      </c>
      <c r="P81" s="51" t="s">
        <v>97</v>
      </c>
      <c r="Q81" s="55" t="s">
        <v>98</v>
      </c>
      <c r="R81" s="55" t="s">
        <v>101</v>
      </c>
      <c r="T81">
        <v>31.388000000000002</v>
      </c>
      <c r="U81">
        <v>285.02999999999997</v>
      </c>
      <c r="V81">
        <v>56.26</v>
      </c>
      <c r="X81" s="3">
        <f>3600/T81</f>
        <v>114.69351344462851</v>
      </c>
      <c r="Y81" s="3">
        <f>1000/X81</f>
        <v>8.7188888888888894</v>
      </c>
      <c r="AA81" t="s">
        <v>118</v>
      </c>
    </row>
    <row r="82" spans="1:27" s="3" customFormat="1" x14ac:dyDescent="0.25">
      <c r="A82" s="19" t="s">
        <v>13</v>
      </c>
      <c r="B82" s="19"/>
      <c r="C82" s="19"/>
      <c r="D82" s="21"/>
      <c r="E82" s="13"/>
      <c r="F82" s="39"/>
      <c r="G82" s="39"/>
      <c r="H82" s="14"/>
      <c r="I82" s="14"/>
      <c r="J82" s="14"/>
      <c r="K82" s="59"/>
      <c r="L82" s="19"/>
      <c r="M82" s="19"/>
      <c r="N82" s="19"/>
      <c r="O82" s="19"/>
      <c r="P82" s="19"/>
      <c r="Q82" s="2"/>
      <c r="R82" s="2"/>
      <c r="S82" s="76"/>
    </row>
    <row r="83" spans="1:27" s="3" customFormat="1" x14ac:dyDescent="0.25">
      <c r="A83" s="36">
        <f>IF(LEN(C83)=17,LEFT(C83,4)+(B83-1)/(DATE(LEFT(C83,4)+1,1,1)-DATE(LEFT(C83,4),1,1)),"BAD DATE FORMAT")</f>
        <v>1987.0000095129376</v>
      </c>
      <c r="B83" s="35">
        <f>DATE(LEFT(C83,4),RIGHT(LEFT(C83,7),2),RIGHT(LEFT(C83,10),2))-DATE(LEFT(C83,4),1,1)+1+(RIGHT(LEFT(C83,14),2)*60+RIGHT(C83,2))/1440</f>
        <v>1.0034722222222223</v>
      </c>
      <c r="C83" s="23" t="s">
        <v>119</v>
      </c>
      <c r="D83" s="21"/>
      <c r="E83" s="13"/>
      <c r="F83" s="39"/>
      <c r="G83" s="39"/>
      <c r="H83" s="14"/>
      <c r="I83" s="14"/>
      <c r="J83" s="14"/>
      <c r="K83" s="60"/>
      <c r="L83" s="20"/>
      <c r="M83" s="20"/>
      <c r="N83" s="20"/>
      <c r="O83" s="19"/>
      <c r="P83" s="19"/>
      <c r="Q83" s="2"/>
      <c r="R83" s="2"/>
      <c r="S83" s="76"/>
      <c r="T83" s="12" t="s">
        <v>42</v>
      </c>
      <c r="U83" s="12" t="s">
        <v>43</v>
      </c>
      <c r="V83" s="12" t="s">
        <v>115</v>
      </c>
      <c r="W83" s="12"/>
      <c r="X83" s="12"/>
      <c r="Y83" s="12"/>
    </row>
    <row r="84" spans="1:27" x14ac:dyDescent="0.25">
      <c r="A84" s="31">
        <v>9300</v>
      </c>
      <c r="B84" s="31" t="s">
        <v>35</v>
      </c>
      <c r="C84" s="31" t="s">
        <v>35</v>
      </c>
      <c r="D84" s="21">
        <v>16.589861751152075</v>
      </c>
      <c r="E84" s="13">
        <v>60.277777777777771</v>
      </c>
      <c r="F84" s="38">
        <v>16.589861751152075</v>
      </c>
      <c r="G84" s="39">
        <v>60.277777777777771</v>
      </c>
      <c r="H84" s="21">
        <v>16.589861751152075</v>
      </c>
      <c r="I84" s="13">
        <v>60.277777777777771</v>
      </c>
      <c r="J84" s="51">
        <v>1</v>
      </c>
      <c r="K84" s="60"/>
      <c r="L84" s="16" t="s">
        <v>93</v>
      </c>
      <c r="M84" s="16" t="s">
        <v>92</v>
      </c>
      <c r="N84" s="49" t="s">
        <v>94</v>
      </c>
      <c r="O84" s="39" t="s">
        <v>96</v>
      </c>
      <c r="P84" s="51" t="s">
        <v>97</v>
      </c>
      <c r="Q84" s="55" t="s">
        <v>100</v>
      </c>
      <c r="R84" s="55" t="s">
        <v>99</v>
      </c>
      <c r="T84">
        <v>217</v>
      </c>
      <c r="U84" s="3">
        <v>284.76</v>
      </c>
      <c r="V84" s="3">
        <v>4408.3999999999996</v>
      </c>
      <c r="X84">
        <f>3600/T84</f>
        <v>16.589861751152075</v>
      </c>
      <c r="Y84">
        <f>1000/X84</f>
        <v>60.277777777777771</v>
      </c>
    </row>
    <row r="85" spans="1:27" x14ac:dyDescent="0.25">
      <c r="A85" s="31">
        <v>1000</v>
      </c>
      <c r="B85" s="31" t="s">
        <v>54</v>
      </c>
      <c r="C85" s="31" t="s">
        <v>52</v>
      </c>
      <c r="D85" s="21">
        <v>108.10810810810811</v>
      </c>
      <c r="E85" s="13">
        <v>9.25</v>
      </c>
      <c r="F85" s="38">
        <f>1000/G85</f>
        <v>113.18619128466327</v>
      </c>
      <c r="G85" s="39">
        <v>8.8350000000000009</v>
      </c>
      <c r="H85" s="21">
        <f>1000/I85</f>
        <v>113.18619128466327</v>
      </c>
      <c r="I85" s="23">
        <f>G85</f>
        <v>8.8350000000000009</v>
      </c>
      <c r="J85" s="51">
        <v>2</v>
      </c>
      <c r="K85" s="60"/>
      <c r="L85" s="16" t="s">
        <v>93</v>
      </c>
      <c r="M85" s="16" t="s">
        <v>92</v>
      </c>
      <c r="N85" s="49" t="s">
        <v>94</v>
      </c>
      <c r="O85" s="39" t="s">
        <v>95</v>
      </c>
      <c r="P85" s="51" t="s">
        <v>97</v>
      </c>
      <c r="Q85" s="55" t="s">
        <v>98</v>
      </c>
      <c r="R85" s="55" t="s">
        <v>99</v>
      </c>
      <c r="T85">
        <v>33.299999999999997</v>
      </c>
      <c r="U85" s="32">
        <v>285.07</v>
      </c>
      <c r="V85" s="32">
        <v>60.3</v>
      </c>
      <c r="X85">
        <f>3600/T85</f>
        <v>108.10810810810811</v>
      </c>
      <c r="Y85" s="50">
        <f>1000/X85</f>
        <v>9.25</v>
      </c>
      <c r="AA85" t="s">
        <v>118</v>
      </c>
    </row>
    <row r="86" spans="1:27" x14ac:dyDescent="0.25">
      <c r="A86" s="31">
        <v>2010</v>
      </c>
      <c r="B86" s="31" t="s">
        <v>56</v>
      </c>
      <c r="C86" s="31" t="s">
        <v>45</v>
      </c>
      <c r="D86" s="21">
        <v>114.69351344462851</v>
      </c>
      <c r="E86" s="13">
        <v>8.7188888888888894</v>
      </c>
      <c r="F86" s="38">
        <f>1000/G86</f>
        <v>114.6788990825688</v>
      </c>
      <c r="G86" s="39">
        <v>8.7200000000000006</v>
      </c>
      <c r="H86" s="21">
        <f>1000/I86</f>
        <v>114.6788990825688</v>
      </c>
      <c r="I86" s="13">
        <v>8.7200000000000006</v>
      </c>
      <c r="J86" s="51">
        <v>1.34</v>
      </c>
      <c r="K86" s="61"/>
      <c r="L86" s="16" t="s">
        <v>93</v>
      </c>
      <c r="M86" s="16" t="s">
        <v>92</v>
      </c>
      <c r="N86" s="49" t="s">
        <v>94</v>
      </c>
      <c r="O86" s="39" t="s">
        <v>95</v>
      </c>
      <c r="P86" s="51" t="s">
        <v>97</v>
      </c>
      <c r="Q86" s="55" t="s">
        <v>98</v>
      </c>
      <c r="R86" s="55" t="s">
        <v>101</v>
      </c>
      <c r="T86">
        <v>31.388000000000002</v>
      </c>
      <c r="U86" s="32">
        <v>285.02999999999997</v>
      </c>
      <c r="V86" s="32">
        <v>56.26</v>
      </c>
      <c r="X86" s="3">
        <f>3600/T86</f>
        <v>114.69351344462851</v>
      </c>
      <c r="Y86" s="3">
        <f>1000/X86</f>
        <v>8.7188888888888894</v>
      </c>
      <c r="AA86" t="s">
        <v>118</v>
      </c>
    </row>
    <row r="87" spans="1:27" s="3" customFormat="1" x14ac:dyDescent="0.25">
      <c r="A87" s="19" t="s">
        <v>13</v>
      </c>
      <c r="B87" s="19"/>
      <c r="C87" s="19"/>
      <c r="D87" s="21"/>
      <c r="E87" s="13"/>
      <c r="F87" s="39"/>
      <c r="G87" s="39"/>
      <c r="H87" s="14"/>
      <c r="I87" s="14"/>
      <c r="J87" s="14"/>
      <c r="K87" s="59"/>
      <c r="L87" s="19"/>
      <c r="M87" s="19"/>
      <c r="N87" s="19"/>
      <c r="O87" s="19"/>
      <c r="P87" s="19"/>
      <c r="Q87" s="2"/>
      <c r="R87" s="2"/>
      <c r="S87" s="76"/>
    </row>
    <row r="88" spans="1:27" s="3" customFormat="1" x14ac:dyDescent="0.25">
      <c r="A88" s="36">
        <f>IF(LEN(C88)=17,LEFT(C88,4)+(B88-1)/(DATE(LEFT(C88,4)+1,1,1)-DATE(LEFT(C88,4),1,1)),"BAD DATE FORMAT")</f>
        <v>1988.0000094869461</v>
      </c>
      <c r="B88" s="35">
        <f>DATE(LEFT(C88,4),RIGHT(LEFT(C88,7),2),RIGHT(LEFT(C88,10),2))-DATE(LEFT(C88,4),1,1)+1+(RIGHT(LEFT(C88,14),2)*60+RIGHT(C88,2))/1440</f>
        <v>1.0034722222222223</v>
      </c>
      <c r="C88" s="23" t="s">
        <v>120</v>
      </c>
      <c r="D88" s="21"/>
      <c r="E88" s="13"/>
      <c r="F88" s="39"/>
      <c r="G88" s="39"/>
      <c r="H88" s="14"/>
      <c r="I88" s="14"/>
      <c r="J88" s="14"/>
      <c r="K88" s="60"/>
      <c r="L88" s="20"/>
      <c r="M88" s="20"/>
      <c r="N88" s="20"/>
      <c r="O88" s="19"/>
      <c r="P88" s="19"/>
      <c r="Q88" s="2"/>
      <c r="R88" s="2"/>
      <c r="S88" s="76"/>
      <c r="T88" s="12" t="s">
        <v>42</v>
      </c>
      <c r="U88" s="12" t="s">
        <v>43</v>
      </c>
      <c r="V88" s="12" t="s">
        <v>115</v>
      </c>
      <c r="W88" s="12"/>
      <c r="X88" s="12"/>
      <c r="Y88" s="12"/>
    </row>
    <row r="89" spans="1:27" x14ac:dyDescent="0.25">
      <c r="A89" s="31">
        <v>9300</v>
      </c>
      <c r="B89" s="31" t="s">
        <v>35</v>
      </c>
      <c r="C89" s="31" t="s">
        <v>35</v>
      </c>
      <c r="D89" s="21">
        <v>16.589861751152075</v>
      </c>
      <c r="E89" s="13">
        <v>60.277777777777771</v>
      </c>
      <c r="F89" s="38">
        <v>16.589861751152075</v>
      </c>
      <c r="G89" s="39">
        <v>60.277777777777771</v>
      </c>
      <c r="H89" s="21">
        <v>16.589861751152075</v>
      </c>
      <c r="I89" s="13">
        <v>60.277777777777771</v>
      </c>
      <c r="J89" s="51">
        <v>1</v>
      </c>
      <c r="K89" s="60"/>
      <c r="L89" s="16" t="s">
        <v>93</v>
      </c>
      <c r="M89" s="16" t="s">
        <v>92</v>
      </c>
      <c r="N89" s="49" t="s">
        <v>94</v>
      </c>
      <c r="O89" s="39" t="s">
        <v>96</v>
      </c>
      <c r="P89" s="51" t="s">
        <v>97</v>
      </c>
      <c r="Q89" s="55" t="s">
        <v>100</v>
      </c>
      <c r="R89" s="55" t="s">
        <v>99</v>
      </c>
      <c r="T89">
        <v>217</v>
      </c>
      <c r="U89" s="3">
        <v>284.76</v>
      </c>
      <c r="V89" s="3">
        <v>4408.3999999999996</v>
      </c>
      <c r="X89">
        <f>3600/T89</f>
        <v>16.589861751152075</v>
      </c>
      <c r="Y89">
        <f>1000/X89</f>
        <v>60.277777777777771</v>
      </c>
    </row>
    <row r="90" spans="1:27" x14ac:dyDescent="0.25">
      <c r="A90" s="31">
        <v>1000</v>
      </c>
      <c r="B90" s="31" t="s">
        <v>54</v>
      </c>
      <c r="C90" s="31" t="s">
        <v>52</v>
      </c>
      <c r="D90" s="21">
        <v>108.10810810810811</v>
      </c>
      <c r="E90" s="13">
        <v>9.25</v>
      </c>
      <c r="F90" s="38">
        <f>1000/G90</f>
        <v>113.40440009072353</v>
      </c>
      <c r="G90" s="39">
        <v>8.8179999999999996</v>
      </c>
      <c r="H90" s="21">
        <f>1000/I90</f>
        <v>113.40440009072353</v>
      </c>
      <c r="I90" s="23">
        <f>G90</f>
        <v>8.8179999999999996</v>
      </c>
      <c r="J90" s="51">
        <v>2</v>
      </c>
      <c r="K90" s="60"/>
      <c r="L90" s="16" t="s">
        <v>93</v>
      </c>
      <c r="M90" s="16" t="s">
        <v>92</v>
      </c>
      <c r="N90" s="49" t="s">
        <v>94</v>
      </c>
      <c r="O90" s="39" t="s">
        <v>95</v>
      </c>
      <c r="P90" s="51" t="s">
        <v>97</v>
      </c>
      <c r="Q90" s="55" t="s">
        <v>98</v>
      </c>
      <c r="R90" s="55" t="s">
        <v>99</v>
      </c>
      <c r="T90">
        <v>33.299999999999997</v>
      </c>
      <c r="U90" s="3">
        <v>284.45999999999998</v>
      </c>
      <c r="V90" s="3">
        <v>48.47</v>
      </c>
      <c r="X90">
        <f>3600/T90</f>
        <v>108.10810810810811</v>
      </c>
      <c r="Y90" s="50">
        <f>1000/X90</f>
        <v>9.25</v>
      </c>
    </row>
    <row r="91" spans="1:27" x14ac:dyDescent="0.25">
      <c r="A91" s="31">
        <v>2010</v>
      </c>
      <c r="B91" s="31" t="s">
        <v>56</v>
      </c>
      <c r="C91" s="31" t="s">
        <v>45</v>
      </c>
      <c r="D91" s="21">
        <v>114.69351344462851</v>
      </c>
      <c r="E91" s="13">
        <v>8.7188888888888894</v>
      </c>
      <c r="F91" s="38">
        <f>1000/G91</f>
        <v>114.6788990825688</v>
      </c>
      <c r="G91" s="39">
        <v>8.7200000000000006</v>
      </c>
      <c r="H91" s="21">
        <f>1000/I91</f>
        <v>114.6788990825688</v>
      </c>
      <c r="I91" s="13">
        <v>8.7200000000000006</v>
      </c>
      <c r="J91" s="51">
        <v>1.34</v>
      </c>
      <c r="K91" s="61"/>
      <c r="L91" s="16" t="s">
        <v>93</v>
      </c>
      <c r="M91" s="16" t="s">
        <v>92</v>
      </c>
      <c r="N91" s="49" t="s">
        <v>94</v>
      </c>
      <c r="O91" s="39" t="s">
        <v>95</v>
      </c>
      <c r="P91" s="51" t="s">
        <v>97</v>
      </c>
      <c r="Q91" s="55" t="s">
        <v>98</v>
      </c>
      <c r="R91" s="55" t="s">
        <v>101</v>
      </c>
      <c r="T91">
        <v>31.388000000000002</v>
      </c>
      <c r="U91">
        <v>283.54000000000002</v>
      </c>
      <c r="V91">
        <v>49.8</v>
      </c>
      <c r="X91" s="3">
        <f>3600/T91</f>
        <v>114.69351344462851</v>
      </c>
      <c r="Y91" s="3">
        <f>1000/X91</f>
        <v>8.7188888888888894</v>
      </c>
    </row>
    <row r="92" spans="1:27" s="3" customFormat="1" x14ac:dyDescent="0.25">
      <c r="A92" s="19" t="s">
        <v>13</v>
      </c>
      <c r="B92" s="19"/>
      <c r="C92" s="19"/>
      <c r="D92" s="21"/>
      <c r="E92" s="13"/>
      <c r="F92" s="39"/>
      <c r="G92" s="39"/>
      <c r="H92" s="14"/>
      <c r="I92" s="14"/>
      <c r="J92" s="14"/>
      <c r="K92" s="59"/>
      <c r="L92" s="19"/>
      <c r="M92" s="19"/>
      <c r="N92" s="19"/>
      <c r="O92" s="19"/>
      <c r="P92" s="19"/>
      <c r="Q92" s="2"/>
      <c r="R92" s="2"/>
      <c r="S92" s="76"/>
    </row>
    <row r="93" spans="1:27" s="3" customFormat="1" x14ac:dyDescent="0.25">
      <c r="A93" s="36">
        <f>IF(LEN(C93)=17,LEFT(C93,4)+(B93-1)/(DATE(LEFT(C93,4)+1,1,1)-DATE(LEFT(C93,4),1,1)),"BAD DATE FORMAT")</f>
        <v>1989.0000095129376</v>
      </c>
      <c r="B93" s="35">
        <f>DATE(LEFT(C93,4),RIGHT(LEFT(C93,7),2),RIGHT(LEFT(C93,10),2))-DATE(LEFT(C93,4),1,1)+1+(RIGHT(LEFT(C93,14),2)*60+RIGHT(C93,2))/1440</f>
        <v>1.0034722222222223</v>
      </c>
      <c r="C93" s="23" t="s">
        <v>121</v>
      </c>
      <c r="D93" s="21"/>
      <c r="E93" s="13"/>
      <c r="F93" s="39"/>
      <c r="G93" s="39"/>
      <c r="H93" s="14"/>
      <c r="I93" s="14"/>
      <c r="J93" s="14"/>
      <c r="K93" s="60"/>
      <c r="L93" s="20"/>
      <c r="M93" s="20"/>
      <c r="N93" s="20"/>
      <c r="O93" s="19"/>
      <c r="P93" s="19"/>
      <c r="Q93" s="2"/>
      <c r="R93" s="2"/>
      <c r="S93" s="76"/>
      <c r="T93" s="12" t="s">
        <v>42</v>
      </c>
      <c r="U93" s="12" t="s">
        <v>43</v>
      </c>
      <c r="V93" s="12" t="s">
        <v>115</v>
      </c>
      <c r="W93" s="12"/>
      <c r="X93" s="12"/>
      <c r="Y93" s="12"/>
    </row>
    <row r="94" spans="1:27" x14ac:dyDescent="0.25">
      <c r="A94" s="31">
        <v>9300</v>
      </c>
      <c r="B94" s="31" t="s">
        <v>35</v>
      </c>
      <c r="C94" s="31" t="s">
        <v>35</v>
      </c>
      <c r="D94" s="21">
        <v>16.589861751152075</v>
      </c>
      <c r="E94" s="13">
        <v>60.277777777777771</v>
      </c>
      <c r="F94" s="38">
        <v>16.589861751152075</v>
      </c>
      <c r="G94" s="39">
        <v>60.277777777777771</v>
      </c>
      <c r="H94" s="21">
        <v>16.589861751152075</v>
      </c>
      <c r="I94" s="13">
        <v>60.277777777777771</v>
      </c>
      <c r="J94" s="51">
        <v>1</v>
      </c>
      <c r="K94" s="60"/>
      <c r="L94" s="16" t="s">
        <v>93</v>
      </c>
      <c r="M94" s="16" t="s">
        <v>92</v>
      </c>
      <c r="N94" s="49" t="s">
        <v>94</v>
      </c>
      <c r="O94" s="39" t="s">
        <v>96</v>
      </c>
      <c r="P94" s="51" t="s">
        <v>97</v>
      </c>
      <c r="Q94" s="55" t="s">
        <v>100</v>
      </c>
      <c r="R94" s="55" t="s">
        <v>99</v>
      </c>
      <c r="T94">
        <v>217</v>
      </c>
      <c r="U94" s="3">
        <v>284.76</v>
      </c>
      <c r="V94" s="3">
        <v>4408.3999999999996</v>
      </c>
      <c r="X94">
        <f>3600/T94</f>
        <v>16.589861751152075</v>
      </c>
      <c r="Y94">
        <f>1000/X94</f>
        <v>60.277777777777771</v>
      </c>
    </row>
    <row r="95" spans="1:27" x14ac:dyDescent="0.25">
      <c r="A95" s="31">
        <v>1000</v>
      </c>
      <c r="B95" s="31" t="s">
        <v>54</v>
      </c>
      <c r="C95" s="31" t="s">
        <v>52</v>
      </c>
      <c r="D95" s="21">
        <v>108.10810810810811</v>
      </c>
      <c r="E95" s="13">
        <v>9.25</v>
      </c>
      <c r="F95" s="38">
        <f>1000/G95</f>
        <v>113.63636363636363</v>
      </c>
      <c r="G95" s="39">
        <v>8.8000000000000007</v>
      </c>
      <c r="H95" s="21">
        <f>1000/I95</f>
        <v>113.63636363636363</v>
      </c>
      <c r="I95" s="23">
        <f>G95</f>
        <v>8.8000000000000007</v>
      </c>
      <c r="J95" s="51">
        <v>2</v>
      </c>
      <c r="K95" s="60"/>
      <c r="L95" s="16" t="s">
        <v>93</v>
      </c>
      <c r="M95" s="16" t="s">
        <v>92</v>
      </c>
      <c r="N95" s="49" t="s">
        <v>94</v>
      </c>
      <c r="O95" s="39" t="s">
        <v>95</v>
      </c>
      <c r="P95" s="51" t="s">
        <v>97</v>
      </c>
      <c r="Q95" s="55" t="s">
        <v>98</v>
      </c>
      <c r="R95" s="55" t="s">
        <v>99</v>
      </c>
      <c r="T95">
        <v>33.299999999999997</v>
      </c>
      <c r="U95" s="3">
        <v>284.45999999999998</v>
      </c>
      <c r="V95" s="3">
        <v>48.47</v>
      </c>
      <c r="X95">
        <f>3600/T95</f>
        <v>108.10810810810811</v>
      </c>
      <c r="Y95" s="50">
        <f>1000/X95</f>
        <v>9.25</v>
      </c>
    </row>
    <row r="96" spans="1:27" x14ac:dyDescent="0.25">
      <c r="A96" s="31">
        <v>2010</v>
      </c>
      <c r="B96" s="31" t="s">
        <v>56</v>
      </c>
      <c r="C96" s="31" t="s">
        <v>45</v>
      </c>
      <c r="D96" s="21">
        <v>114.69351344462851</v>
      </c>
      <c r="E96" s="13">
        <v>8.7188888888888894</v>
      </c>
      <c r="F96" s="38">
        <f>1000/G96</f>
        <v>114.6788990825688</v>
      </c>
      <c r="G96" s="39">
        <v>8.7200000000000006</v>
      </c>
      <c r="H96" s="21">
        <f>1000/I96</f>
        <v>114.6788990825688</v>
      </c>
      <c r="I96" s="13">
        <v>8.7200000000000006</v>
      </c>
      <c r="J96" s="51">
        <v>1.34</v>
      </c>
      <c r="K96" s="61"/>
      <c r="L96" s="16" t="s">
        <v>93</v>
      </c>
      <c r="M96" s="16" t="s">
        <v>92</v>
      </c>
      <c r="N96" s="49" t="s">
        <v>94</v>
      </c>
      <c r="O96" s="39" t="s">
        <v>95</v>
      </c>
      <c r="P96" s="51" t="s">
        <v>97</v>
      </c>
      <c r="Q96" s="55" t="s">
        <v>98</v>
      </c>
      <c r="R96" s="55" t="s">
        <v>101</v>
      </c>
      <c r="T96">
        <v>31.388000000000002</v>
      </c>
      <c r="U96">
        <v>283.54000000000002</v>
      </c>
      <c r="V96">
        <v>49.8</v>
      </c>
      <c r="X96" s="3">
        <f>3600/T96</f>
        <v>114.69351344462851</v>
      </c>
      <c r="Y96" s="3">
        <f>1000/X96</f>
        <v>8.7188888888888894</v>
      </c>
    </row>
    <row r="97" spans="1:35" s="3" customFormat="1" x14ac:dyDescent="0.25">
      <c r="A97" s="19" t="s">
        <v>13</v>
      </c>
      <c r="B97" s="19"/>
      <c r="C97" s="19"/>
      <c r="D97" s="21"/>
      <c r="E97" s="13"/>
      <c r="F97" s="39"/>
      <c r="G97" s="39"/>
      <c r="H97" s="14"/>
      <c r="I97" s="14"/>
      <c r="J97" s="14"/>
      <c r="K97" s="59"/>
      <c r="L97" s="19"/>
      <c r="M97" s="19"/>
      <c r="N97" s="19"/>
      <c r="O97" s="19"/>
      <c r="P97" s="19"/>
      <c r="Q97" s="2"/>
      <c r="R97" s="2"/>
      <c r="S97" s="76"/>
      <c r="AC97"/>
      <c r="AD97"/>
      <c r="AE97"/>
      <c r="AF97"/>
      <c r="AG97"/>
      <c r="AH97"/>
      <c r="AI97"/>
    </row>
    <row r="98" spans="1:35" s="3" customFormat="1" x14ac:dyDescent="0.25">
      <c r="A98" s="36">
        <f>IF(LEN(C98)=17,LEFT(C98,4)+(B98-1)/(DATE(LEFT(C98,4)+1,1,1)-DATE(LEFT(C98,4),1,1)),"BAD DATE FORMAT")</f>
        <v>1990.0000095129376</v>
      </c>
      <c r="B98" s="35">
        <f>DATE(LEFT(C98,4),RIGHT(LEFT(C98,7),2),RIGHT(LEFT(C98,10),2))-DATE(LEFT(C98,4),1,1)+1+(RIGHT(LEFT(C98,14),2)*60+RIGHT(C98,2))/1440</f>
        <v>1.0034722222222223</v>
      </c>
      <c r="C98" s="23" t="s">
        <v>122</v>
      </c>
      <c r="D98" s="21"/>
      <c r="E98" s="13"/>
      <c r="F98" s="39"/>
      <c r="G98" s="39"/>
      <c r="H98" s="14"/>
      <c r="I98" s="14"/>
      <c r="J98" s="14"/>
      <c r="K98" s="60"/>
      <c r="L98" s="20"/>
      <c r="M98" s="20"/>
      <c r="N98" s="20"/>
      <c r="O98" s="19"/>
      <c r="P98" s="19"/>
      <c r="Q98" s="2"/>
      <c r="R98" s="2"/>
      <c r="S98" s="76"/>
      <c r="T98" s="12" t="s">
        <v>42</v>
      </c>
      <c r="U98" s="12" t="s">
        <v>43</v>
      </c>
      <c r="V98" s="12" t="s">
        <v>115</v>
      </c>
      <c r="W98" s="12"/>
      <c r="X98" s="12"/>
      <c r="Y98" s="12"/>
      <c r="AC98"/>
      <c r="AD98"/>
      <c r="AE98"/>
      <c r="AF98"/>
      <c r="AG98"/>
      <c r="AH98"/>
      <c r="AI98"/>
    </row>
    <row r="99" spans="1:35" x14ac:dyDescent="0.25">
      <c r="A99" s="31">
        <v>9300</v>
      </c>
      <c r="B99" s="31" t="s">
        <v>35</v>
      </c>
      <c r="C99" s="31" t="s">
        <v>35</v>
      </c>
      <c r="D99" s="21">
        <v>16.589861751152075</v>
      </c>
      <c r="E99" s="13">
        <v>60.277777777777771</v>
      </c>
      <c r="F99" s="38">
        <v>16.589861751152075</v>
      </c>
      <c r="G99" s="39">
        <v>60.277777777777771</v>
      </c>
      <c r="H99" s="21">
        <v>16.589861751152075</v>
      </c>
      <c r="I99" s="13">
        <v>60.277777777777771</v>
      </c>
      <c r="J99" s="51">
        <v>1</v>
      </c>
      <c r="K99" s="60"/>
      <c r="L99" s="16" t="s">
        <v>93</v>
      </c>
      <c r="M99" s="16" t="s">
        <v>92</v>
      </c>
      <c r="N99" s="49" t="s">
        <v>94</v>
      </c>
      <c r="O99" s="39" t="s">
        <v>96</v>
      </c>
      <c r="P99" s="51" t="s">
        <v>97</v>
      </c>
      <c r="Q99" s="55" t="s">
        <v>100</v>
      </c>
      <c r="R99" s="55" t="s">
        <v>99</v>
      </c>
      <c r="T99">
        <v>217</v>
      </c>
      <c r="U99" s="3">
        <v>284.76</v>
      </c>
      <c r="V99" s="3">
        <v>4408.3999999999996</v>
      </c>
      <c r="X99">
        <f>3600/T99</f>
        <v>16.589861751152075</v>
      </c>
      <c r="Y99">
        <f>1000/X99</f>
        <v>60.277777777777771</v>
      </c>
    </row>
    <row r="100" spans="1:35" x14ac:dyDescent="0.25">
      <c r="A100" s="31">
        <v>1000</v>
      </c>
      <c r="B100" s="31" t="s">
        <v>54</v>
      </c>
      <c r="C100" s="31" t="s">
        <v>52</v>
      </c>
      <c r="D100" s="21">
        <v>108.10810810810811</v>
      </c>
      <c r="E100" s="13">
        <v>9.25</v>
      </c>
      <c r="F100" s="38">
        <f>1000/G100</f>
        <v>113.86927806877705</v>
      </c>
      <c r="G100" s="39">
        <v>8.782</v>
      </c>
      <c r="H100" s="21">
        <f>1000/I100</f>
        <v>113.86927806877705</v>
      </c>
      <c r="I100" s="23">
        <f>G100</f>
        <v>8.782</v>
      </c>
      <c r="J100" s="51">
        <v>2</v>
      </c>
      <c r="K100" s="60"/>
      <c r="L100" s="16" t="s">
        <v>93</v>
      </c>
      <c r="M100" s="16" t="s">
        <v>92</v>
      </c>
      <c r="N100" s="49" t="s">
        <v>94</v>
      </c>
      <c r="O100" s="39" t="s">
        <v>95</v>
      </c>
      <c r="P100" s="51" t="s">
        <v>97</v>
      </c>
      <c r="Q100" s="55" t="s">
        <v>98</v>
      </c>
      <c r="R100" s="55" t="s">
        <v>99</v>
      </c>
      <c r="T100">
        <v>33.299999999999997</v>
      </c>
      <c r="U100" s="3">
        <v>284.45999999999998</v>
      </c>
      <c r="V100" s="3">
        <v>48.47</v>
      </c>
      <c r="X100">
        <f>3600/T100</f>
        <v>108.10810810810811</v>
      </c>
      <c r="Y100" s="50">
        <f>1000/X100</f>
        <v>9.25</v>
      </c>
    </row>
    <row r="101" spans="1:35" x14ac:dyDescent="0.25">
      <c r="A101" s="31">
        <v>2010</v>
      </c>
      <c r="B101" s="31" t="s">
        <v>56</v>
      </c>
      <c r="C101" s="31" t="s">
        <v>45</v>
      </c>
      <c r="D101" s="21">
        <v>114.69351344462851</v>
      </c>
      <c r="E101" s="13">
        <v>8.7188888888888894</v>
      </c>
      <c r="F101" s="38">
        <f>1000/G101</f>
        <v>114.6788990825688</v>
      </c>
      <c r="G101" s="39">
        <v>8.7200000000000006</v>
      </c>
      <c r="H101" s="21">
        <f>1000/I101</f>
        <v>114.6788990825688</v>
      </c>
      <c r="I101" s="13">
        <v>8.7200000000000006</v>
      </c>
      <c r="J101" s="51">
        <v>1.34</v>
      </c>
      <c r="K101" s="61"/>
      <c r="L101" s="16" t="s">
        <v>93</v>
      </c>
      <c r="M101" s="16" t="s">
        <v>92</v>
      </c>
      <c r="N101" s="49" t="s">
        <v>94</v>
      </c>
      <c r="O101" s="39" t="s">
        <v>95</v>
      </c>
      <c r="P101" s="51" t="s">
        <v>97</v>
      </c>
      <c r="Q101" s="55" t="s">
        <v>98</v>
      </c>
      <c r="R101" s="55" t="s">
        <v>101</v>
      </c>
      <c r="T101">
        <v>31.388000000000002</v>
      </c>
      <c r="U101">
        <v>283.54000000000002</v>
      </c>
      <c r="V101">
        <v>49.8</v>
      </c>
      <c r="X101" s="3">
        <f>3600/T101</f>
        <v>114.69351344462851</v>
      </c>
      <c r="Y101" s="3">
        <f>1000/X101</f>
        <v>8.7188888888888894</v>
      </c>
    </row>
    <row r="102" spans="1:35" s="3" customFormat="1" x14ac:dyDescent="0.25">
      <c r="A102" s="19" t="s">
        <v>13</v>
      </c>
      <c r="B102" s="19"/>
      <c r="C102" s="19"/>
      <c r="D102" s="21"/>
      <c r="E102" s="13"/>
      <c r="F102" s="39"/>
      <c r="G102" s="39"/>
      <c r="H102" s="14"/>
      <c r="I102" s="14"/>
      <c r="J102" s="14"/>
      <c r="K102" s="59"/>
      <c r="L102" s="19"/>
      <c r="M102" s="19"/>
      <c r="N102" s="19"/>
      <c r="O102" s="19"/>
      <c r="P102" s="19"/>
      <c r="Q102" s="2"/>
      <c r="R102" s="2"/>
      <c r="S102" s="76"/>
    </row>
    <row r="103" spans="1:35" s="3" customFormat="1" x14ac:dyDescent="0.25">
      <c r="A103" s="36">
        <f>IF(LEN(C103)=17,LEFT(C103,4)+(B103-1)/(DATE(LEFT(C103,4)+1,1,1)-DATE(LEFT(C103,4),1,1)),"BAD DATE FORMAT")</f>
        <v>1990.4804033485541</v>
      </c>
      <c r="B103" s="35">
        <f>DATE(LEFT(C103,4),RIGHT(LEFT(C103,7),2),RIGHT(LEFT(C103,10),2))-DATE(LEFT(C103,4),1,1)+1+(RIGHT(LEFT(C103,14),2)*60+RIGHT(C103,2))/1440</f>
        <v>176.34722222222223</v>
      </c>
      <c r="C103" s="31" t="s">
        <v>57</v>
      </c>
      <c r="D103" s="21"/>
      <c r="E103" s="13"/>
      <c r="F103" s="39"/>
      <c r="G103" s="39"/>
      <c r="H103" s="14"/>
      <c r="I103" s="14"/>
      <c r="J103" s="14"/>
      <c r="K103" s="60"/>
      <c r="L103" s="20"/>
      <c r="M103" s="20"/>
      <c r="N103" s="20"/>
      <c r="O103" s="19"/>
      <c r="P103" s="19"/>
      <c r="Q103" s="2"/>
      <c r="R103" s="2"/>
      <c r="S103" s="76"/>
      <c r="T103" s="12" t="s">
        <v>42</v>
      </c>
      <c r="U103" s="12" t="s">
        <v>43</v>
      </c>
      <c r="V103" s="12" t="s">
        <v>44</v>
      </c>
      <c r="W103" s="12"/>
      <c r="X103" s="12"/>
      <c r="Y103" s="12"/>
    </row>
    <row r="104" spans="1:35" x14ac:dyDescent="0.25">
      <c r="A104" s="31">
        <v>9300</v>
      </c>
      <c r="B104" s="31" t="s">
        <v>35</v>
      </c>
      <c r="C104" s="31" t="s">
        <v>35</v>
      </c>
      <c r="D104" s="21">
        <v>16.589861751152075</v>
      </c>
      <c r="E104" s="13">
        <v>60.277777777777771</v>
      </c>
      <c r="F104" s="38">
        <v>16.589861751152075</v>
      </c>
      <c r="G104" s="39">
        <v>60.277777777777771</v>
      </c>
      <c r="H104" s="21">
        <v>16.589861751152075</v>
      </c>
      <c r="I104" s="13">
        <v>60.277777777777771</v>
      </c>
      <c r="J104" s="51">
        <v>1</v>
      </c>
      <c r="K104" s="60"/>
      <c r="L104" s="16" t="s">
        <v>3</v>
      </c>
      <c r="M104" s="16" t="s">
        <v>123</v>
      </c>
      <c r="N104" s="49" t="s">
        <v>3</v>
      </c>
      <c r="O104" s="39" t="s">
        <v>124</v>
      </c>
      <c r="P104" s="51" t="s">
        <v>3</v>
      </c>
      <c r="Q104" s="55" t="s">
        <v>124</v>
      </c>
      <c r="R104" s="55" t="s">
        <v>126</v>
      </c>
      <c r="T104">
        <v>217</v>
      </c>
      <c r="U104" s="3">
        <v>284.76</v>
      </c>
      <c r="V104" s="3">
        <v>4408.3999999999996</v>
      </c>
      <c r="X104">
        <f>3600/T104</f>
        <v>16.589861751152075</v>
      </c>
      <c r="Y104">
        <f>1000/X104</f>
        <v>60.277777777777771</v>
      </c>
    </row>
    <row r="105" spans="1:35" x14ac:dyDescent="0.25">
      <c r="A105" s="31">
        <v>1000</v>
      </c>
      <c r="B105" s="23" t="s">
        <v>59</v>
      </c>
      <c r="C105" s="23" t="s">
        <v>58</v>
      </c>
      <c r="D105" s="45">
        <v>100.10010010010011</v>
      </c>
      <c r="E105" s="23">
        <v>9.9899999999999984</v>
      </c>
      <c r="F105" s="45">
        <f>1000/G105</f>
        <v>105.47410610695074</v>
      </c>
      <c r="G105" s="23">
        <v>9.4809999999999999</v>
      </c>
      <c r="H105" s="45">
        <f>1000/I105</f>
        <v>105.47410610695074</v>
      </c>
      <c r="I105" s="23">
        <f>G105</f>
        <v>9.4809999999999999</v>
      </c>
      <c r="J105" s="51">
        <v>2</v>
      </c>
      <c r="K105" s="60"/>
      <c r="L105" s="16" t="s">
        <v>3</v>
      </c>
      <c r="M105" s="16" t="s">
        <v>123</v>
      </c>
      <c r="N105" s="49" t="s">
        <v>3</v>
      </c>
      <c r="O105" s="39" t="s">
        <v>125</v>
      </c>
      <c r="P105" s="51" t="s">
        <v>3</v>
      </c>
      <c r="Q105" s="55" t="s">
        <v>125</v>
      </c>
      <c r="R105" s="55" t="s">
        <v>126</v>
      </c>
      <c r="T105">
        <v>35.963999999999999</v>
      </c>
      <c r="U105">
        <v>284.45999999999998</v>
      </c>
      <c r="V105" s="3">
        <v>48.47</v>
      </c>
      <c r="X105">
        <f>3600/T105</f>
        <v>100.10010010010011</v>
      </c>
      <c r="Y105" s="50">
        <f>1000/X105</f>
        <v>9.9899999999999984</v>
      </c>
    </row>
    <row r="106" spans="1:35" x14ac:dyDescent="0.25">
      <c r="A106" s="31">
        <v>2010</v>
      </c>
      <c r="B106" s="31" t="s">
        <v>56</v>
      </c>
      <c r="C106" s="31" t="s">
        <v>45</v>
      </c>
      <c r="D106" s="21">
        <v>114.69351344462851</v>
      </c>
      <c r="E106" s="13">
        <v>8.7188888888888894</v>
      </c>
      <c r="F106" s="38">
        <f>1000/G106</f>
        <v>114.6788990825688</v>
      </c>
      <c r="G106" s="39">
        <v>8.7200000000000006</v>
      </c>
      <c r="H106" s="21">
        <f>1000/I106</f>
        <v>114.6788990825688</v>
      </c>
      <c r="I106" s="13">
        <v>8.7200000000000006</v>
      </c>
      <c r="J106" s="51">
        <v>1.34</v>
      </c>
      <c r="K106" s="61"/>
      <c r="L106" s="16" t="s">
        <v>3</v>
      </c>
      <c r="M106" s="16" t="s">
        <v>123</v>
      </c>
      <c r="N106" s="49" t="s">
        <v>3</v>
      </c>
      <c r="O106" s="39" t="s">
        <v>125</v>
      </c>
      <c r="P106" s="51" t="s">
        <v>3</v>
      </c>
      <c r="Q106" s="55" t="s">
        <v>125</v>
      </c>
      <c r="R106" s="55" t="s">
        <v>126</v>
      </c>
      <c r="T106">
        <v>31.388000000000002</v>
      </c>
      <c r="U106">
        <v>283.54000000000002</v>
      </c>
      <c r="V106">
        <v>49.8</v>
      </c>
      <c r="X106" s="3">
        <f>3600/T106</f>
        <v>114.69351344462851</v>
      </c>
      <c r="Y106" s="3">
        <f>1000/X106</f>
        <v>8.7188888888888894</v>
      </c>
    </row>
    <row r="107" spans="1:35" s="3" customFormat="1" x14ac:dyDescent="0.25">
      <c r="A107" s="19" t="s">
        <v>13</v>
      </c>
      <c r="B107" s="19"/>
      <c r="C107" s="19"/>
      <c r="D107" s="21"/>
      <c r="E107" s="13"/>
      <c r="F107" s="39"/>
      <c r="G107" s="39"/>
      <c r="H107" s="14"/>
      <c r="I107" s="14"/>
      <c r="J107" s="14"/>
      <c r="K107" s="59"/>
      <c r="L107" s="19"/>
      <c r="M107" s="19"/>
      <c r="N107" s="19"/>
      <c r="O107" s="19"/>
      <c r="P107" s="19"/>
      <c r="Q107" s="2"/>
      <c r="R107" s="2"/>
      <c r="S107" s="76"/>
    </row>
    <row r="108" spans="1:35" s="3" customFormat="1" x14ac:dyDescent="0.25">
      <c r="A108" s="36">
        <f>IF(LEN(C108)=17,LEFT(C108,4)+(B108-1)/(DATE(LEFT(C108,4)+1,1,1)-DATE(LEFT(C108,4),1,1)),"BAD DATE FORMAT")</f>
        <v>1991.0000095129376</v>
      </c>
      <c r="B108" s="35">
        <f>DATE(LEFT(C108,4),RIGHT(LEFT(C108,7),2),RIGHT(LEFT(C108,10),2))-DATE(LEFT(C108,4),1,1)+1+(RIGHT(LEFT(C108,14),2)*60+RIGHT(C108,2))/1440</f>
        <v>1.0034722222222223</v>
      </c>
      <c r="C108" s="23" t="s">
        <v>135</v>
      </c>
      <c r="D108" s="21"/>
      <c r="E108" s="13"/>
      <c r="F108" s="39"/>
      <c r="G108" s="39"/>
      <c r="H108" s="14"/>
      <c r="I108" s="14"/>
      <c r="J108" s="14"/>
      <c r="K108" s="60"/>
      <c r="L108" s="20"/>
      <c r="M108" s="20"/>
      <c r="N108" s="20"/>
      <c r="O108" s="19"/>
      <c r="P108" s="19"/>
      <c r="Q108" s="2"/>
      <c r="R108" s="2"/>
      <c r="S108" s="76"/>
      <c r="T108" s="12" t="s">
        <v>42</v>
      </c>
      <c r="U108" s="12" t="s">
        <v>43</v>
      </c>
      <c r="V108" s="12" t="s">
        <v>44</v>
      </c>
      <c r="W108" s="12"/>
      <c r="X108" s="12"/>
      <c r="Y108" s="12"/>
    </row>
    <row r="109" spans="1:35" x14ac:dyDescent="0.25">
      <c r="A109" s="31">
        <v>9300</v>
      </c>
      <c r="B109" s="31" t="s">
        <v>35</v>
      </c>
      <c r="C109" s="31" t="s">
        <v>35</v>
      </c>
      <c r="D109" s="21">
        <v>16.589861751152075</v>
      </c>
      <c r="E109" s="13">
        <v>60.277777777777771</v>
      </c>
      <c r="F109" s="38">
        <v>16.589861751152075</v>
      </c>
      <c r="G109" s="39">
        <v>60.277777777777771</v>
      </c>
      <c r="H109" s="51">
        <v>16.589861751152075</v>
      </c>
      <c r="I109" s="51">
        <v>60.277777777777771</v>
      </c>
      <c r="J109" s="51">
        <v>1</v>
      </c>
      <c r="K109" s="61"/>
      <c r="L109" s="16" t="s">
        <v>3</v>
      </c>
      <c r="M109" s="16" t="s">
        <v>123</v>
      </c>
      <c r="N109" s="49" t="s">
        <v>3</v>
      </c>
      <c r="O109" s="39" t="s">
        <v>124</v>
      </c>
      <c r="P109" s="51" t="s">
        <v>3</v>
      </c>
      <c r="Q109" s="55" t="s">
        <v>124</v>
      </c>
      <c r="R109" s="55" t="s">
        <v>126</v>
      </c>
      <c r="T109">
        <v>217</v>
      </c>
      <c r="U109" s="3">
        <v>284.76</v>
      </c>
      <c r="V109" s="3">
        <v>4408.3999999999996</v>
      </c>
      <c r="X109">
        <f>3600/T109</f>
        <v>16.589861751152075</v>
      </c>
      <c r="Y109">
        <f>1000/X109</f>
        <v>60.277777777777771</v>
      </c>
    </row>
    <row r="110" spans="1:35" x14ac:dyDescent="0.25">
      <c r="A110" s="31">
        <v>1000</v>
      </c>
      <c r="B110" s="31" t="s">
        <v>59</v>
      </c>
      <c r="C110" s="31" t="s">
        <v>58</v>
      </c>
      <c r="D110" s="21">
        <v>100.10010010010011</v>
      </c>
      <c r="E110" s="13">
        <v>9.9899999999999984</v>
      </c>
      <c r="F110" s="38">
        <f>1000/G110</f>
        <v>105.47410610695074</v>
      </c>
      <c r="G110" s="39">
        <v>9.4809999999999999</v>
      </c>
      <c r="H110" s="51">
        <f>1000/I110</f>
        <v>105.47410610695074</v>
      </c>
      <c r="I110" s="51">
        <f>G110</f>
        <v>9.4809999999999999</v>
      </c>
      <c r="J110" s="51">
        <v>2</v>
      </c>
      <c r="K110" s="60"/>
      <c r="L110" s="16" t="s">
        <v>3</v>
      </c>
      <c r="M110" s="16" t="s">
        <v>123</v>
      </c>
      <c r="N110" s="49" t="s">
        <v>3</v>
      </c>
      <c r="O110" s="39" t="s">
        <v>125</v>
      </c>
      <c r="P110" s="51" t="s">
        <v>3</v>
      </c>
      <c r="Q110" s="55" t="s">
        <v>125</v>
      </c>
      <c r="R110" s="55" t="s">
        <v>126</v>
      </c>
      <c r="T110">
        <v>35.963999999999999</v>
      </c>
      <c r="U110">
        <v>284.45999999999998</v>
      </c>
      <c r="V110" s="3">
        <v>48.47</v>
      </c>
      <c r="X110">
        <f>3600/T110</f>
        <v>100.10010010010011</v>
      </c>
      <c r="Y110" s="50">
        <f>1000/X110</f>
        <v>9.9899999999999984</v>
      </c>
    </row>
    <row r="111" spans="1:35" ht="15.75" customHeight="1" x14ac:dyDescent="0.25">
      <c r="A111" s="31">
        <v>2010</v>
      </c>
      <c r="B111" s="31" t="s">
        <v>56</v>
      </c>
      <c r="C111" s="31" t="s">
        <v>45</v>
      </c>
      <c r="D111" s="21">
        <v>114.69351344462851</v>
      </c>
      <c r="E111" s="13">
        <v>8.7188888888888894</v>
      </c>
      <c r="F111" s="38">
        <f>1000/G111</f>
        <v>114.6788990825688</v>
      </c>
      <c r="G111" s="39">
        <v>8.7200000000000006</v>
      </c>
      <c r="H111" s="51">
        <f>1000/I111</f>
        <v>114.6788990825688</v>
      </c>
      <c r="I111" s="51">
        <v>8.7200000000000006</v>
      </c>
      <c r="J111" s="51">
        <v>1.34</v>
      </c>
      <c r="K111" s="60"/>
      <c r="L111" s="16" t="s">
        <v>3</v>
      </c>
      <c r="M111" s="16" t="s">
        <v>123</v>
      </c>
      <c r="N111" s="49" t="s">
        <v>3</v>
      </c>
      <c r="O111" s="39" t="s">
        <v>125</v>
      </c>
      <c r="P111" s="51" t="s">
        <v>3</v>
      </c>
      <c r="Q111" s="55" t="s">
        <v>125</v>
      </c>
      <c r="R111" s="55" t="s">
        <v>126</v>
      </c>
      <c r="T111">
        <v>31.388000000000002</v>
      </c>
      <c r="U111">
        <v>283.54000000000002</v>
      </c>
      <c r="V111">
        <v>49.8</v>
      </c>
      <c r="X111" s="3">
        <f>3600/T111</f>
        <v>114.69351344462851</v>
      </c>
      <c r="Y111" s="3">
        <f>1000/X111</f>
        <v>8.7188888888888894</v>
      </c>
    </row>
    <row r="112" spans="1:35" s="3" customFormat="1" x14ac:dyDescent="0.25">
      <c r="A112" s="19" t="s">
        <v>13</v>
      </c>
      <c r="B112" s="19"/>
      <c r="C112" s="19"/>
      <c r="D112" s="21"/>
      <c r="E112" s="13"/>
      <c r="F112" s="39"/>
      <c r="G112" s="39"/>
      <c r="H112" s="14"/>
      <c r="I112" s="14"/>
      <c r="J112" s="14"/>
      <c r="K112" s="59"/>
      <c r="L112" s="19"/>
      <c r="M112" s="19"/>
      <c r="N112" s="19"/>
      <c r="O112" s="19"/>
      <c r="P112" s="19"/>
      <c r="Q112" s="2"/>
      <c r="R112" s="2"/>
      <c r="S112" s="76"/>
      <c r="AC112"/>
      <c r="AD112"/>
      <c r="AE112"/>
      <c r="AF112"/>
      <c r="AG112"/>
      <c r="AH112"/>
      <c r="AI112"/>
    </row>
    <row r="113" spans="1:35" s="3" customFormat="1" x14ac:dyDescent="0.25">
      <c r="A113" s="36">
        <f>IF(LEN(C113)=17,LEFT(C113,4)+(B113-1)/(DATE(LEFT(C113,4)+1,1,1)-DATE(LEFT(C113,4),1,1)),"BAD DATE FORMAT")</f>
        <v>1992.0000094869461</v>
      </c>
      <c r="B113" s="35">
        <f>DATE(LEFT(C113,4),RIGHT(LEFT(C113,7),2),RIGHT(LEFT(C113,10),2))-DATE(LEFT(C113,4),1,1)+1+(RIGHT(LEFT(C113,14),2)*60+RIGHT(C113,2))/1440</f>
        <v>1.0034722222222223</v>
      </c>
      <c r="C113" s="23" t="s">
        <v>136</v>
      </c>
      <c r="D113" s="21"/>
      <c r="E113" s="13"/>
      <c r="F113" s="39"/>
      <c r="G113" s="39"/>
      <c r="H113" s="14"/>
      <c r="I113" s="14"/>
      <c r="J113" s="14"/>
      <c r="K113" s="60"/>
      <c r="L113" s="20"/>
      <c r="M113" s="20"/>
      <c r="N113" s="20"/>
      <c r="O113" s="19"/>
      <c r="P113" s="19"/>
      <c r="Q113" s="2"/>
      <c r="R113" s="2"/>
      <c r="S113" s="76"/>
      <c r="T113" s="12" t="s">
        <v>42</v>
      </c>
      <c r="U113" s="12" t="s">
        <v>43</v>
      </c>
      <c r="V113" s="12" t="s">
        <v>44</v>
      </c>
      <c r="W113" s="12"/>
      <c r="X113" s="12"/>
      <c r="Y113" s="12"/>
      <c r="AC113"/>
      <c r="AD113"/>
      <c r="AE113"/>
      <c r="AF113"/>
      <c r="AG113"/>
      <c r="AH113"/>
      <c r="AI113"/>
    </row>
    <row r="114" spans="1:35" x14ac:dyDescent="0.25">
      <c r="A114" s="31">
        <v>9300</v>
      </c>
      <c r="B114" s="31" t="s">
        <v>35</v>
      </c>
      <c r="C114" s="31" t="s">
        <v>35</v>
      </c>
      <c r="D114" s="21">
        <v>16.589861751152075</v>
      </c>
      <c r="E114" s="13">
        <v>60.277777777777771</v>
      </c>
      <c r="F114" s="38">
        <v>16.589861751152075</v>
      </c>
      <c r="G114" s="39">
        <v>60.277777777777771</v>
      </c>
      <c r="H114" s="51">
        <v>16.589861751152075</v>
      </c>
      <c r="I114" s="51">
        <v>60.277777777777771</v>
      </c>
      <c r="J114" s="51">
        <v>1</v>
      </c>
      <c r="K114" s="61"/>
      <c r="L114" s="16" t="s">
        <v>3</v>
      </c>
      <c r="M114" s="16" t="s">
        <v>123</v>
      </c>
      <c r="N114" s="49" t="s">
        <v>3</v>
      </c>
      <c r="O114" s="39" t="s">
        <v>124</v>
      </c>
      <c r="P114" s="51" t="s">
        <v>3</v>
      </c>
      <c r="Q114" s="55" t="s">
        <v>124</v>
      </c>
      <c r="R114" s="55" t="s">
        <v>126</v>
      </c>
      <c r="T114">
        <v>217</v>
      </c>
      <c r="U114" s="3">
        <v>284.76</v>
      </c>
      <c r="V114" s="3">
        <v>4408.3999999999996</v>
      </c>
      <c r="X114">
        <f>3600/T114</f>
        <v>16.589861751152075</v>
      </c>
      <c r="Y114">
        <f>1000/X114</f>
        <v>60.277777777777771</v>
      </c>
    </row>
    <row r="115" spans="1:35" x14ac:dyDescent="0.25">
      <c r="A115" s="31">
        <v>1000</v>
      </c>
      <c r="B115" s="31" t="s">
        <v>59</v>
      </c>
      <c r="C115" s="31" t="s">
        <v>58</v>
      </c>
      <c r="D115" s="21">
        <v>100.10010010010011</v>
      </c>
      <c r="E115" s="13">
        <v>9.9899999999999984</v>
      </c>
      <c r="F115" s="38">
        <f>1000/G115</f>
        <v>105.47410610695074</v>
      </c>
      <c r="G115" s="39">
        <v>9.4809999999999999</v>
      </c>
      <c r="H115" s="51">
        <f>1000/I115</f>
        <v>105.47410610695074</v>
      </c>
      <c r="I115" s="51">
        <f>G115</f>
        <v>9.4809999999999999</v>
      </c>
      <c r="J115" s="51">
        <v>2</v>
      </c>
      <c r="K115" s="60"/>
      <c r="L115" s="16" t="s">
        <v>3</v>
      </c>
      <c r="M115" s="16" t="s">
        <v>123</v>
      </c>
      <c r="N115" s="49" t="s">
        <v>3</v>
      </c>
      <c r="O115" s="39" t="s">
        <v>125</v>
      </c>
      <c r="P115" s="51" t="s">
        <v>3</v>
      </c>
      <c r="Q115" s="55" t="s">
        <v>125</v>
      </c>
      <c r="R115" s="55" t="s">
        <v>126</v>
      </c>
      <c r="T115">
        <v>35.963999999999999</v>
      </c>
      <c r="U115">
        <v>284.45999999999998</v>
      </c>
      <c r="V115" s="3">
        <v>48.47</v>
      </c>
      <c r="X115">
        <f>3600/T115</f>
        <v>100.10010010010011</v>
      </c>
      <c r="Y115" s="50">
        <f>1000/X115</f>
        <v>9.9899999999999984</v>
      </c>
    </row>
    <row r="116" spans="1:35" ht="15.75" customHeight="1" x14ac:dyDescent="0.25">
      <c r="A116" s="31">
        <v>2010</v>
      </c>
      <c r="B116" s="31" t="s">
        <v>56</v>
      </c>
      <c r="C116" s="31" t="s">
        <v>45</v>
      </c>
      <c r="D116" s="21">
        <v>114.69351344462851</v>
      </c>
      <c r="E116" s="13">
        <v>8.7188888888888894</v>
      </c>
      <c r="F116" s="38">
        <f>1000/G116</f>
        <v>114.6788990825688</v>
      </c>
      <c r="G116" s="39">
        <v>8.7200000000000006</v>
      </c>
      <c r="H116" s="51">
        <f>1000/I116</f>
        <v>114.6788990825688</v>
      </c>
      <c r="I116" s="51">
        <v>8.7200000000000006</v>
      </c>
      <c r="J116" s="51">
        <v>1.34</v>
      </c>
      <c r="K116" s="60"/>
      <c r="L116" s="16" t="s">
        <v>3</v>
      </c>
      <c r="M116" s="16" t="s">
        <v>123</v>
      </c>
      <c r="N116" s="49" t="s">
        <v>3</v>
      </c>
      <c r="O116" s="39" t="s">
        <v>125</v>
      </c>
      <c r="P116" s="51" t="s">
        <v>3</v>
      </c>
      <c r="Q116" s="55" t="s">
        <v>125</v>
      </c>
      <c r="R116" s="55" t="s">
        <v>126</v>
      </c>
      <c r="T116">
        <v>31.388000000000002</v>
      </c>
      <c r="U116">
        <v>283.54000000000002</v>
      </c>
      <c r="V116">
        <v>49.8</v>
      </c>
      <c r="X116" s="3">
        <f>3600/T116</f>
        <v>114.69351344462851</v>
      </c>
      <c r="Y116" s="3">
        <f>1000/X116</f>
        <v>8.7188888888888894</v>
      </c>
    </row>
    <row r="117" spans="1:35" s="3" customFormat="1" x14ac:dyDescent="0.25">
      <c r="A117" s="19" t="s">
        <v>13</v>
      </c>
      <c r="B117" s="19"/>
      <c r="C117" s="19"/>
      <c r="D117" s="21"/>
      <c r="E117" s="13"/>
      <c r="F117" s="39"/>
      <c r="G117" s="39"/>
      <c r="H117" s="14"/>
      <c r="I117" s="14"/>
      <c r="J117" s="14"/>
      <c r="K117" s="59"/>
      <c r="L117" s="19"/>
      <c r="M117" s="19"/>
      <c r="N117" s="19"/>
      <c r="O117" s="19"/>
      <c r="P117" s="19"/>
      <c r="Q117" s="2"/>
      <c r="R117" s="2"/>
      <c r="S117" s="76"/>
      <c r="AC117"/>
      <c r="AD117"/>
      <c r="AE117"/>
      <c r="AF117"/>
      <c r="AG117"/>
      <c r="AH117"/>
      <c r="AI117"/>
    </row>
    <row r="118" spans="1:35" s="3" customFormat="1" x14ac:dyDescent="0.25">
      <c r="A118" s="36">
        <f>IF(LEN(C118)=17,LEFT(C118,4)+(B118-1)/(DATE(LEFT(C118,4)+1,1,1)-DATE(LEFT(C118,4),1,1)),"BAD DATE FORMAT")</f>
        <v>1992.8318533697632</v>
      </c>
      <c r="B118" s="35">
        <f>DATE(LEFT(C118,4),RIGHT(LEFT(C118,7),2),RIGHT(LEFT(C118,10),2))-DATE(LEFT(C118,4),1,1)+1+(RIGHT(LEFT(C118,14),2)*60+RIGHT(C118,2))/1440</f>
        <v>305.45833333333331</v>
      </c>
      <c r="C118" s="31" t="s">
        <v>134</v>
      </c>
      <c r="D118" s="21"/>
      <c r="E118" s="13"/>
      <c r="F118" s="39"/>
      <c r="G118" s="39"/>
      <c r="H118" s="14"/>
      <c r="I118" s="14"/>
      <c r="J118" s="14"/>
      <c r="K118" s="60"/>
      <c r="L118" s="20"/>
      <c r="M118" s="20"/>
      <c r="N118" s="20"/>
      <c r="O118" s="19"/>
      <c r="P118" s="19"/>
      <c r="Q118" s="2"/>
      <c r="R118" s="2"/>
      <c r="S118" s="76"/>
      <c r="T118" s="12" t="s">
        <v>42</v>
      </c>
      <c r="U118" s="12" t="s">
        <v>43</v>
      </c>
      <c r="V118" s="12" t="s">
        <v>44</v>
      </c>
      <c r="W118" s="12"/>
      <c r="X118" s="12"/>
      <c r="Y118" s="12"/>
      <c r="AC118"/>
      <c r="AD118"/>
      <c r="AE118"/>
      <c r="AF118"/>
      <c r="AG118"/>
      <c r="AH118"/>
      <c r="AI118"/>
    </row>
    <row r="119" spans="1:35" x14ac:dyDescent="0.25">
      <c r="A119" s="31">
        <v>9300</v>
      </c>
      <c r="B119" s="31" t="s">
        <v>35</v>
      </c>
      <c r="C119" s="31" t="s">
        <v>35</v>
      </c>
      <c r="D119" s="21">
        <v>16.589861751152075</v>
      </c>
      <c r="E119" s="13">
        <v>60.277777777777771</v>
      </c>
      <c r="F119" s="38">
        <v>16.589861751152075</v>
      </c>
      <c r="G119" s="39">
        <v>60.277777777777771</v>
      </c>
      <c r="H119" s="51">
        <v>16.589861751152075</v>
      </c>
      <c r="I119" s="51">
        <v>60.277777777777771</v>
      </c>
      <c r="J119" s="51">
        <v>1</v>
      </c>
      <c r="K119" s="61"/>
      <c r="L119" s="16" t="s">
        <v>3</v>
      </c>
      <c r="M119" s="16" t="s">
        <v>123</v>
      </c>
      <c r="N119" s="49" t="s">
        <v>3</v>
      </c>
      <c r="O119" s="39" t="s">
        <v>124</v>
      </c>
      <c r="P119" s="51" t="s">
        <v>3</v>
      </c>
      <c r="Q119" s="55" t="s">
        <v>124</v>
      </c>
      <c r="R119" s="55" t="s">
        <v>126</v>
      </c>
      <c r="T119">
        <v>217</v>
      </c>
      <c r="U119">
        <v>283.45</v>
      </c>
      <c r="V119">
        <v>4409</v>
      </c>
      <c r="X119">
        <f>3600/T119</f>
        <v>16.589861751152075</v>
      </c>
      <c r="Y119">
        <f>1000/X119</f>
        <v>60.277777777777771</v>
      </c>
    </row>
    <row r="120" spans="1:35" x14ac:dyDescent="0.25">
      <c r="A120" s="31">
        <v>1000</v>
      </c>
      <c r="B120" s="23" t="s">
        <v>61</v>
      </c>
      <c r="C120" s="23" t="s">
        <v>60</v>
      </c>
      <c r="D120" s="45">
        <v>118.07149885208266</v>
      </c>
      <c r="E120" s="23">
        <v>8.4694444444444432</v>
      </c>
      <c r="F120" s="45">
        <f>1000/G120</f>
        <v>122.66928361138372</v>
      </c>
      <c r="G120" s="23">
        <v>8.1519999999999992</v>
      </c>
      <c r="H120" s="23">
        <f>1000/I120</f>
        <v>122.66928361138372</v>
      </c>
      <c r="I120" s="23">
        <f>G120</f>
        <v>8.1519999999999992</v>
      </c>
      <c r="J120" s="51">
        <v>2</v>
      </c>
      <c r="K120" s="60"/>
      <c r="L120" s="16" t="s">
        <v>3</v>
      </c>
      <c r="M120" s="16" t="s">
        <v>123</v>
      </c>
      <c r="N120" s="49" t="s">
        <v>3</v>
      </c>
      <c r="O120" s="39" t="s">
        <v>125</v>
      </c>
      <c r="P120" s="51" t="s">
        <v>3</v>
      </c>
      <c r="Q120" s="55" t="s">
        <v>125</v>
      </c>
      <c r="R120" s="55" t="s">
        <v>126</v>
      </c>
      <c r="T120">
        <v>30.49</v>
      </c>
      <c r="U120">
        <v>281.39999999999998</v>
      </c>
      <c r="V120">
        <v>49.74</v>
      </c>
      <c r="X120">
        <f>3600/T120</f>
        <v>118.07149885208266</v>
      </c>
      <c r="Y120" s="50">
        <f>1000/X120</f>
        <v>8.4694444444444432</v>
      </c>
    </row>
    <row r="121" spans="1:35" ht="15.75" customHeight="1" x14ac:dyDescent="0.25">
      <c r="A121" s="31">
        <v>2010</v>
      </c>
      <c r="B121" s="23" t="s">
        <v>49</v>
      </c>
      <c r="C121" s="23" t="s">
        <v>48</v>
      </c>
      <c r="D121" s="45">
        <v>131.57894736842107</v>
      </c>
      <c r="E121" s="23">
        <v>7.5999999999999988</v>
      </c>
      <c r="F121" s="45">
        <f>1000/G121</f>
        <v>127.8772378516624</v>
      </c>
      <c r="G121" s="23">
        <v>7.82</v>
      </c>
      <c r="H121" s="23">
        <f>1000/I121</f>
        <v>127.8772378516624</v>
      </c>
      <c r="I121" s="23">
        <v>7.82</v>
      </c>
      <c r="J121" s="51">
        <v>3.3</v>
      </c>
      <c r="K121" s="60"/>
      <c r="L121" s="16" t="s">
        <v>3</v>
      </c>
      <c r="M121" s="16" t="s">
        <v>123</v>
      </c>
      <c r="N121" s="49" t="s">
        <v>3</v>
      </c>
      <c r="O121" s="39" t="s">
        <v>125</v>
      </c>
      <c r="P121" s="51" t="s">
        <v>3</v>
      </c>
      <c r="Q121" s="55" t="s">
        <v>125</v>
      </c>
      <c r="R121" s="55" t="s">
        <v>126</v>
      </c>
      <c r="T121">
        <v>27.36</v>
      </c>
      <c r="U121">
        <v>277.76</v>
      </c>
      <c r="V121">
        <v>49.43</v>
      </c>
      <c r="X121" s="3">
        <f>3600/T121</f>
        <v>131.57894736842107</v>
      </c>
      <c r="Y121" s="3">
        <f>1000/X121</f>
        <v>7.5999999999999988</v>
      </c>
    </row>
    <row r="122" spans="1:35" s="3" customFormat="1" x14ac:dyDescent="0.25">
      <c r="A122" s="19" t="s">
        <v>13</v>
      </c>
      <c r="B122" s="19"/>
      <c r="C122" s="19"/>
      <c r="D122" s="21"/>
      <c r="E122" s="13"/>
      <c r="F122" s="39"/>
      <c r="G122" s="39"/>
      <c r="H122" s="14"/>
      <c r="I122" s="14"/>
      <c r="J122" s="14"/>
      <c r="K122" s="59"/>
      <c r="L122" s="19"/>
      <c r="M122" s="19"/>
      <c r="N122" s="19"/>
      <c r="O122" s="19"/>
      <c r="P122" s="19"/>
      <c r="Q122" s="2"/>
      <c r="R122" s="2"/>
      <c r="S122" s="76"/>
    </row>
    <row r="123" spans="1:35" s="3" customFormat="1" x14ac:dyDescent="0.25">
      <c r="A123" s="36">
        <f>IF(LEN(C123)=17,LEFT(C123,4)+(B123-1)/(DATE(LEFT(C123,4)+1,1,1)-DATE(LEFT(C123,4),1,1)),"BAD DATE FORMAT")</f>
        <v>1993.0000095129376</v>
      </c>
      <c r="B123" s="35">
        <f>DATE(LEFT(C123,4),RIGHT(LEFT(C123,7),2),RIGHT(LEFT(C123,10),2))-DATE(LEFT(C123,4),1,1)+1+(RIGHT(LEFT(C123,14),2)*60+RIGHT(C123,2))/1440</f>
        <v>1.0034722222222223</v>
      </c>
      <c r="C123" s="23" t="s">
        <v>137</v>
      </c>
      <c r="D123" s="21"/>
      <c r="E123" s="13"/>
      <c r="F123" s="39"/>
      <c r="G123" s="39"/>
      <c r="H123" s="14"/>
      <c r="I123" s="14"/>
      <c r="J123" s="14"/>
      <c r="K123" s="60"/>
      <c r="L123" s="20"/>
      <c r="M123" s="20"/>
      <c r="N123" s="20"/>
      <c r="O123" s="19"/>
      <c r="P123" s="19"/>
      <c r="Q123" s="2"/>
      <c r="R123" s="2"/>
      <c r="S123" s="76"/>
      <c r="T123" s="12" t="s">
        <v>42</v>
      </c>
      <c r="U123" s="12" t="s">
        <v>43</v>
      </c>
      <c r="V123" s="12" t="s">
        <v>44</v>
      </c>
      <c r="W123" s="12"/>
      <c r="X123" s="12"/>
      <c r="Y123" s="12"/>
    </row>
    <row r="124" spans="1:35" x14ac:dyDescent="0.25">
      <c r="A124" s="31">
        <v>9300</v>
      </c>
      <c r="B124" s="31" t="s">
        <v>35</v>
      </c>
      <c r="C124" s="31" t="s">
        <v>35</v>
      </c>
      <c r="D124" s="21">
        <v>16.589861751152075</v>
      </c>
      <c r="E124" s="13">
        <v>60.277777777777771</v>
      </c>
      <c r="F124" s="38">
        <v>16.589861751152075</v>
      </c>
      <c r="G124" s="39">
        <v>60.277777777777771</v>
      </c>
      <c r="H124" s="51">
        <v>16.589861751152075</v>
      </c>
      <c r="I124" s="51">
        <v>60.277777777777771</v>
      </c>
      <c r="J124" s="51">
        <v>1</v>
      </c>
      <c r="K124" s="61"/>
      <c r="L124" s="16" t="s">
        <v>3</v>
      </c>
      <c r="M124" s="16" t="s">
        <v>123</v>
      </c>
      <c r="N124" s="49" t="s">
        <v>3</v>
      </c>
      <c r="O124" s="39" t="s">
        <v>124</v>
      </c>
      <c r="P124" s="51" t="s">
        <v>3</v>
      </c>
      <c r="Q124" s="55" t="s">
        <v>124</v>
      </c>
      <c r="R124" s="55" t="s">
        <v>126</v>
      </c>
      <c r="T124">
        <v>217</v>
      </c>
      <c r="U124">
        <v>283.45</v>
      </c>
      <c r="V124">
        <v>4409</v>
      </c>
      <c r="X124">
        <f>3600/T124</f>
        <v>16.589861751152075</v>
      </c>
      <c r="Y124">
        <f>1000/X124</f>
        <v>60.277777777777771</v>
      </c>
    </row>
    <row r="125" spans="1:35" x14ac:dyDescent="0.25">
      <c r="A125" s="31">
        <v>1000</v>
      </c>
      <c r="B125" s="31" t="s">
        <v>61</v>
      </c>
      <c r="C125" s="31" t="s">
        <v>60</v>
      </c>
      <c r="D125" s="21">
        <v>118.07149885208266</v>
      </c>
      <c r="E125" s="13">
        <v>8.4694444444444432</v>
      </c>
      <c r="F125" s="38">
        <f>1000/G125</f>
        <v>123.22858903265558</v>
      </c>
      <c r="G125" s="23">
        <v>8.1150000000000002</v>
      </c>
      <c r="H125" s="51">
        <f>1000/I125</f>
        <v>123.22858903265558</v>
      </c>
      <c r="I125" s="23">
        <f>G125</f>
        <v>8.1150000000000002</v>
      </c>
      <c r="J125" s="51">
        <v>2</v>
      </c>
      <c r="K125" s="60"/>
      <c r="L125" s="16" t="s">
        <v>3</v>
      </c>
      <c r="M125" s="16" t="s">
        <v>123</v>
      </c>
      <c r="N125" s="49" t="s">
        <v>3</v>
      </c>
      <c r="O125" s="39" t="s">
        <v>125</v>
      </c>
      <c r="P125" s="51" t="s">
        <v>3</v>
      </c>
      <c r="Q125" s="55" t="s">
        <v>125</v>
      </c>
      <c r="R125" s="55" t="s">
        <v>126</v>
      </c>
      <c r="T125">
        <v>30.49</v>
      </c>
      <c r="U125">
        <v>281.39999999999998</v>
      </c>
      <c r="V125">
        <v>49.74</v>
      </c>
      <c r="X125">
        <f>3600/T125</f>
        <v>118.07149885208266</v>
      </c>
      <c r="Y125" s="50">
        <f>1000/X125</f>
        <v>8.4694444444444432</v>
      </c>
    </row>
    <row r="126" spans="1:35" ht="15.75" customHeight="1" x14ac:dyDescent="0.25">
      <c r="A126" s="31">
        <v>2010</v>
      </c>
      <c r="B126" s="31" t="s">
        <v>49</v>
      </c>
      <c r="C126" s="31" t="s">
        <v>48</v>
      </c>
      <c r="D126" s="21">
        <v>131.57894736842107</v>
      </c>
      <c r="E126" s="13">
        <v>7.5999999999999988</v>
      </c>
      <c r="F126" s="38">
        <f>1000/G126</f>
        <v>127.8772378516624</v>
      </c>
      <c r="G126" s="39">
        <v>7.82</v>
      </c>
      <c r="H126" s="51">
        <f>1000/I126</f>
        <v>127.8772378516624</v>
      </c>
      <c r="I126" s="51">
        <v>7.82</v>
      </c>
      <c r="J126" s="51">
        <v>3.3</v>
      </c>
      <c r="K126" s="60"/>
      <c r="L126" s="16" t="s">
        <v>3</v>
      </c>
      <c r="M126" s="16" t="s">
        <v>123</v>
      </c>
      <c r="N126" s="49" t="s">
        <v>3</v>
      </c>
      <c r="O126" s="39" t="s">
        <v>125</v>
      </c>
      <c r="P126" s="51" t="s">
        <v>3</v>
      </c>
      <c r="Q126" s="55" t="s">
        <v>125</v>
      </c>
      <c r="R126" s="55" t="s">
        <v>126</v>
      </c>
      <c r="T126">
        <v>27.36</v>
      </c>
      <c r="U126">
        <v>277.76</v>
      </c>
      <c r="V126">
        <v>49.43</v>
      </c>
      <c r="X126" s="3">
        <f>3600/T126</f>
        <v>131.57894736842107</v>
      </c>
      <c r="Y126" s="3">
        <f>1000/X126</f>
        <v>7.5999999999999988</v>
      </c>
    </row>
    <row r="127" spans="1:35" s="3" customFormat="1" x14ac:dyDescent="0.25">
      <c r="A127" s="19" t="s">
        <v>13</v>
      </c>
      <c r="B127" s="19"/>
      <c r="C127" s="19"/>
      <c r="D127" s="21"/>
      <c r="E127" s="13"/>
      <c r="F127" s="39"/>
      <c r="G127" s="39"/>
      <c r="H127" s="14"/>
      <c r="I127" s="14"/>
      <c r="J127" s="14"/>
      <c r="K127" s="59"/>
      <c r="L127" s="19"/>
      <c r="M127" s="19"/>
      <c r="N127" s="19"/>
      <c r="O127" s="19"/>
      <c r="P127" s="19"/>
      <c r="Q127" s="2"/>
      <c r="R127" s="2"/>
      <c r="S127" s="76"/>
    </row>
    <row r="128" spans="1:35" s="3" customFormat="1" x14ac:dyDescent="0.25">
      <c r="A128" s="36">
        <f>IF(LEN(C128)=17,LEFT(C128,4)+(B128-1)/(DATE(LEFT(C128,4)+1,1,1)-DATE(LEFT(C128,4),1,1)),"BAD DATE FORMAT")</f>
        <v>1993.3549086757992</v>
      </c>
      <c r="B128" s="35">
        <f>DATE(LEFT(C128,4),RIGHT(LEFT(C128,7),2),RIGHT(LEFT(C128,10),2))-DATE(LEFT(C128,4),1,1)+1+(RIGHT(LEFT(C128,14),2)*60+RIGHT(C128,2))/1440</f>
        <v>130.54166666666666</v>
      </c>
      <c r="C128" s="31" t="s">
        <v>64</v>
      </c>
      <c r="D128" s="21"/>
      <c r="E128" s="13"/>
      <c r="F128" s="39"/>
      <c r="G128" s="39"/>
      <c r="H128" s="14"/>
      <c r="I128" s="14"/>
      <c r="J128" s="14"/>
      <c r="K128" s="60"/>
      <c r="L128" s="20"/>
      <c r="M128" s="20"/>
      <c r="N128" s="20"/>
      <c r="O128" s="19"/>
      <c r="P128" s="19"/>
      <c r="Q128" s="2"/>
      <c r="R128" s="2"/>
      <c r="S128" s="76"/>
      <c r="T128" s="12" t="s">
        <v>42</v>
      </c>
      <c r="U128" s="12" t="s">
        <v>43</v>
      </c>
      <c r="V128" s="12" t="s">
        <v>44</v>
      </c>
      <c r="W128" s="12"/>
      <c r="X128" s="12"/>
      <c r="Y128" s="12"/>
    </row>
    <row r="129" spans="1:34" x14ac:dyDescent="0.25">
      <c r="A129" s="31">
        <v>9300</v>
      </c>
      <c r="B129" s="31" t="s">
        <v>35</v>
      </c>
      <c r="C129" s="31" t="s">
        <v>35</v>
      </c>
      <c r="D129" s="13">
        <v>16.589861751152075</v>
      </c>
      <c r="E129" s="13">
        <v>60.277777777777771</v>
      </c>
      <c r="F129" s="38">
        <v>16.589861751152075</v>
      </c>
      <c r="G129" s="39">
        <v>60.277777777777771</v>
      </c>
      <c r="H129" s="51">
        <v>16.589861751152075</v>
      </c>
      <c r="I129" s="51">
        <v>60.277777777777771</v>
      </c>
      <c r="J129" s="14">
        <v>2.1</v>
      </c>
      <c r="K129" s="61"/>
      <c r="L129" s="16" t="s">
        <v>3</v>
      </c>
      <c r="M129" s="16" t="s">
        <v>123</v>
      </c>
      <c r="N129" s="49" t="s">
        <v>3</v>
      </c>
      <c r="O129" s="39" t="s">
        <v>124</v>
      </c>
      <c r="P129" s="51" t="s">
        <v>3</v>
      </c>
      <c r="Q129" s="55" t="s">
        <v>124</v>
      </c>
      <c r="R129" s="55" t="s">
        <v>126</v>
      </c>
      <c r="T129">
        <v>217</v>
      </c>
      <c r="U129">
        <v>283.45</v>
      </c>
      <c r="V129">
        <v>4409</v>
      </c>
      <c r="X129">
        <f>3600/T129</f>
        <v>16.589861751152075</v>
      </c>
      <c r="Y129">
        <f>1000/X129</f>
        <v>60.277777777777771</v>
      </c>
    </row>
    <row r="130" spans="1:34" x14ac:dyDescent="0.25">
      <c r="A130" s="31">
        <v>1000</v>
      </c>
      <c r="B130" s="31" t="s">
        <v>61</v>
      </c>
      <c r="C130" s="31" t="s">
        <v>60</v>
      </c>
      <c r="D130" s="13">
        <v>118.07149885208266</v>
      </c>
      <c r="E130" s="13">
        <v>8.4694444444444432</v>
      </c>
      <c r="F130" s="39">
        <f>1000/G130</f>
        <v>123.22858903265558</v>
      </c>
      <c r="G130" s="39">
        <v>8.1150000000000002</v>
      </c>
      <c r="H130" s="14">
        <f>1000/I130</f>
        <v>123.22858903265558</v>
      </c>
      <c r="I130" s="14">
        <f>G130</f>
        <v>8.1150000000000002</v>
      </c>
      <c r="J130" s="14">
        <v>2</v>
      </c>
      <c r="K130" s="60"/>
      <c r="L130" s="16" t="s">
        <v>3</v>
      </c>
      <c r="M130" s="16" t="s">
        <v>123</v>
      </c>
      <c r="N130" s="49" t="s">
        <v>3</v>
      </c>
      <c r="O130" s="39" t="s">
        <v>125</v>
      </c>
      <c r="P130" s="51" t="s">
        <v>3</v>
      </c>
      <c r="Q130" s="55" t="s">
        <v>125</v>
      </c>
      <c r="R130" s="55" t="s">
        <v>126</v>
      </c>
      <c r="T130">
        <v>30.49</v>
      </c>
      <c r="U130">
        <v>281.39999999999998</v>
      </c>
      <c r="V130">
        <v>49.74</v>
      </c>
      <c r="X130">
        <f>3600/T130</f>
        <v>118.07149885208266</v>
      </c>
      <c r="Y130" s="50">
        <f>1000/X130</f>
        <v>8.4694444444444432</v>
      </c>
    </row>
    <row r="131" spans="1:34" x14ac:dyDescent="0.25">
      <c r="A131" s="31">
        <v>2010</v>
      </c>
      <c r="B131" s="23" t="s">
        <v>63</v>
      </c>
      <c r="C131" s="23" t="s">
        <v>62</v>
      </c>
      <c r="D131" s="23">
        <v>119.13429082004103</v>
      </c>
      <c r="E131" s="23">
        <v>8.3938888888888901</v>
      </c>
      <c r="F131" s="23">
        <f>1000/G131</f>
        <v>119.18951132300357</v>
      </c>
      <c r="G131" s="23">
        <v>8.39</v>
      </c>
      <c r="H131" s="23">
        <f>1000/I131</f>
        <v>119.18951132300357</v>
      </c>
      <c r="I131" s="23">
        <f>G131</f>
        <v>8.39</v>
      </c>
      <c r="J131" s="23">
        <v>1.36</v>
      </c>
      <c r="K131" s="60"/>
      <c r="L131" s="16" t="s">
        <v>3</v>
      </c>
      <c r="M131" s="16" t="s">
        <v>123</v>
      </c>
      <c r="N131" s="49" t="s">
        <v>3</v>
      </c>
      <c r="O131" s="39" t="s">
        <v>125</v>
      </c>
      <c r="P131" s="51" t="s">
        <v>3</v>
      </c>
      <c r="Q131" s="55" t="s">
        <v>125</v>
      </c>
      <c r="R131" s="55" t="s">
        <v>126</v>
      </c>
      <c r="T131">
        <v>30.218</v>
      </c>
      <c r="U131">
        <v>277.76</v>
      </c>
      <c r="V131">
        <v>49.43</v>
      </c>
      <c r="X131" s="3">
        <f>3600/T131</f>
        <v>119.13429082004103</v>
      </c>
      <c r="Y131" s="3">
        <f>1000/X131</f>
        <v>8.3938888888888901</v>
      </c>
    </row>
    <row r="132" spans="1:34" s="3" customFormat="1" x14ac:dyDescent="0.25">
      <c r="A132" s="19" t="s">
        <v>13</v>
      </c>
      <c r="B132" s="19"/>
      <c r="C132" s="19"/>
      <c r="D132" s="21"/>
      <c r="E132" s="13"/>
      <c r="F132" s="39"/>
      <c r="G132" s="39"/>
      <c r="H132" s="14"/>
      <c r="I132" s="14"/>
      <c r="J132" s="14"/>
      <c r="K132" s="59"/>
      <c r="L132" s="19"/>
      <c r="M132" s="19"/>
      <c r="N132" s="19"/>
      <c r="O132" s="19"/>
      <c r="P132" s="19"/>
      <c r="Q132" s="2"/>
      <c r="R132" s="2"/>
      <c r="S132" s="76"/>
    </row>
    <row r="133" spans="1:34" s="3" customFormat="1" x14ac:dyDescent="0.25">
      <c r="A133" s="36">
        <f>IF(LEN(C133)=17,LEFT(C133,4)+(B133-1)/(DATE(LEFT(C133,4)+1,1,1)-DATE(LEFT(C133,4),1,1)),"BAD DATE FORMAT")</f>
        <v>1994.0000095129376</v>
      </c>
      <c r="B133" s="31">
        <f>DATE(LEFT(C133,4),RIGHT(LEFT(C133,7),2),RIGHT(LEFT(C133,10),2))-DATE(LEFT(C133,4),1,1)+1+(RIGHT(LEFT(C133,14),2)*60+RIGHT(C133,2))/1440</f>
        <v>1.0034722222222223</v>
      </c>
      <c r="C133" s="23" t="s">
        <v>173</v>
      </c>
      <c r="D133" s="21"/>
      <c r="E133" s="13"/>
      <c r="F133" s="39"/>
      <c r="G133" s="39"/>
      <c r="H133" s="14"/>
      <c r="I133" s="14"/>
      <c r="J133" s="14"/>
      <c r="K133" s="60"/>
      <c r="L133" s="20"/>
      <c r="M133" s="20"/>
      <c r="N133" s="20"/>
      <c r="O133" s="19"/>
      <c r="P133" s="19"/>
      <c r="Q133" s="2"/>
      <c r="R133" s="2"/>
      <c r="S133" s="76"/>
      <c r="T133" s="12" t="s">
        <v>42</v>
      </c>
      <c r="U133" s="12" t="s">
        <v>43</v>
      </c>
      <c r="V133" s="12" t="s">
        <v>44</v>
      </c>
      <c r="W133" s="12"/>
      <c r="X133" s="12"/>
      <c r="Y133" s="12"/>
    </row>
    <row r="134" spans="1:34" x14ac:dyDescent="0.25">
      <c r="A134" s="31">
        <v>9300</v>
      </c>
      <c r="B134" s="31" t="s">
        <v>35</v>
      </c>
      <c r="C134" s="31" t="s">
        <v>35</v>
      </c>
      <c r="D134" s="13">
        <v>16.589861751152075</v>
      </c>
      <c r="E134" s="13">
        <v>60.277777777777771</v>
      </c>
      <c r="F134" s="38">
        <v>16.589861751152075</v>
      </c>
      <c r="G134" s="39">
        <v>60.277777777777771</v>
      </c>
      <c r="H134" s="51">
        <v>16.589861751152075</v>
      </c>
      <c r="I134" s="51">
        <v>60.277777777777771</v>
      </c>
      <c r="J134" s="14">
        <v>2.1</v>
      </c>
      <c r="K134" s="61"/>
      <c r="L134" s="16" t="s">
        <v>3</v>
      </c>
      <c r="M134" s="16" t="s">
        <v>123</v>
      </c>
      <c r="N134" s="49" t="s">
        <v>3</v>
      </c>
      <c r="O134" s="39" t="s">
        <v>124</v>
      </c>
      <c r="P134" s="51" t="s">
        <v>3</v>
      </c>
      <c r="Q134" s="55" t="s">
        <v>124</v>
      </c>
      <c r="R134" s="55" t="s">
        <v>126</v>
      </c>
      <c r="T134">
        <v>217</v>
      </c>
      <c r="U134">
        <v>283.45</v>
      </c>
      <c r="V134">
        <v>4409</v>
      </c>
      <c r="X134">
        <f>3600/T134</f>
        <v>16.589861751152075</v>
      </c>
      <c r="Y134">
        <f>1000/X134</f>
        <v>60.277777777777771</v>
      </c>
    </row>
    <row r="135" spans="1:34" x14ac:dyDescent="0.25">
      <c r="A135" s="31">
        <v>1000</v>
      </c>
      <c r="B135" s="31" t="s">
        <v>61</v>
      </c>
      <c r="C135" s="31" t="s">
        <v>60</v>
      </c>
      <c r="D135" s="13">
        <v>118.07149885208266</v>
      </c>
      <c r="E135" s="13">
        <v>8.4694444444444432</v>
      </c>
      <c r="F135" s="39">
        <f>1000/G135</f>
        <v>123.77769525931426</v>
      </c>
      <c r="G135" s="39">
        <v>8.0790000000000006</v>
      </c>
      <c r="H135" s="14">
        <f>1000/I135</f>
        <v>123.77769525931426</v>
      </c>
      <c r="I135" s="14">
        <f>G135</f>
        <v>8.0790000000000006</v>
      </c>
      <c r="J135" s="14">
        <v>2</v>
      </c>
      <c r="K135" s="60"/>
      <c r="L135" s="16" t="s">
        <v>3</v>
      </c>
      <c r="M135" s="16" t="s">
        <v>123</v>
      </c>
      <c r="N135" s="49" t="s">
        <v>3</v>
      </c>
      <c r="O135" s="39" t="s">
        <v>125</v>
      </c>
      <c r="P135" s="51" t="s">
        <v>3</v>
      </c>
      <c r="Q135" s="55" t="s">
        <v>125</v>
      </c>
      <c r="R135" s="55" t="s">
        <v>126</v>
      </c>
      <c r="T135">
        <v>30.49</v>
      </c>
      <c r="U135">
        <v>281.39999999999998</v>
      </c>
      <c r="V135">
        <v>49.74</v>
      </c>
      <c r="X135">
        <f>3600/T135</f>
        <v>118.07149885208266</v>
      </c>
      <c r="Y135" s="50">
        <f>1000/X135</f>
        <v>8.4694444444444432</v>
      </c>
    </row>
    <row r="136" spans="1:34" x14ac:dyDescent="0.25">
      <c r="A136" s="31">
        <v>2010</v>
      </c>
      <c r="B136" s="31" t="s">
        <v>63</v>
      </c>
      <c r="C136" s="31" t="s">
        <v>62</v>
      </c>
      <c r="D136" s="13">
        <v>119.13429082004103</v>
      </c>
      <c r="E136" s="13">
        <v>8.3938888888888901</v>
      </c>
      <c r="F136" s="39">
        <f>1000/G136</f>
        <v>119.18951132300357</v>
      </c>
      <c r="G136" s="39">
        <v>8.39</v>
      </c>
      <c r="H136" s="14">
        <f>1000/I136</f>
        <v>119.18951132300357</v>
      </c>
      <c r="I136" s="14">
        <f>G136</f>
        <v>8.39</v>
      </c>
      <c r="J136" s="14">
        <v>1.36</v>
      </c>
      <c r="K136" s="60"/>
      <c r="L136" s="16" t="s">
        <v>3</v>
      </c>
      <c r="M136" s="16" t="s">
        <v>123</v>
      </c>
      <c r="N136" s="49" t="s">
        <v>3</v>
      </c>
      <c r="O136" s="39" t="s">
        <v>125</v>
      </c>
      <c r="P136" s="51" t="s">
        <v>3</v>
      </c>
      <c r="Q136" s="55" t="s">
        <v>125</v>
      </c>
      <c r="R136" s="55" t="s">
        <v>126</v>
      </c>
      <c r="T136">
        <v>30.218</v>
      </c>
      <c r="U136">
        <v>277.76</v>
      </c>
      <c r="V136">
        <v>49.43</v>
      </c>
      <c r="X136" s="3">
        <f>3600/T136</f>
        <v>119.13429082004103</v>
      </c>
      <c r="Y136" s="3">
        <f>1000/X136</f>
        <v>8.3938888888888901</v>
      </c>
    </row>
    <row r="137" spans="1:34" s="3" customFormat="1" x14ac:dyDescent="0.25">
      <c r="A137" s="19" t="s">
        <v>13</v>
      </c>
      <c r="B137" s="19"/>
      <c r="C137" s="19"/>
      <c r="D137" s="21"/>
      <c r="E137" s="13"/>
      <c r="F137" s="39"/>
      <c r="G137" s="39"/>
      <c r="H137" s="14"/>
      <c r="I137" s="14"/>
      <c r="J137" s="14"/>
      <c r="K137" s="59"/>
      <c r="L137" s="19"/>
      <c r="M137" s="19"/>
      <c r="N137" s="19"/>
      <c r="O137" s="19"/>
      <c r="P137" s="19"/>
      <c r="Q137" s="2"/>
      <c r="R137" s="2"/>
      <c r="S137" s="76"/>
    </row>
    <row r="138" spans="1:34" s="3" customFormat="1" x14ac:dyDescent="0.25">
      <c r="A138" s="36">
        <f>IF(LEN(C138)=17,LEFT(C138,4)+(B138-1)/(DATE(LEFT(C138,4)+1,1,1)-DATE(LEFT(C138,4),1,1)),"BAD DATE FORMAT")</f>
        <v>1995.0000095129376</v>
      </c>
      <c r="B138" s="31">
        <f>DATE(LEFT(C138,4),RIGHT(LEFT(C138,7),2),RIGHT(LEFT(C138,10),2))-DATE(LEFT(C138,4),1,1)+1+(RIGHT(LEFT(C138,14),2)*60+RIGHT(C138,2))/1440</f>
        <v>1.0034722222222223</v>
      </c>
      <c r="C138" s="23" t="s">
        <v>174</v>
      </c>
      <c r="D138" s="21"/>
      <c r="E138" s="13"/>
      <c r="F138" s="39"/>
      <c r="G138" s="39"/>
      <c r="H138" s="14"/>
      <c r="I138" s="14"/>
      <c r="J138" s="14"/>
      <c r="K138" s="60"/>
      <c r="L138" s="20"/>
      <c r="M138" s="20"/>
      <c r="N138" s="20"/>
      <c r="O138" s="19"/>
      <c r="P138" s="19"/>
      <c r="Q138" s="2"/>
      <c r="R138" s="2"/>
      <c r="S138" s="76"/>
      <c r="T138" s="12" t="s">
        <v>42</v>
      </c>
      <c r="U138" s="12" t="s">
        <v>43</v>
      </c>
      <c r="V138" s="12" t="s">
        <v>44</v>
      </c>
      <c r="W138" s="12"/>
      <c r="X138" s="12"/>
      <c r="Y138" s="12"/>
    </row>
    <row r="139" spans="1:34" x14ac:dyDescent="0.25">
      <c r="A139" s="31">
        <v>9300</v>
      </c>
      <c r="B139" s="31" t="s">
        <v>35</v>
      </c>
      <c r="C139" s="31" t="s">
        <v>35</v>
      </c>
      <c r="D139" s="13">
        <v>1</v>
      </c>
      <c r="E139" s="13">
        <f>1000/D139</f>
        <v>1000</v>
      </c>
      <c r="F139" s="38">
        <v>1</v>
      </c>
      <c r="G139" s="39">
        <f>1000/F139</f>
        <v>1000</v>
      </c>
      <c r="H139" s="14">
        <v>1</v>
      </c>
      <c r="I139" s="14">
        <f>1000/H139</f>
        <v>1000</v>
      </c>
      <c r="J139" s="14">
        <v>1</v>
      </c>
      <c r="K139" s="61"/>
      <c r="L139" s="16" t="s">
        <v>218</v>
      </c>
      <c r="M139" s="16" t="s">
        <v>156</v>
      </c>
      <c r="N139" s="39" t="s">
        <v>124</v>
      </c>
      <c r="O139" s="39" t="s">
        <v>124</v>
      </c>
      <c r="P139" s="51" t="s">
        <v>124</v>
      </c>
      <c r="Q139" s="55" t="s">
        <v>124</v>
      </c>
      <c r="R139" s="55" t="s">
        <v>124</v>
      </c>
      <c r="T139">
        <v>217</v>
      </c>
      <c r="U139">
        <v>283.45</v>
      </c>
      <c r="V139">
        <v>4409</v>
      </c>
      <c r="X139">
        <f>3600/T139</f>
        <v>16.589861751152075</v>
      </c>
      <c r="Y139">
        <f>1000/X139</f>
        <v>60.277777777777771</v>
      </c>
    </row>
    <row r="140" spans="1:34" x14ac:dyDescent="0.25">
      <c r="A140" s="31">
        <v>1000</v>
      </c>
      <c r="B140" s="31" t="s">
        <v>61</v>
      </c>
      <c r="C140" s="31" t="s">
        <v>60</v>
      </c>
      <c r="D140" s="13">
        <v>118.07149885208266</v>
      </c>
      <c r="E140" s="13">
        <v>8.4694444444444432</v>
      </c>
      <c r="F140" s="39">
        <f>1000/G140</f>
        <v>124.33171702101207</v>
      </c>
      <c r="G140" s="39">
        <v>8.0429999999999993</v>
      </c>
      <c r="H140" s="14">
        <f>1000/I140</f>
        <v>124.33171702101207</v>
      </c>
      <c r="I140" s="14">
        <f>G140</f>
        <v>8.0429999999999993</v>
      </c>
      <c r="J140" s="14">
        <v>2</v>
      </c>
      <c r="K140" s="60"/>
      <c r="L140" s="16" t="s">
        <v>3</v>
      </c>
      <c r="M140" s="16" t="s">
        <v>123</v>
      </c>
      <c r="N140" s="49" t="s">
        <v>3</v>
      </c>
      <c r="O140" s="39" t="s">
        <v>125</v>
      </c>
      <c r="P140" s="51" t="s">
        <v>3</v>
      </c>
      <c r="Q140" s="55" t="s">
        <v>125</v>
      </c>
      <c r="R140" s="55" t="s">
        <v>126</v>
      </c>
      <c r="T140">
        <v>30.49</v>
      </c>
      <c r="U140">
        <v>281.39999999999998</v>
      </c>
      <c r="V140">
        <v>49.74</v>
      </c>
      <c r="X140">
        <f>3600/T140</f>
        <v>118.07149885208266</v>
      </c>
      <c r="Y140" s="50">
        <f>1000/X140</f>
        <v>8.4694444444444432</v>
      </c>
      <c r="AB140" s="3"/>
      <c r="AC140" s="3"/>
      <c r="AD140" s="3"/>
      <c r="AE140" s="3"/>
      <c r="AF140" s="3"/>
      <c r="AG140" s="3"/>
      <c r="AH140" s="3"/>
    </row>
    <row r="141" spans="1:34" x14ac:dyDescent="0.25">
      <c r="A141" s="31">
        <v>2010</v>
      </c>
      <c r="B141" s="31" t="s">
        <v>63</v>
      </c>
      <c r="C141" s="31" t="s">
        <v>62</v>
      </c>
      <c r="D141" s="13">
        <v>119.13429082004103</v>
      </c>
      <c r="E141" s="13">
        <v>8.3938888888888901</v>
      </c>
      <c r="F141" s="39">
        <f>1000/G141</f>
        <v>119.18951132300357</v>
      </c>
      <c r="G141" s="39">
        <v>8.39</v>
      </c>
      <c r="H141" s="14">
        <f>1000/I141</f>
        <v>119.18951132300357</v>
      </c>
      <c r="I141" s="14">
        <f>G141</f>
        <v>8.39</v>
      </c>
      <c r="J141" s="14">
        <v>1.36</v>
      </c>
      <c r="K141" s="60"/>
      <c r="L141" s="16" t="s">
        <v>3</v>
      </c>
      <c r="M141" s="16" t="s">
        <v>123</v>
      </c>
      <c r="N141" s="49" t="s">
        <v>3</v>
      </c>
      <c r="O141" s="39" t="s">
        <v>125</v>
      </c>
      <c r="P141" s="51" t="s">
        <v>3</v>
      </c>
      <c r="Q141" s="55" t="s">
        <v>125</v>
      </c>
      <c r="R141" s="55" t="s">
        <v>126</v>
      </c>
      <c r="T141">
        <v>30.218</v>
      </c>
      <c r="U141">
        <v>277.76</v>
      </c>
      <c r="V141">
        <v>49.43</v>
      </c>
      <c r="X141" s="3">
        <f>3600/T141</f>
        <v>119.13429082004103</v>
      </c>
      <c r="Y141" s="3">
        <f>1000/X141</f>
        <v>8.3938888888888901</v>
      </c>
    </row>
    <row r="142" spans="1:34" s="3" customFormat="1" x14ac:dyDescent="0.25">
      <c r="A142" s="19" t="s">
        <v>13</v>
      </c>
      <c r="B142" s="19"/>
      <c r="C142" s="19"/>
      <c r="D142" s="21"/>
      <c r="E142" s="13"/>
      <c r="F142" s="39"/>
      <c r="G142" s="39"/>
      <c r="H142" s="14"/>
      <c r="I142" s="14"/>
      <c r="J142" s="14"/>
      <c r="K142" s="59"/>
      <c r="L142" s="19"/>
      <c r="M142" s="19"/>
      <c r="N142" s="19"/>
      <c r="O142" s="19"/>
      <c r="P142" s="19"/>
      <c r="Q142" s="2"/>
      <c r="R142" s="2"/>
      <c r="S142" s="76"/>
    </row>
    <row r="143" spans="1:34" s="3" customFormat="1" x14ac:dyDescent="0.25">
      <c r="A143" s="36">
        <f>IF(LEN(C143)=17,LEFT(C143,4)+(B143-1)/(DATE(LEFT(C143,4)+1,1,1)-DATE(LEFT(C143,4),1,1)),"BAD DATE FORMAT")</f>
        <v>1995.2465848554034</v>
      </c>
      <c r="B143" s="31">
        <f>DATE(LEFT(C143,4),RIGHT(LEFT(C143,7),2),RIGHT(LEFT(C143,10),2))-DATE(LEFT(C143,4),1,1)+1+(RIGHT(LEFT(C143,14),2)*60+RIGHT(C143,2))/1440</f>
        <v>91.003472222222229</v>
      </c>
      <c r="C143" s="23" t="s">
        <v>175</v>
      </c>
      <c r="D143" s="21"/>
      <c r="E143" s="13"/>
      <c r="F143" s="39"/>
      <c r="G143" s="39"/>
      <c r="H143" s="14"/>
      <c r="I143" s="14"/>
      <c r="J143" s="14"/>
      <c r="K143" s="60"/>
      <c r="L143" s="20"/>
      <c r="M143" s="20"/>
      <c r="N143" s="20"/>
      <c r="O143" s="19"/>
      <c r="P143" s="19"/>
      <c r="Q143" s="2"/>
      <c r="R143" s="2"/>
      <c r="S143" s="76"/>
      <c r="T143"/>
      <c r="U143"/>
      <c r="V143"/>
      <c r="W143" s="12"/>
      <c r="X143" s="12"/>
      <c r="Y143" s="12"/>
    </row>
    <row r="144" spans="1:34" x14ac:dyDescent="0.25">
      <c r="A144" s="31">
        <v>9300</v>
      </c>
      <c r="B144" s="31" t="s">
        <v>35</v>
      </c>
      <c r="C144" s="31" t="s">
        <v>35</v>
      </c>
      <c r="D144" s="13">
        <v>1</v>
      </c>
      <c r="E144" s="13">
        <f>1000/D144</f>
        <v>1000</v>
      </c>
      <c r="F144" s="38">
        <v>1</v>
      </c>
      <c r="G144" s="39">
        <f>1000/F144</f>
        <v>1000</v>
      </c>
      <c r="H144" s="14">
        <v>1</v>
      </c>
      <c r="I144" s="14">
        <f>1000/H144</f>
        <v>1000</v>
      </c>
      <c r="J144" s="14">
        <v>1</v>
      </c>
      <c r="K144" s="61"/>
      <c r="L144" s="16" t="s">
        <v>3</v>
      </c>
      <c r="M144" s="16" t="s">
        <v>123</v>
      </c>
      <c r="N144" s="49" t="s">
        <v>3</v>
      </c>
      <c r="O144" s="39" t="s">
        <v>124</v>
      </c>
      <c r="P144" s="51" t="s">
        <v>3</v>
      </c>
      <c r="Q144" s="55" t="s">
        <v>124</v>
      </c>
      <c r="R144" s="55" t="s">
        <v>126</v>
      </c>
    </row>
    <row r="145" spans="1:34" x14ac:dyDescent="0.25">
      <c r="A145" s="31">
        <v>1000</v>
      </c>
      <c r="B145" s="31" t="s">
        <v>61</v>
      </c>
      <c r="C145" s="31" t="s">
        <v>60</v>
      </c>
      <c r="D145" s="13">
        <f>1000/E145</f>
        <v>118.62396204033215</v>
      </c>
      <c r="E145" s="23">
        <v>8.43</v>
      </c>
      <c r="F145" s="39">
        <f>1000/G145</f>
        <v>124.33171702101207</v>
      </c>
      <c r="G145" s="39">
        <v>8.0429999999999993</v>
      </c>
      <c r="H145" s="14">
        <f>1000/I145</f>
        <v>124.33171702101207</v>
      </c>
      <c r="I145" s="14">
        <f>G145</f>
        <v>8.0429999999999993</v>
      </c>
      <c r="J145" s="14">
        <v>2</v>
      </c>
      <c r="K145" s="60"/>
      <c r="L145" s="16" t="s">
        <v>3</v>
      </c>
      <c r="M145" s="16" t="s">
        <v>219</v>
      </c>
      <c r="N145" s="49" t="s">
        <v>3</v>
      </c>
      <c r="O145" s="39" t="s">
        <v>125</v>
      </c>
      <c r="P145" s="51" t="s">
        <v>3</v>
      </c>
      <c r="Q145" s="55" t="s">
        <v>125</v>
      </c>
      <c r="R145" s="55" t="s">
        <v>126</v>
      </c>
      <c r="Y145" s="50"/>
      <c r="AB145" s="3"/>
      <c r="AC145" s="3"/>
      <c r="AD145" s="3"/>
      <c r="AE145" s="3"/>
      <c r="AF145" s="3"/>
      <c r="AG145" s="3"/>
      <c r="AH145" s="3"/>
    </row>
    <row r="146" spans="1:34" x14ac:dyDescent="0.25">
      <c r="A146" s="31">
        <v>2010</v>
      </c>
      <c r="B146" s="31" t="s">
        <v>63</v>
      </c>
      <c r="C146" s="31" t="s">
        <v>62</v>
      </c>
      <c r="D146" s="13">
        <v>119.13429082004103</v>
      </c>
      <c r="E146" s="13">
        <v>8.3938888888888901</v>
      </c>
      <c r="F146" s="39">
        <f>1000/G146</f>
        <v>119.18951132300357</v>
      </c>
      <c r="G146" s="39">
        <v>8.39</v>
      </c>
      <c r="H146" s="14">
        <f>1000/I146</f>
        <v>119.18951132300357</v>
      </c>
      <c r="I146" s="14">
        <f>G146</f>
        <v>8.39</v>
      </c>
      <c r="J146" s="14">
        <v>1.36</v>
      </c>
      <c r="K146" s="60"/>
      <c r="L146" s="16" t="s">
        <v>3</v>
      </c>
      <c r="M146" s="16" t="s">
        <v>123</v>
      </c>
      <c r="N146" s="49" t="s">
        <v>3</v>
      </c>
      <c r="O146" s="39" t="s">
        <v>125</v>
      </c>
      <c r="P146" s="51" t="s">
        <v>3</v>
      </c>
      <c r="Q146" s="55" t="s">
        <v>125</v>
      </c>
      <c r="R146" s="55" t="s">
        <v>126</v>
      </c>
      <c r="X146" s="3"/>
      <c r="Y146" s="3"/>
    </row>
    <row r="147" spans="1:34" s="3" customFormat="1" x14ac:dyDescent="0.25">
      <c r="A147" s="36" t="s">
        <v>13</v>
      </c>
      <c r="B147" s="19"/>
      <c r="C147" s="19"/>
      <c r="D147" s="21"/>
      <c r="E147" s="13"/>
      <c r="F147" s="39"/>
      <c r="G147" s="39"/>
      <c r="H147" s="14"/>
      <c r="I147" s="14"/>
      <c r="J147" s="14"/>
      <c r="K147" s="59"/>
      <c r="L147" s="19"/>
      <c r="M147" s="19"/>
      <c r="N147" s="19"/>
      <c r="O147" s="19"/>
      <c r="P147" s="19"/>
      <c r="Q147" s="2"/>
      <c r="R147" s="2"/>
      <c r="S147" s="76"/>
      <c r="T147"/>
      <c r="U147"/>
      <c r="V147"/>
    </row>
    <row r="148" spans="1:34" s="3" customFormat="1" x14ac:dyDescent="0.25">
      <c r="A148" s="36">
        <f>IF(LEN(C148)=17,LEFT(C148,4)+(B148-1)/(DATE(LEFT(C148,4)+1,1,1)-DATE(LEFT(C148,4),1,1)),"BAD DATE FORMAT")</f>
        <v>1995.6657629375952</v>
      </c>
      <c r="B148" s="36">
        <f>DATE(LEFT(C148,4),RIGHT(LEFT(C148,7),2),RIGHT(LEFT(C148,10),2))-DATE(LEFT(C148,4),1,1)+1+(RIGHT(LEFT(C148,14),2)*60+RIGHT(C148,2))/1440</f>
        <v>244.00347222222223</v>
      </c>
      <c r="C148" s="36" t="s">
        <v>221</v>
      </c>
      <c r="D148" s="21"/>
      <c r="E148" s="13"/>
      <c r="F148" s="39"/>
      <c r="G148" s="39"/>
      <c r="H148" s="14"/>
      <c r="I148" s="14"/>
      <c r="J148" s="14"/>
      <c r="K148" s="60"/>
      <c r="L148" s="20"/>
      <c r="M148" s="20"/>
      <c r="N148" s="20"/>
      <c r="O148" s="19"/>
      <c r="P148" s="19"/>
      <c r="Q148" s="2"/>
      <c r="R148" s="2"/>
      <c r="S148" s="76"/>
      <c r="T148"/>
      <c r="U148"/>
      <c r="V148"/>
      <c r="W148" s="12"/>
      <c r="X148" s="12"/>
      <c r="Y148" s="12"/>
    </row>
    <row r="149" spans="1:34" x14ac:dyDescent="0.25">
      <c r="A149" s="80">
        <v>9300</v>
      </c>
      <c r="B149" s="36" t="s">
        <v>53</v>
      </c>
      <c r="C149" s="36" t="s">
        <v>53</v>
      </c>
      <c r="D149" s="13">
        <v>1</v>
      </c>
      <c r="E149" s="13">
        <f>1000/D149</f>
        <v>1000</v>
      </c>
      <c r="F149" s="38">
        <v>1</v>
      </c>
      <c r="G149" s="39">
        <f>1000/F149</f>
        <v>1000</v>
      </c>
      <c r="H149" s="14">
        <v>1</v>
      </c>
      <c r="I149" s="14">
        <f>1000/H149</f>
        <v>1000</v>
      </c>
      <c r="J149" s="14">
        <v>1</v>
      </c>
      <c r="K149" s="60"/>
      <c r="L149" s="16" t="s">
        <v>3</v>
      </c>
      <c r="M149" s="16" t="s">
        <v>123</v>
      </c>
      <c r="N149" s="49" t="s">
        <v>3</v>
      </c>
      <c r="O149" s="39" t="s">
        <v>124</v>
      </c>
      <c r="P149" s="51" t="s">
        <v>3</v>
      </c>
      <c r="Q149" s="55" t="s">
        <v>124</v>
      </c>
      <c r="R149" s="55" t="s">
        <v>126</v>
      </c>
    </row>
    <row r="150" spans="1:34" x14ac:dyDescent="0.25">
      <c r="A150" s="80">
        <v>1000</v>
      </c>
      <c r="B150" s="36" t="s">
        <v>61</v>
      </c>
      <c r="C150" s="36" t="s">
        <v>60</v>
      </c>
      <c r="D150" s="13">
        <f>1000/E150</f>
        <v>118.62396204033215</v>
      </c>
      <c r="E150" s="13">
        <v>8.43</v>
      </c>
      <c r="F150" s="39">
        <f>1000/G150</f>
        <v>124.33171702101207</v>
      </c>
      <c r="G150" s="39">
        <v>8.0429999999999993</v>
      </c>
      <c r="H150" s="14">
        <f>1000/I150</f>
        <v>124.33171702101207</v>
      </c>
      <c r="I150" s="14">
        <v>8.0429999999999993</v>
      </c>
      <c r="J150" s="14">
        <v>2</v>
      </c>
      <c r="K150" s="60"/>
      <c r="L150" s="16" t="s">
        <v>3</v>
      </c>
      <c r="M150" s="16" t="s">
        <v>219</v>
      </c>
      <c r="N150" s="49" t="s">
        <v>3</v>
      </c>
      <c r="O150" s="39" t="s">
        <v>125</v>
      </c>
      <c r="P150" s="51" t="s">
        <v>3</v>
      </c>
      <c r="Q150" s="55" t="s">
        <v>125</v>
      </c>
      <c r="R150" s="55" t="s">
        <v>126</v>
      </c>
    </row>
    <row r="151" spans="1:34" x14ac:dyDescent="0.25">
      <c r="A151" s="80">
        <v>2010</v>
      </c>
      <c r="B151" s="36" t="s">
        <v>63</v>
      </c>
      <c r="C151" s="36" t="s">
        <v>62</v>
      </c>
      <c r="D151" s="13">
        <v>119.13429082004103</v>
      </c>
      <c r="E151" s="13">
        <v>8.3938888888888901</v>
      </c>
      <c r="F151" s="39">
        <f>1000/G151</f>
        <v>119.18951132300357</v>
      </c>
      <c r="G151" s="39">
        <v>8.39</v>
      </c>
      <c r="H151" s="14">
        <f>1000/I151</f>
        <v>119.18951132300357</v>
      </c>
      <c r="I151" s="14">
        <v>8.39</v>
      </c>
      <c r="J151" s="14">
        <v>2.1</v>
      </c>
      <c r="K151" s="61"/>
      <c r="L151" s="16" t="s">
        <v>3</v>
      </c>
      <c r="M151" s="16" t="s">
        <v>123</v>
      </c>
      <c r="N151" s="49" t="s">
        <v>3</v>
      </c>
      <c r="O151" s="39" t="s">
        <v>125</v>
      </c>
      <c r="P151" s="51" t="s">
        <v>3</v>
      </c>
      <c r="Q151" s="55" t="s">
        <v>125</v>
      </c>
      <c r="R151" s="55" t="s">
        <v>126</v>
      </c>
    </row>
    <row r="152" spans="1:34" x14ac:dyDescent="0.25">
      <c r="A152" s="80">
        <v>1004</v>
      </c>
      <c r="B152" s="79" t="s">
        <v>71</v>
      </c>
      <c r="C152" s="36" t="s">
        <v>65</v>
      </c>
      <c r="D152" s="13">
        <v>-999</v>
      </c>
      <c r="E152" s="13">
        <v>-999</v>
      </c>
      <c r="F152" s="39">
        <v>-999</v>
      </c>
      <c r="G152" s="39">
        <v>-999</v>
      </c>
      <c r="H152" s="14">
        <v>-999</v>
      </c>
      <c r="I152" s="14">
        <v>-999</v>
      </c>
      <c r="J152" s="14">
        <v>-999</v>
      </c>
      <c r="K152" s="61"/>
      <c r="L152" s="20" t="s">
        <v>222</v>
      </c>
      <c r="M152" s="20" t="s">
        <v>223</v>
      </c>
      <c r="N152" s="15"/>
      <c r="O152" s="22"/>
      <c r="P152" s="19"/>
    </row>
    <row r="153" spans="1:34" x14ac:dyDescent="0.25">
      <c r="A153" s="80">
        <v>2015</v>
      </c>
      <c r="B153" s="79" t="s">
        <v>72</v>
      </c>
      <c r="C153" s="36" t="s">
        <v>65</v>
      </c>
      <c r="D153" s="13">
        <v>-999</v>
      </c>
      <c r="E153" s="13">
        <v>-999</v>
      </c>
      <c r="F153" s="39">
        <v>-999</v>
      </c>
      <c r="G153" s="39">
        <v>-999</v>
      </c>
      <c r="H153" s="14">
        <v>-999</v>
      </c>
      <c r="I153" s="14">
        <v>-999</v>
      </c>
      <c r="J153" s="14">
        <v>-999</v>
      </c>
      <c r="K153" s="61"/>
      <c r="L153" s="20" t="s">
        <v>222</v>
      </c>
      <c r="M153" s="20"/>
      <c r="N153" s="15"/>
      <c r="O153" s="22"/>
      <c r="P153" s="19"/>
    </row>
    <row r="154" spans="1:34" ht="16.149999999999999" customHeight="1" x14ac:dyDescent="0.25">
      <c r="A154" s="80">
        <v>3005</v>
      </c>
      <c r="B154" s="79" t="s">
        <v>73</v>
      </c>
      <c r="C154" s="36" t="s">
        <v>65</v>
      </c>
      <c r="D154" s="13">
        <v>-999</v>
      </c>
      <c r="E154" s="13">
        <v>-999</v>
      </c>
      <c r="F154" s="39">
        <v>-999</v>
      </c>
      <c r="G154" s="39">
        <v>-999</v>
      </c>
      <c r="H154" s="14">
        <v>-999</v>
      </c>
      <c r="I154" s="14">
        <v>-999</v>
      </c>
      <c r="J154" s="14">
        <v>-999</v>
      </c>
      <c r="K154" s="61"/>
      <c r="L154" s="20" t="s">
        <v>222</v>
      </c>
      <c r="M154" s="20"/>
      <c r="N154" s="15"/>
      <c r="O154" s="22"/>
      <c r="P154" s="19"/>
    </row>
    <row r="155" spans="1:34" s="3" customFormat="1" x14ac:dyDescent="0.25">
      <c r="A155" s="36" t="s">
        <v>13</v>
      </c>
      <c r="B155" s="19"/>
      <c r="C155" s="19"/>
      <c r="D155" s="21"/>
      <c r="E155" s="13"/>
      <c r="F155" s="39"/>
      <c r="G155" s="39"/>
      <c r="H155" s="14"/>
      <c r="I155" s="14"/>
      <c r="J155" s="14"/>
      <c r="K155" s="59"/>
      <c r="L155" s="19"/>
      <c r="M155" s="19"/>
      <c r="N155" s="19"/>
      <c r="O155" s="19"/>
      <c r="P155" s="19"/>
      <c r="Q155" s="2"/>
      <c r="R155" s="2"/>
      <c r="S155" s="76"/>
      <c r="T155"/>
      <c r="U155"/>
      <c r="V155"/>
    </row>
    <row r="156" spans="1:34" s="3" customFormat="1" x14ac:dyDescent="0.25">
      <c r="A156" s="36">
        <f>IF(LEN(C156)=17,LEFT(C156,4)+(B156-1)/(DATE(LEFT(C156,4)+1,1,1)-DATE(LEFT(C156,4),1,1)),"BAD DATE FORMAT")</f>
        <v>1995.7246670471841</v>
      </c>
      <c r="B156" s="36">
        <f>DATE(LEFT(C156,4),RIGHT(LEFT(C156,7),2),RIGHT(LEFT(C156,10),2))-DATE(LEFT(C156,4),1,1)+1+(RIGHT(LEFT(C156,14),2)*60+RIGHT(C156,2))/1440</f>
        <v>265.50347222222223</v>
      </c>
      <c r="C156" s="36" t="s">
        <v>66</v>
      </c>
      <c r="D156" s="21"/>
      <c r="E156" s="13"/>
      <c r="F156" s="39"/>
      <c r="G156" s="39"/>
      <c r="H156" s="14"/>
      <c r="I156" s="14"/>
      <c r="J156" s="14"/>
      <c r="K156" s="60"/>
      <c r="L156" s="20"/>
      <c r="M156" s="20"/>
      <c r="N156" s="20"/>
      <c r="O156" s="19"/>
      <c r="P156" s="19"/>
      <c r="Q156" s="2"/>
      <c r="R156" s="2"/>
      <c r="S156" s="76"/>
      <c r="T156"/>
      <c r="U156"/>
      <c r="V156"/>
      <c r="W156" s="12"/>
      <c r="X156" s="12"/>
      <c r="Y156" s="12"/>
    </row>
    <row r="157" spans="1:34" x14ac:dyDescent="0.25">
      <c r="A157" s="80">
        <v>9300</v>
      </c>
      <c r="B157" s="36" t="s">
        <v>53</v>
      </c>
      <c r="C157" s="36" t="s">
        <v>53</v>
      </c>
      <c r="D157" s="13">
        <v>1</v>
      </c>
      <c r="E157" s="13">
        <f>1000/D157</f>
        <v>1000</v>
      </c>
      <c r="F157" s="38">
        <v>1</v>
      </c>
      <c r="G157" s="39">
        <f>1000/F157</f>
        <v>1000</v>
      </c>
      <c r="H157" s="14">
        <v>1</v>
      </c>
      <c r="I157" s="14">
        <f>1000/H157</f>
        <v>1000</v>
      </c>
      <c r="J157" s="14">
        <v>1</v>
      </c>
      <c r="K157" s="60"/>
      <c r="L157" s="16" t="s">
        <v>3</v>
      </c>
      <c r="M157" s="16" t="s">
        <v>123</v>
      </c>
      <c r="N157" s="49" t="s">
        <v>3</v>
      </c>
      <c r="O157" s="39" t="s">
        <v>124</v>
      </c>
      <c r="P157" s="51" t="s">
        <v>3</v>
      </c>
      <c r="Q157" s="55" t="s">
        <v>124</v>
      </c>
      <c r="R157" s="55" t="s">
        <v>126</v>
      </c>
    </row>
    <row r="158" spans="1:34" x14ac:dyDescent="0.25">
      <c r="A158" s="80">
        <v>1000</v>
      </c>
      <c r="B158" s="36" t="s">
        <v>61</v>
      </c>
      <c r="C158" s="36" t="s">
        <v>60</v>
      </c>
      <c r="D158" s="23">
        <f>1000/E158</f>
        <v>127.01638511367966</v>
      </c>
      <c r="E158" s="23">
        <v>7.8730000000000002</v>
      </c>
      <c r="F158" s="39">
        <f>1000/G158</f>
        <v>124.33171702101207</v>
      </c>
      <c r="G158" s="39">
        <v>8.0429999999999993</v>
      </c>
      <c r="H158" s="14">
        <f>1000/I158</f>
        <v>124.33171702101207</v>
      </c>
      <c r="I158" s="14">
        <v>8.0429999999999993</v>
      </c>
      <c r="J158" s="14">
        <v>2</v>
      </c>
      <c r="K158" s="60"/>
      <c r="L158" s="16" t="s">
        <v>3</v>
      </c>
      <c r="M158" s="16" t="s">
        <v>219</v>
      </c>
      <c r="N158" s="49" t="s">
        <v>3</v>
      </c>
      <c r="O158" s="39" t="s">
        <v>125</v>
      </c>
      <c r="P158" s="51" t="s">
        <v>3</v>
      </c>
      <c r="Q158" s="55" t="s">
        <v>125</v>
      </c>
      <c r="R158" s="55" t="s">
        <v>126</v>
      </c>
    </row>
    <row r="159" spans="1:34" x14ac:dyDescent="0.25">
      <c r="A159" s="80">
        <v>2010</v>
      </c>
      <c r="B159" s="36" t="s">
        <v>63</v>
      </c>
      <c r="C159" s="36" t="s">
        <v>62</v>
      </c>
      <c r="D159" s="13">
        <v>119.13429082004103</v>
      </c>
      <c r="E159" s="13">
        <v>8.3938888888888901</v>
      </c>
      <c r="F159" s="39">
        <f>1000/G159</f>
        <v>119.18951132300357</v>
      </c>
      <c r="G159" s="39">
        <v>8.39</v>
      </c>
      <c r="H159" s="14">
        <f>1000/I159</f>
        <v>119.18951132300357</v>
      </c>
      <c r="I159" s="14">
        <v>8.39</v>
      </c>
      <c r="J159" s="14">
        <v>1.36</v>
      </c>
      <c r="K159" s="61"/>
      <c r="L159" s="16" t="s">
        <v>3</v>
      </c>
      <c r="M159" s="16" t="s">
        <v>123</v>
      </c>
      <c r="N159" s="49" t="s">
        <v>3</v>
      </c>
      <c r="O159" s="39" t="s">
        <v>125</v>
      </c>
      <c r="P159" s="51" t="s">
        <v>3</v>
      </c>
      <c r="Q159" s="55" t="s">
        <v>125</v>
      </c>
      <c r="R159" s="55" t="s">
        <v>126</v>
      </c>
    </row>
    <row r="160" spans="1:34" x14ac:dyDescent="0.25">
      <c r="A160" s="80">
        <v>1004</v>
      </c>
      <c r="B160" s="79" t="s">
        <v>71</v>
      </c>
      <c r="C160" s="36" t="s">
        <v>65</v>
      </c>
      <c r="D160" s="13">
        <v>108.32</v>
      </c>
      <c r="E160" s="13">
        <f>1000/D160</f>
        <v>9.2319054652880368</v>
      </c>
      <c r="F160" s="39">
        <f>D160/0.985</f>
        <v>109.96954314720811</v>
      </c>
      <c r="G160" s="39">
        <f>1000/F160</f>
        <v>9.093426883308716</v>
      </c>
      <c r="H160" s="14">
        <f>1000/I160</f>
        <v>110.97424287822795</v>
      </c>
      <c r="I160" s="14">
        <v>9.0111000000000008</v>
      </c>
      <c r="J160" s="14">
        <v>2.70833503379292</v>
      </c>
      <c r="K160" s="61"/>
      <c r="L160" s="16" t="s">
        <v>224</v>
      </c>
      <c r="M160" s="16" t="s">
        <v>225</v>
      </c>
      <c r="N160" s="49" t="s">
        <v>226</v>
      </c>
      <c r="O160" s="39" t="s">
        <v>226</v>
      </c>
      <c r="P160" s="51" t="s">
        <v>3</v>
      </c>
      <c r="Q160" s="55" t="s">
        <v>227</v>
      </c>
      <c r="R160" s="55" t="s">
        <v>227</v>
      </c>
    </row>
    <row r="161" spans="1:25" x14ac:dyDescent="0.25">
      <c r="A161" s="80">
        <v>2015</v>
      </c>
      <c r="B161" s="79" t="s">
        <v>72</v>
      </c>
      <c r="C161" s="36" t="s">
        <v>65</v>
      </c>
      <c r="D161" s="13">
        <v>108.32</v>
      </c>
      <c r="E161" s="13">
        <f>1000/D161</f>
        <v>9.2319054652880368</v>
      </c>
      <c r="F161" s="39">
        <f>D161/0.985</f>
        <v>109.96954314720811</v>
      </c>
      <c r="G161" s="39">
        <f>1000/F161</f>
        <v>9.093426883308716</v>
      </c>
      <c r="H161" s="14">
        <f>1000/I161</f>
        <v>110.97424287822795</v>
      </c>
      <c r="I161" s="14">
        <v>9.0111000000000008</v>
      </c>
      <c r="J161" s="14">
        <v>2.70833503379292</v>
      </c>
      <c r="K161" s="61"/>
      <c r="L161" s="16" t="s">
        <v>224</v>
      </c>
      <c r="M161" s="16" t="s">
        <v>225</v>
      </c>
      <c r="N161" s="49" t="s">
        <v>226</v>
      </c>
      <c r="O161" s="39" t="s">
        <v>226</v>
      </c>
      <c r="P161" s="51" t="s">
        <v>3</v>
      </c>
      <c r="Q161" s="55" t="s">
        <v>227</v>
      </c>
      <c r="R161" s="55" t="s">
        <v>227</v>
      </c>
    </row>
    <row r="162" spans="1:25" ht="16.149999999999999" customHeight="1" x14ac:dyDescent="0.25">
      <c r="A162" s="80">
        <v>3005</v>
      </c>
      <c r="B162" s="79" t="s">
        <v>73</v>
      </c>
      <c r="C162" s="36" t="s">
        <v>65</v>
      </c>
      <c r="D162" s="13">
        <v>108.32</v>
      </c>
      <c r="E162" s="13">
        <f>1000/D162</f>
        <v>9.2319054652880368</v>
      </c>
      <c r="F162" s="39">
        <f>D162/0.985</f>
        <v>109.96954314720811</v>
      </c>
      <c r="G162" s="39">
        <f>1000/F162</f>
        <v>9.093426883308716</v>
      </c>
      <c r="H162" s="14">
        <f>1000/I162</f>
        <v>110.97424287822795</v>
      </c>
      <c r="I162" s="14">
        <v>9.0111000000000008</v>
      </c>
      <c r="J162" s="14">
        <v>2.70833503379292</v>
      </c>
      <c r="K162" s="61"/>
      <c r="L162" s="16" t="s">
        <v>224</v>
      </c>
      <c r="M162" s="16" t="s">
        <v>225</v>
      </c>
      <c r="N162" s="49" t="s">
        <v>226</v>
      </c>
      <c r="O162" s="39" t="s">
        <v>226</v>
      </c>
      <c r="P162" s="51" t="s">
        <v>3</v>
      </c>
      <c r="Q162" s="55" t="s">
        <v>227</v>
      </c>
      <c r="R162" s="55" t="s">
        <v>227</v>
      </c>
    </row>
    <row r="163" spans="1:25" s="3" customFormat="1" x14ac:dyDescent="0.25">
      <c r="A163" s="19" t="s">
        <v>13</v>
      </c>
      <c r="B163" s="19"/>
      <c r="C163" s="19"/>
      <c r="D163" s="21"/>
      <c r="E163" s="13"/>
      <c r="F163" s="39"/>
      <c r="G163" s="39"/>
      <c r="H163" s="14"/>
      <c r="I163" s="14"/>
      <c r="J163" s="14"/>
      <c r="K163" s="59"/>
      <c r="L163" s="19"/>
      <c r="M163" s="19"/>
      <c r="N163" s="19"/>
      <c r="O163" s="19"/>
      <c r="P163" s="19"/>
      <c r="Q163" s="2"/>
      <c r="R163" s="2"/>
      <c r="S163" s="76"/>
    </row>
    <row r="164" spans="1:25" s="3" customFormat="1" x14ac:dyDescent="0.25">
      <c r="A164" s="36">
        <f>IF(LEN(C164)=17,LEFT(C164,4)+(B164-1)/(DATE(LEFT(C164,4)+1,1,1)-DATE(LEFT(C164,4),1,1)),"BAD DATE FORMAT")</f>
        <v>1996.0000094869461</v>
      </c>
      <c r="B164" s="35">
        <f>DATE(LEFT(C164,4),RIGHT(LEFT(C164,7),2),RIGHT(LEFT(C164,10),2))-DATE(LEFT(C164,4),1,1)+1+(RIGHT(LEFT(C164,14),2)*60+RIGHT(C164,2))/1440</f>
        <v>1.0034722222222223</v>
      </c>
      <c r="C164" s="23" t="s">
        <v>220</v>
      </c>
      <c r="D164" s="21"/>
      <c r="E164" s="13"/>
      <c r="F164" s="39"/>
      <c r="G164" s="39"/>
      <c r="H164" s="14"/>
      <c r="I164" s="14"/>
      <c r="J164" s="14"/>
      <c r="K164" s="60"/>
      <c r="L164" s="20"/>
      <c r="M164" s="20"/>
      <c r="N164" s="20"/>
      <c r="O164" s="19"/>
      <c r="P164" s="19"/>
      <c r="Q164" s="2"/>
      <c r="R164" s="2"/>
      <c r="S164" s="76"/>
      <c r="T164" s="12"/>
      <c r="U164" s="12"/>
      <c r="V164" s="12"/>
      <c r="W164" s="12"/>
      <c r="X164" s="12"/>
      <c r="Y164" s="12"/>
    </row>
    <row r="165" spans="1:25" x14ac:dyDescent="0.25">
      <c r="A165" s="31">
        <v>9300</v>
      </c>
      <c r="B165" s="31" t="s">
        <v>53</v>
      </c>
      <c r="C165" s="31" t="s">
        <v>53</v>
      </c>
      <c r="D165" s="13">
        <v>1</v>
      </c>
      <c r="E165" s="13">
        <f>1000/D165</f>
        <v>1000</v>
      </c>
      <c r="F165" s="38">
        <v>1</v>
      </c>
      <c r="G165" s="39">
        <f>1000/F165</f>
        <v>1000</v>
      </c>
      <c r="H165" s="14">
        <v>1</v>
      </c>
      <c r="I165" s="14">
        <f>1000/H165</f>
        <v>1000</v>
      </c>
      <c r="J165" s="14">
        <v>1</v>
      </c>
      <c r="K165" s="60"/>
      <c r="L165" s="16" t="s">
        <v>3</v>
      </c>
      <c r="M165" s="16" t="s">
        <v>123</v>
      </c>
      <c r="N165" s="49" t="s">
        <v>3</v>
      </c>
      <c r="O165" s="39" t="s">
        <v>124</v>
      </c>
      <c r="P165" s="51" t="s">
        <v>3</v>
      </c>
      <c r="Q165" s="55" t="s">
        <v>124</v>
      </c>
      <c r="R165" s="55" t="s">
        <v>126</v>
      </c>
    </row>
    <row r="166" spans="1:25" x14ac:dyDescent="0.25">
      <c r="A166" s="31">
        <v>1000</v>
      </c>
      <c r="B166" s="31" t="s">
        <v>61</v>
      </c>
      <c r="C166" s="31" t="s">
        <v>60</v>
      </c>
      <c r="D166" s="13">
        <f>1000/E166</f>
        <v>127.01638511367966</v>
      </c>
      <c r="E166" s="13">
        <v>7.8730000000000002</v>
      </c>
      <c r="F166" s="23">
        <f>1000/G166</f>
        <v>124.89072061945798</v>
      </c>
      <c r="G166" s="23">
        <v>8.0069999999999997</v>
      </c>
      <c r="H166" s="23">
        <f>1000/I166</f>
        <v>124.89072061945798</v>
      </c>
      <c r="I166" s="23">
        <v>8.0069999999999997</v>
      </c>
      <c r="J166" s="14">
        <v>2</v>
      </c>
      <c r="K166" s="60"/>
      <c r="L166" s="16" t="s">
        <v>3</v>
      </c>
      <c r="M166" s="16" t="s">
        <v>123</v>
      </c>
      <c r="N166" s="49" t="s">
        <v>3</v>
      </c>
      <c r="O166" s="39" t="s">
        <v>125</v>
      </c>
      <c r="P166" s="51" t="s">
        <v>3</v>
      </c>
      <c r="Q166" s="55" t="s">
        <v>125</v>
      </c>
      <c r="R166" s="55" t="s">
        <v>126</v>
      </c>
    </row>
    <row r="167" spans="1:25" x14ac:dyDescent="0.25">
      <c r="A167" s="31">
        <v>2010</v>
      </c>
      <c r="B167" s="31" t="s">
        <v>63</v>
      </c>
      <c r="C167" s="31" t="s">
        <v>62</v>
      </c>
      <c r="D167" s="13">
        <f>1000/E167</f>
        <v>119.76047904191617</v>
      </c>
      <c r="E167" s="13">
        <v>8.35</v>
      </c>
      <c r="F167" s="39">
        <f>1000/G167</f>
        <v>119.18951132300357</v>
      </c>
      <c r="G167" s="39">
        <v>8.39</v>
      </c>
      <c r="H167" s="14">
        <f>1000/I167</f>
        <v>119.18951132300357</v>
      </c>
      <c r="I167" s="14">
        <f>G167</f>
        <v>8.39</v>
      </c>
      <c r="J167" s="14">
        <v>1.36</v>
      </c>
      <c r="K167" s="61"/>
      <c r="L167" s="16" t="s">
        <v>3</v>
      </c>
      <c r="M167" s="16" t="s">
        <v>123</v>
      </c>
      <c r="N167" s="49" t="s">
        <v>3</v>
      </c>
      <c r="O167" s="39" t="s">
        <v>125</v>
      </c>
      <c r="P167" s="51" t="s">
        <v>3</v>
      </c>
      <c r="Q167" s="55" t="s">
        <v>125</v>
      </c>
      <c r="R167" s="55" t="s">
        <v>126</v>
      </c>
    </row>
    <row r="168" spans="1:25" x14ac:dyDescent="0.25">
      <c r="A168" s="80">
        <v>1004</v>
      </c>
      <c r="B168" s="31" t="s">
        <v>71</v>
      </c>
      <c r="C168" s="31" t="s">
        <v>65</v>
      </c>
      <c r="D168" s="13">
        <v>108.32</v>
      </c>
      <c r="E168" s="13">
        <f>1000/D168</f>
        <v>9.2319054652880368</v>
      </c>
      <c r="F168" s="39">
        <v>108.32</v>
      </c>
      <c r="G168" s="39">
        <f>1000/F168</f>
        <v>9.2319054652880368</v>
      </c>
      <c r="H168" s="14">
        <f>1000/I168</f>
        <v>110.97424287822795</v>
      </c>
      <c r="I168" s="14">
        <v>9.0111000000000008</v>
      </c>
      <c r="J168" s="14">
        <v>2.70833503379292</v>
      </c>
      <c r="K168" s="61"/>
      <c r="L168" s="16" t="s">
        <v>224</v>
      </c>
      <c r="M168" s="16" t="s">
        <v>225</v>
      </c>
      <c r="N168" s="49" t="s">
        <v>3</v>
      </c>
      <c r="O168" s="39" t="s">
        <v>228</v>
      </c>
      <c r="P168" s="51" t="s">
        <v>3</v>
      </c>
      <c r="Q168" s="55" t="s">
        <v>227</v>
      </c>
      <c r="R168" s="55" t="s">
        <v>227</v>
      </c>
    </row>
    <row r="169" spans="1:25" x14ac:dyDescent="0.25">
      <c r="A169" s="80">
        <v>2015</v>
      </c>
      <c r="B169" s="31" t="s">
        <v>72</v>
      </c>
      <c r="C169" s="31" t="s">
        <v>65</v>
      </c>
      <c r="D169" s="13">
        <v>108.32</v>
      </c>
      <c r="E169" s="13">
        <f>1000/D169</f>
        <v>9.2319054652880368</v>
      </c>
      <c r="F169" s="39">
        <v>108.32</v>
      </c>
      <c r="G169" s="39">
        <f>1000/F169</f>
        <v>9.2319054652880368</v>
      </c>
      <c r="H169" s="14">
        <f>1000/I169</f>
        <v>110.97424287822795</v>
      </c>
      <c r="I169" s="14">
        <v>9.0111000000000008</v>
      </c>
      <c r="J169" s="14">
        <v>2.70833503379292</v>
      </c>
      <c r="K169" s="61"/>
      <c r="L169" s="16" t="s">
        <v>224</v>
      </c>
      <c r="M169" s="16" t="s">
        <v>225</v>
      </c>
      <c r="N169" s="49" t="s">
        <v>3</v>
      </c>
      <c r="O169" s="39" t="s">
        <v>228</v>
      </c>
      <c r="P169" s="51" t="s">
        <v>3</v>
      </c>
      <c r="Q169" s="55" t="s">
        <v>227</v>
      </c>
      <c r="R169" s="55" t="s">
        <v>227</v>
      </c>
    </row>
    <row r="170" spans="1:25" ht="16.149999999999999" customHeight="1" x14ac:dyDescent="0.25">
      <c r="A170" s="80">
        <v>3005</v>
      </c>
      <c r="B170" s="31" t="s">
        <v>73</v>
      </c>
      <c r="C170" s="31" t="s">
        <v>65</v>
      </c>
      <c r="D170" s="13">
        <v>108.32</v>
      </c>
      <c r="E170" s="13">
        <f>1000/D170</f>
        <v>9.2319054652880368</v>
      </c>
      <c r="F170" s="39">
        <v>108.32</v>
      </c>
      <c r="G170" s="39">
        <f>1000/F170</f>
        <v>9.2319054652880368</v>
      </c>
      <c r="H170" s="14">
        <f>1000/I170</f>
        <v>110.97424287822795</v>
      </c>
      <c r="I170" s="14">
        <v>9.0111000000000008</v>
      </c>
      <c r="J170" s="14">
        <v>2.70833503379292</v>
      </c>
      <c r="K170" s="61"/>
      <c r="L170" s="16" t="s">
        <v>224</v>
      </c>
      <c r="M170" s="16" t="s">
        <v>225</v>
      </c>
      <c r="N170" s="49" t="s">
        <v>3</v>
      </c>
      <c r="O170" s="39" t="s">
        <v>228</v>
      </c>
      <c r="P170" s="51" t="s">
        <v>3</v>
      </c>
      <c r="Q170" s="55" t="s">
        <v>227</v>
      </c>
      <c r="R170" s="55" t="s">
        <v>227</v>
      </c>
    </row>
    <row r="171" spans="1:25" x14ac:dyDescent="0.25">
      <c r="A171" s="19" t="s">
        <v>13</v>
      </c>
      <c r="B171" s="19"/>
      <c r="C171" s="19"/>
      <c r="D171" s="21"/>
      <c r="E171" s="13"/>
      <c r="F171" s="39"/>
      <c r="G171" s="39"/>
      <c r="H171" s="14"/>
      <c r="I171" s="14"/>
      <c r="J171" s="14"/>
      <c r="K171" s="63"/>
      <c r="L171"/>
      <c r="M171"/>
      <c r="N171"/>
      <c r="O171"/>
      <c r="P171"/>
      <c r="Q171"/>
      <c r="R171"/>
      <c r="S171"/>
    </row>
    <row r="172" spans="1:25" x14ac:dyDescent="0.25">
      <c r="A172" s="36">
        <f>IF(LEN(C172)=17,LEFT(C172,4)+(B172-1)/(DATE(LEFT(C172,4)+1,1,1)-DATE(LEFT(C172,4),1,1)),"BAD DATE FORMAT")</f>
        <v>1996.6896250758955</v>
      </c>
      <c r="B172" s="35">
        <f>DATE(LEFT(C172,4),RIGHT(LEFT(C172,7),2),RIGHT(LEFT(C172,10),2))-DATE(LEFT(C172,4),1,1)+1+(RIGHT(LEFT(C172,14),2)*60+RIGHT(C172,2))/1440</f>
        <v>253.40277777777777</v>
      </c>
      <c r="C172" s="31" t="s">
        <v>74</v>
      </c>
      <c r="D172" s="21"/>
      <c r="E172" s="13"/>
      <c r="F172" s="39"/>
      <c r="G172" s="39"/>
      <c r="H172" s="14"/>
      <c r="I172" s="14"/>
      <c r="J172" s="14"/>
      <c r="K172" s="63"/>
      <c r="L172"/>
      <c r="M172"/>
      <c r="N172"/>
      <c r="O172"/>
      <c r="P172"/>
      <c r="Q172"/>
      <c r="R172"/>
      <c r="S172"/>
    </row>
    <row r="173" spans="1:25" x14ac:dyDescent="0.25">
      <c r="A173" s="31">
        <v>9300</v>
      </c>
      <c r="B173" s="31" t="s">
        <v>53</v>
      </c>
      <c r="C173" s="31" t="s">
        <v>53</v>
      </c>
      <c r="D173" s="13">
        <v>1</v>
      </c>
      <c r="E173" s="13">
        <f>1000/D173</f>
        <v>1000</v>
      </c>
      <c r="F173" s="38">
        <v>1</v>
      </c>
      <c r="G173" s="39">
        <f>1000/F173</f>
        <v>1000</v>
      </c>
      <c r="H173" s="14">
        <v>1</v>
      </c>
      <c r="I173" s="14">
        <f>1000/H173</f>
        <v>1000</v>
      </c>
      <c r="J173" s="14">
        <v>1</v>
      </c>
      <c r="K173" s="63"/>
      <c r="L173" s="16" t="s">
        <v>3</v>
      </c>
      <c r="M173" s="16" t="s">
        <v>123</v>
      </c>
      <c r="N173" s="49" t="s">
        <v>3</v>
      </c>
      <c r="O173" s="39" t="s">
        <v>124</v>
      </c>
      <c r="P173" s="51" t="s">
        <v>3</v>
      </c>
      <c r="Q173" s="55" t="s">
        <v>124</v>
      </c>
      <c r="R173" s="55" t="s">
        <v>126</v>
      </c>
      <c r="S173"/>
    </row>
    <row r="174" spans="1:25" x14ac:dyDescent="0.25">
      <c r="A174" s="31">
        <v>1000</v>
      </c>
      <c r="B174" s="23" t="s">
        <v>75</v>
      </c>
      <c r="C174" s="23" t="s">
        <v>76</v>
      </c>
      <c r="D174" s="13">
        <f>1000/E174</f>
        <v>127.01638511367966</v>
      </c>
      <c r="E174" s="13">
        <v>7.8730000000000002</v>
      </c>
      <c r="F174" s="23">
        <f>1000/G174</f>
        <v>102.10332856851133</v>
      </c>
      <c r="G174" s="23">
        <v>9.7940000000000005</v>
      </c>
      <c r="H174" s="23">
        <f>1000/I174</f>
        <v>102.10332856851133</v>
      </c>
      <c r="I174" s="23">
        <v>9.7940000000000005</v>
      </c>
      <c r="J174" s="14">
        <v>2</v>
      </c>
      <c r="K174" s="63"/>
      <c r="L174" s="16" t="s">
        <v>3</v>
      </c>
      <c r="M174" s="16" t="s">
        <v>123</v>
      </c>
      <c r="N174" s="49" t="s">
        <v>3</v>
      </c>
      <c r="O174" s="39" t="s">
        <v>125</v>
      </c>
      <c r="P174" s="51" t="s">
        <v>3</v>
      </c>
      <c r="Q174" s="55" t="s">
        <v>125</v>
      </c>
      <c r="R174" s="55" t="s">
        <v>126</v>
      </c>
      <c r="S174"/>
    </row>
    <row r="175" spans="1:25" x14ac:dyDescent="0.25">
      <c r="A175" s="31">
        <v>2010</v>
      </c>
      <c r="B175" s="31" t="s">
        <v>63</v>
      </c>
      <c r="C175" s="31" t="s">
        <v>62</v>
      </c>
      <c r="D175" s="13">
        <f>1000/E175</f>
        <v>119.76047904191617</v>
      </c>
      <c r="E175" s="13">
        <v>8.35</v>
      </c>
      <c r="F175" s="39">
        <f>1000/G175</f>
        <v>119.18951132300357</v>
      </c>
      <c r="G175" s="39">
        <v>8.39</v>
      </c>
      <c r="H175" s="14">
        <f>1000/I175</f>
        <v>119.18951132300357</v>
      </c>
      <c r="I175" s="14">
        <f>G175</f>
        <v>8.39</v>
      </c>
      <c r="J175" s="14">
        <v>1.36</v>
      </c>
      <c r="K175" s="63"/>
      <c r="L175" s="16" t="s">
        <v>3</v>
      </c>
      <c r="M175" s="16" t="s">
        <v>123</v>
      </c>
      <c r="N175" s="49" t="s">
        <v>3</v>
      </c>
      <c r="O175" s="39" t="s">
        <v>125</v>
      </c>
      <c r="P175" s="51" t="s">
        <v>3</v>
      </c>
      <c r="Q175" s="55" t="s">
        <v>125</v>
      </c>
      <c r="R175" s="55" t="s">
        <v>126</v>
      </c>
      <c r="S175"/>
      <c r="W175">
        <v>8.35</v>
      </c>
      <c r="X175">
        <f>1000/W175</f>
        <v>119.76047904191617</v>
      </c>
    </row>
    <row r="176" spans="1:25" x14ac:dyDescent="0.25">
      <c r="A176" s="80">
        <v>1004</v>
      </c>
      <c r="B176" s="31" t="s">
        <v>71</v>
      </c>
      <c r="C176" s="31" t="s">
        <v>65</v>
      </c>
      <c r="D176" s="13">
        <v>108.32</v>
      </c>
      <c r="E176" s="13">
        <f>1000/D176</f>
        <v>9.2319054652880368</v>
      </c>
      <c r="F176" s="39">
        <v>108.32</v>
      </c>
      <c r="G176" s="39">
        <f>1000/F176</f>
        <v>9.2319054652880368</v>
      </c>
      <c r="H176" s="14">
        <f>1000/I176</f>
        <v>110.97424287822795</v>
      </c>
      <c r="I176" s="14">
        <v>9.0111000000000008</v>
      </c>
      <c r="J176" s="14">
        <v>2.70833503379292</v>
      </c>
      <c r="K176" s="63"/>
      <c r="L176" s="16" t="s">
        <v>224</v>
      </c>
      <c r="M176" s="16" t="s">
        <v>225</v>
      </c>
      <c r="N176" s="49" t="s">
        <v>3</v>
      </c>
      <c r="O176" s="39" t="s">
        <v>228</v>
      </c>
      <c r="P176" s="51" t="s">
        <v>3</v>
      </c>
      <c r="Q176" s="55" t="s">
        <v>227</v>
      </c>
      <c r="R176" s="55" t="s">
        <v>227</v>
      </c>
      <c r="S176"/>
      <c r="W176">
        <v>8.39</v>
      </c>
      <c r="X176">
        <f>1000/W176</f>
        <v>119.18951132300357</v>
      </c>
      <c r="Y176">
        <f>W175/W176*36</f>
        <v>35.828367103694873</v>
      </c>
    </row>
    <row r="177" spans="1:19" x14ac:dyDescent="0.25">
      <c r="A177" s="80">
        <v>2015</v>
      </c>
      <c r="B177" s="31" t="s">
        <v>72</v>
      </c>
      <c r="C177" s="31" t="s">
        <v>65</v>
      </c>
      <c r="D177" s="13">
        <v>108.32</v>
      </c>
      <c r="E177" s="13">
        <f>1000/D177</f>
        <v>9.2319054652880368</v>
      </c>
      <c r="F177" s="39">
        <v>108.32</v>
      </c>
      <c r="G177" s="39">
        <f>1000/F177</f>
        <v>9.2319054652880368</v>
      </c>
      <c r="H177" s="14">
        <f>1000/I177</f>
        <v>110.97424287822795</v>
      </c>
      <c r="I177" s="14">
        <v>9.0111000000000008</v>
      </c>
      <c r="J177" s="14">
        <v>2.70833503379292</v>
      </c>
      <c r="K177" s="63"/>
      <c r="L177" s="16" t="s">
        <v>224</v>
      </c>
      <c r="M177" s="16" t="s">
        <v>225</v>
      </c>
      <c r="N177" s="49" t="s">
        <v>3</v>
      </c>
      <c r="O177" s="39" t="s">
        <v>228</v>
      </c>
      <c r="P177" s="51" t="s">
        <v>3</v>
      </c>
      <c r="Q177" s="55" t="s">
        <v>227</v>
      </c>
      <c r="R177" s="55" t="s">
        <v>227</v>
      </c>
      <c r="S177"/>
    </row>
    <row r="178" spans="1:19" x14ac:dyDescent="0.25">
      <c r="A178" s="80">
        <v>3005</v>
      </c>
      <c r="B178" s="31" t="s">
        <v>73</v>
      </c>
      <c r="C178" s="31" t="s">
        <v>65</v>
      </c>
      <c r="D178" s="13">
        <v>108.32</v>
      </c>
      <c r="E178" s="13">
        <f>1000/D178</f>
        <v>9.2319054652880368</v>
      </c>
      <c r="F178" s="39">
        <v>108.32</v>
      </c>
      <c r="G178" s="39">
        <f>1000/F178</f>
        <v>9.2319054652880368</v>
      </c>
      <c r="H178" s="14">
        <f>1000/I178</f>
        <v>110.97424287822795</v>
      </c>
      <c r="I178" s="14">
        <v>9.0111000000000008</v>
      </c>
      <c r="J178" s="14">
        <v>2.70833503379292</v>
      </c>
      <c r="K178" s="63"/>
      <c r="L178" s="16" t="s">
        <v>224</v>
      </c>
      <c r="M178" s="16" t="s">
        <v>225</v>
      </c>
      <c r="N178" s="49" t="s">
        <v>3</v>
      </c>
      <c r="O178" s="39" t="s">
        <v>228</v>
      </c>
      <c r="P178" s="51" t="s">
        <v>3</v>
      </c>
      <c r="Q178" s="55" t="s">
        <v>227</v>
      </c>
      <c r="R178" s="55" t="s">
        <v>227</v>
      </c>
      <c r="S178"/>
    </row>
    <row r="179" spans="1:19" x14ac:dyDescent="0.25">
      <c r="A179" s="19" t="s">
        <v>13</v>
      </c>
      <c r="B179" s="19"/>
      <c r="C179" s="19"/>
      <c r="D179" s="21"/>
      <c r="E179" s="13"/>
      <c r="F179" s="39"/>
      <c r="G179" s="39"/>
      <c r="H179" s="14"/>
      <c r="I179" s="14"/>
      <c r="J179" s="14"/>
      <c r="K179" s="63"/>
      <c r="L179"/>
      <c r="M179"/>
      <c r="N179"/>
      <c r="O179"/>
      <c r="P179"/>
      <c r="Q179"/>
      <c r="R179"/>
      <c r="S179"/>
    </row>
    <row r="180" spans="1:19" x14ac:dyDescent="0.25">
      <c r="A180" s="36">
        <f>IF(LEN(C180)=17,LEFT(C180,4)+(B180-1)/(DATE(LEFT(C180,4)+1,1,1)-DATE(LEFT(C180,4),1,1)),"BAD DATE FORMAT")</f>
        <v>1996.7114829993927</v>
      </c>
      <c r="B180" s="35">
        <f>DATE(LEFT(C180,4),RIGHT(LEFT(C180,7),2),RIGHT(LEFT(C180,10),2))-DATE(LEFT(C180,4),1,1)+1+(RIGHT(LEFT(C180,14),2)*60+RIGHT(C180,2))/1440</f>
        <v>261.40277777777777</v>
      </c>
      <c r="C180" s="31" t="s">
        <v>77</v>
      </c>
      <c r="D180" s="21"/>
      <c r="E180" s="13"/>
      <c r="F180" s="39"/>
      <c r="G180" s="39"/>
      <c r="H180" s="14"/>
      <c r="I180" s="14"/>
      <c r="J180" s="14"/>
      <c r="K180" s="63"/>
      <c r="L180"/>
      <c r="M180"/>
      <c r="N180"/>
      <c r="O180"/>
      <c r="P180"/>
      <c r="Q180"/>
      <c r="R180"/>
      <c r="S180"/>
    </row>
    <row r="181" spans="1:19" x14ac:dyDescent="0.25">
      <c r="A181" s="31">
        <v>9300</v>
      </c>
      <c r="B181" s="31" t="s">
        <v>53</v>
      </c>
      <c r="C181" s="31" t="s">
        <v>53</v>
      </c>
      <c r="D181" s="13">
        <v>1</v>
      </c>
      <c r="E181" s="13">
        <f>1000/D181</f>
        <v>1000</v>
      </c>
      <c r="F181" s="38">
        <v>1</v>
      </c>
      <c r="G181" s="39">
        <f>1000/F181</f>
        <v>1000</v>
      </c>
      <c r="H181" s="14">
        <v>1</v>
      </c>
      <c r="I181" s="14">
        <f>1000/H181</f>
        <v>1000</v>
      </c>
      <c r="J181" s="14">
        <v>1</v>
      </c>
      <c r="K181" s="63"/>
      <c r="L181" s="16" t="s">
        <v>3</v>
      </c>
      <c r="M181" s="16" t="s">
        <v>123</v>
      </c>
      <c r="N181" s="49" t="s">
        <v>3</v>
      </c>
      <c r="O181" s="39" t="s">
        <v>124</v>
      </c>
      <c r="P181" s="51" t="s">
        <v>3</v>
      </c>
      <c r="Q181" s="55" t="s">
        <v>124</v>
      </c>
      <c r="R181" s="55" t="s">
        <v>126</v>
      </c>
      <c r="S181"/>
    </row>
    <row r="182" spans="1:19" x14ac:dyDescent="0.25">
      <c r="A182" s="31">
        <v>1000</v>
      </c>
      <c r="B182" s="31" t="s">
        <v>75</v>
      </c>
      <c r="C182" s="31" t="s">
        <v>76</v>
      </c>
      <c r="D182" s="23">
        <f>1000/E182</f>
        <v>103.36985734959686</v>
      </c>
      <c r="E182" s="23">
        <v>9.6739999999999995</v>
      </c>
      <c r="F182" s="39">
        <f>1000/G182</f>
        <v>102.10332856851133</v>
      </c>
      <c r="G182" s="39">
        <v>9.7940000000000005</v>
      </c>
      <c r="H182" s="14">
        <f>1000/I182</f>
        <v>102.10332856851133</v>
      </c>
      <c r="I182" s="14">
        <v>9.7940000000000005</v>
      </c>
      <c r="J182" s="14">
        <v>2</v>
      </c>
      <c r="K182" s="63"/>
      <c r="L182" s="16" t="s">
        <v>3</v>
      </c>
      <c r="M182" s="16" t="s">
        <v>123</v>
      </c>
      <c r="N182" s="49" t="s">
        <v>3</v>
      </c>
      <c r="O182" s="39" t="s">
        <v>125</v>
      </c>
      <c r="P182" s="51" t="s">
        <v>3</v>
      </c>
      <c r="Q182" s="55" t="s">
        <v>125</v>
      </c>
      <c r="R182" s="55" t="s">
        <v>126</v>
      </c>
      <c r="S182"/>
    </row>
    <row r="183" spans="1:19" x14ac:dyDescent="0.25">
      <c r="A183" s="31">
        <v>2010</v>
      </c>
      <c r="B183" s="31" t="s">
        <v>63</v>
      </c>
      <c r="C183" s="31" t="s">
        <v>62</v>
      </c>
      <c r="D183" s="13">
        <f>1000/E183</f>
        <v>119.76047904191617</v>
      </c>
      <c r="E183" s="13">
        <v>8.35</v>
      </c>
      <c r="F183" s="39">
        <f>1000/G183</f>
        <v>119.18951132300357</v>
      </c>
      <c r="G183" s="39">
        <v>8.39</v>
      </c>
      <c r="H183" s="14">
        <f>1000/I183</f>
        <v>119.18951132300357</v>
      </c>
      <c r="I183" s="14">
        <f>G183</f>
        <v>8.39</v>
      </c>
      <c r="J183" s="14">
        <v>1.36</v>
      </c>
      <c r="K183" s="63"/>
      <c r="L183" s="16" t="s">
        <v>3</v>
      </c>
      <c r="M183" s="16" t="s">
        <v>123</v>
      </c>
      <c r="N183" s="49" t="s">
        <v>3</v>
      </c>
      <c r="O183" s="39" t="s">
        <v>125</v>
      </c>
      <c r="P183" s="51" t="s">
        <v>3</v>
      </c>
      <c r="Q183" s="55" t="s">
        <v>125</v>
      </c>
      <c r="R183" s="55" t="s">
        <v>126</v>
      </c>
      <c r="S183"/>
    </row>
    <row r="184" spans="1:19" x14ac:dyDescent="0.25">
      <c r="A184" s="80">
        <v>1004</v>
      </c>
      <c r="B184" s="31" t="s">
        <v>71</v>
      </c>
      <c r="C184" s="31" t="s">
        <v>65</v>
      </c>
      <c r="D184" s="13">
        <v>108.32</v>
      </c>
      <c r="E184" s="13">
        <f>1000/D184</f>
        <v>9.2319054652880368</v>
      </c>
      <c r="F184" s="39">
        <v>108.32</v>
      </c>
      <c r="G184" s="39">
        <f>1000/F184</f>
        <v>9.2319054652880368</v>
      </c>
      <c r="H184" s="14">
        <f>1000/I184</f>
        <v>110.97424287822795</v>
      </c>
      <c r="I184" s="14">
        <v>9.0111000000000008</v>
      </c>
      <c r="J184" s="14">
        <v>2.70833503379292</v>
      </c>
      <c r="K184" s="63"/>
      <c r="L184" s="16" t="s">
        <v>224</v>
      </c>
      <c r="M184" s="16" t="s">
        <v>225</v>
      </c>
      <c r="N184" s="49" t="s">
        <v>3</v>
      </c>
      <c r="O184" s="39" t="s">
        <v>228</v>
      </c>
      <c r="P184" s="51" t="s">
        <v>3</v>
      </c>
      <c r="Q184" s="55" t="s">
        <v>227</v>
      </c>
      <c r="R184" s="55" t="s">
        <v>227</v>
      </c>
      <c r="S184"/>
    </row>
    <row r="185" spans="1:19" x14ac:dyDescent="0.25">
      <c r="A185" s="80">
        <v>2015</v>
      </c>
      <c r="B185" s="31" t="s">
        <v>72</v>
      </c>
      <c r="C185" s="31" t="s">
        <v>65</v>
      </c>
      <c r="D185" s="13">
        <v>108.32</v>
      </c>
      <c r="E185" s="13">
        <f>1000/D185</f>
        <v>9.2319054652880368</v>
      </c>
      <c r="F185" s="39">
        <v>108.32</v>
      </c>
      <c r="G185" s="39">
        <f>1000/F185</f>
        <v>9.2319054652880368</v>
      </c>
      <c r="H185" s="14">
        <f>1000/I185</f>
        <v>110.97424287822795</v>
      </c>
      <c r="I185" s="14">
        <v>9.0111000000000008</v>
      </c>
      <c r="J185" s="14">
        <v>2.70833503379292</v>
      </c>
      <c r="K185" s="63"/>
      <c r="L185" s="16" t="s">
        <v>224</v>
      </c>
      <c r="M185" s="16" t="s">
        <v>225</v>
      </c>
      <c r="N185" s="49" t="s">
        <v>3</v>
      </c>
      <c r="O185" s="39" t="s">
        <v>228</v>
      </c>
      <c r="P185" s="51" t="s">
        <v>3</v>
      </c>
      <c r="Q185" s="55" t="s">
        <v>227</v>
      </c>
      <c r="R185" s="55" t="s">
        <v>227</v>
      </c>
      <c r="S185"/>
    </row>
    <row r="186" spans="1:19" x14ac:dyDescent="0.25">
      <c r="A186" s="80">
        <v>3005</v>
      </c>
      <c r="B186" s="31" t="s">
        <v>73</v>
      </c>
      <c r="C186" s="31" t="s">
        <v>65</v>
      </c>
      <c r="D186" s="13">
        <v>108.32</v>
      </c>
      <c r="E186" s="13">
        <f>1000/D186</f>
        <v>9.2319054652880368</v>
      </c>
      <c r="F186" s="39">
        <v>108.32</v>
      </c>
      <c r="G186" s="39">
        <f>1000/F186</f>
        <v>9.2319054652880368</v>
      </c>
      <c r="H186" s="14">
        <f>1000/I186</f>
        <v>110.97424287822795</v>
      </c>
      <c r="I186" s="14">
        <v>9.0111000000000008</v>
      </c>
      <c r="J186" s="14">
        <v>2.70833503379292</v>
      </c>
      <c r="K186" s="63"/>
      <c r="L186" s="16" t="s">
        <v>224</v>
      </c>
      <c r="M186" s="16" t="s">
        <v>225</v>
      </c>
      <c r="N186" s="49" t="s">
        <v>3</v>
      </c>
      <c r="O186" s="39" t="s">
        <v>228</v>
      </c>
      <c r="P186" s="51" t="s">
        <v>3</v>
      </c>
      <c r="Q186" s="55" t="s">
        <v>227</v>
      </c>
      <c r="R186" s="55" t="s">
        <v>227</v>
      </c>
      <c r="S186"/>
    </row>
    <row r="187" spans="1:19" x14ac:dyDescent="0.25">
      <c r="A187" s="19" t="s">
        <v>13</v>
      </c>
      <c r="B187" s="19"/>
      <c r="C187" s="19"/>
      <c r="D187" s="21"/>
      <c r="E187" s="13"/>
      <c r="F187" s="39"/>
      <c r="G187" s="39"/>
      <c r="H187" s="14"/>
      <c r="I187" s="14"/>
      <c r="J187" s="14"/>
      <c r="K187" s="63"/>
      <c r="L187"/>
      <c r="M187"/>
      <c r="N187"/>
      <c r="O187"/>
      <c r="P187"/>
      <c r="Q187"/>
      <c r="R187"/>
      <c r="S187"/>
    </row>
    <row r="188" spans="1:19" x14ac:dyDescent="0.25">
      <c r="A188" s="36">
        <f>IF(LEN(C188)=17,LEFT(C188,4)+(B188-1)/(DATE(LEFT(C188,4)+1,1,1)-DATE(LEFT(C188,4),1,1)),"BAD DATE FORMAT")</f>
        <v>1996.7855760473587</v>
      </c>
      <c r="B188" s="35">
        <f>DATE(LEFT(C188,4),RIGHT(LEFT(C188,7),2),RIGHT(LEFT(C188,10),2))-DATE(LEFT(C188,4),1,1)+1+(RIGHT(LEFT(C188,14),2)*60+RIGHT(C188,2))/1440</f>
        <v>288.52083333333331</v>
      </c>
      <c r="C188" s="31" t="s">
        <v>79</v>
      </c>
      <c r="D188" s="21"/>
      <c r="E188" s="13"/>
      <c r="F188" s="39"/>
      <c r="G188" s="39"/>
      <c r="H188" s="14"/>
      <c r="I188" s="14"/>
      <c r="J188" s="14"/>
      <c r="K188" s="63"/>
      <c r="L188"/>
      <c r="M188"/>
      <c r="N188"/>
      <c r="O188"/>
      <c r="P188"/>
      <c r="Q188"/>
      <c r="R188"/>
      <c r="S188"/>
    </row>
    <row r="189" spans="1:19" x14ac:dyDescent="0.25">
      <c r="A189" s="31">
        <v>9300</v>
      </c>
      <c r="B189" s="31" t="s">
        <v>53</v>
      </c>
      <c r="C189" s="31" t="s">
        <v>53</v>
      </c>
      <c r="D189" s="13">
        <v>1</v>
      </c>
      <c r="E189" s="13">
        <f>1000/D189</f>
        <v>1000</v>
      </c>
      <c r="F189" s="38">
        <v>1</v>
      </c>
      <c r="G189" s="39">
        <f>1000/F189</f>
        <v>1000</v>
      </c>
      <c r="H189" s="14">
        <v>1</v>
      </c>
      <c r="I189" s="14">
        <f>1000/H189</f>
        <v>1000</v>
      </c>
      <c r="J189" s="14">
        <v>1</v>
      </c>
      <c r="K189" s="63"/>
      <c r="L189" s="16" t="s">
        <v>3</v>
      </c>
      <c r="M189" s="16" t="s">
        <v>123</v>
      </c>
      <c r="N189" s="49" t="s">
        <v>3</v>
      </c>
      <c r="O189" s="39" t="s">
        <v>124</v>
      </c>
      <c r="P189" s="51" t="s">
        <v>3</v>
      </c>
      <c r="Q189" s="55" t="s">
        <v>124</v>
      </c>
      <c r="R189" s="55" t="s">
        <v>126</v>
      </c>
      <c r="S189"/>
    </row>
    <row r="190" spans="1:19" x14ac:dyDescent="0.25">
      <c r="A190" s="31">
        <v>1000</v>
      </c>
      <c r="B190" s="23" t="s">
        <v>69</v>
      </c>
      <c r="C190" s="23" t="s">
        <v>67</v>
      </c>
      <c r="D190" s="13">
        <f>1000/E190</f>
        <v>103.36985734959686</v>
      </c>
      <c r="E190" s="13">
        <v>9.6739999999999995</v>
      </c>
      <c r="F190" s="23">
        <f>1000/G190</f>
        <v>81.987373944412568</v>
      </c>
      <c r="G190" s="23">
        <v>12.196999999999999</v>
      </c>
      <c r="H190" s="23">
        <f>1000/I190</f>
        <v>81.987373944412568</v>
      </c>
      <c r="I190" s="23">
        <v>12.196999999999999</v>
      </c>
      <c r="J190" s="14">
        <v>3.8</v>
      </c>
      <c r="K190" s="63"/>
      <c r="L190" s="16" t="s">
        <v>3</v>
      </c>
      <c r="M190" s="16" t="s">
        <v>123</v>
      </c>
      <c r="N190" s="49" t="s">
        <v>3</v>
      </c>
      <c r="O190" s="39" t="s">
        <v>125</v>
      </c>
      <c r="P190" s="51" t="s">
        <v>3</v>
      </c>
      <c r="Q190" s="55" t="s">
        <v>125</v>
      </c>
      <c r="R190" s="55" t="s">
        <v>126</v>
      </c>
      <c r="S190"/>
    </row>
    <row r="191" spans="1:19" x14ac:dyDescent="0.25">
      <c r="A191" s="31">
        <v>2010</v>
      </c>
      <c r="B191" s="31" t="s">
        <v>63</v>
      </c>
      <c r="C191" s="31" t="s">
        <v>62</v>
      </c>
      <c r="D191" s="13">
        <f>1000/E191</f>
        <v>119.76047904191617</v>
      </c>
      <c r="E191" s="13">
        <v>8.35</v>
      </c>
      <c r="F191" s="39">
        <f>1000/G191</f>
        <v>119.18951132300357</v>
      </c>
      <c r="G191" s="39">
        <v>8.39</v>
      </c>
      <c r="H191" s="14">
        <f>F191</f>
        <v>119.18951132300357</v>
      </c>
      <c r="I191" s="14">
        <f>G191</f>
        <v>8.39</v>
      </c>
      <c r="J191" s="14">
        <v>1.36</v>
      </c>
      <c r="K191" s="63"/>
      <c r="L191" s="16" t="s">
        <v>3</v>
      </c>
      <c r="M191" s="16" t="s">
        <v>123</v>
      </c>
      <c r="N191" s="49" t="s">
        <v>3</v>
      </c>
      <c r="O191" s="39" t="s">
        <v>125</v>
      </c>
      <c r="P191" s="51" t="s">
        <v>3</v>
      </c>
      <c r="Q191" s="55" t="s">
        <v>125</v>
      </c>
      <c r="R191" s="55" t="s">
        <v>126</v>
      </c>
      <c r="S191"/>
    </row>
    <row r="192" spans="1:19" x14ac:dyDescent="0.25">
      <c r="A192" s="80">
        <v>1004</v>
      </c>
      <c r="B192" s="31" t="s">
        <v>71</v>
      </c>
      <c r="C192" s="31" t="s">
        <v>65</v>
      </c>
      <c r="D192" s="13">
        <v>108.32</v>
      </c>
      <c r="E192" s="13">
        <f>1000/D192</f>
        <v>9.2319054652880368</v>
      </c>
      <c r="F192" s="39">
        <v>108.32</v>
      </c>
      <c r="G192" s="39">
        <f>1000/F192</f>
        <v>9.2319054652880368</v>
      </c>
      <c r="H192" s="14">
        <f>1000/I192</f>
        <v>110.97424287822795</v>
      </c>
      <c r="I192" s="14">
        <v>9.0111000000000008</v>
      </c>
      <c r="J192" s="14">
        <v>2.70833503379292</v>
      </c>
      <c r="K192" s="63"/>
      <c r="L192" s="16" t="s">
        <v>224</v>
      </c>
      <c r="M192" s="16" t="s">
        <v>225</v>
      </c>
      <c r="N192" s="49" t="s">
        <v>3</v>
      </c>
      <c r="O192" s="39" t="s">
        <v>228</v>
      </c>
      <c r="P192" s="51" t="s">
        <v>3</v>
      </c>
      <c r="Q192" s="55" t="s">
        <v>227</v>
      </c>
      <c r="R192" s="55" t="s">
        <v>227</v>
      </c>
      <c r="S192"/>
    </row>
    <row r="193" spans="1:19" x14ac:dyDescent="0.25">
      <c r="A193" s="80">
        <v>2015</v>
      </c>
      <c r="B193" s="31" t="s">
        <v>72</v>
      </c>
      <c r="C193" s="31" t="s">
        <v>65</v>
      </c>
      <c r="D193" s="13">
        <v>108.32</v>
      </c>
      <c r="E193" s="13">
        <f>1000/D193</f>
        <v>9.2319054652880368</v>
      </c>
      <c r="F193" s="39">
        <v>108.32</v>
      </c>
      <c r="G193" s="39">
        <f>1000/F193</f>
        <v>9.2319054652880368</v>
      </c>
      <c r="H193" s="14">
        <f>1000/I193</f>
        <v>110.97424287822795</v>
      </c>
      <c r="I193" s="14">
        <v>9.0111000000000008</v>
      </c>
      <c r="J193" s="14">
        <v>2.70833503379292</v>
      </c>
      <c r="K193" s="63"/>
      <c r="L193" s="16" t="s">
        <v>224</v>
      </c>
      <c r="M193" s="16" t="s">
        <v>225</v>
      </c>
      <c r="N193" s="49" t="s">
        <v>3</v>
      </c>
      <c r="O193" s="39" t="s">
        <v>228</v>
      </c>
      <c r="P193" s="51" t="s">
        <v>3</v>
      </c>
      <c r="Q193" s="55" t="s">
        <v>227</v>
      </c>
      <c r="R193" s="55" t="s">
        <v>227</v>
      </c>
      <c r="S193"/>
    </row>
    <row r="194" spans="1:19" x14ac:dyDescent="0.25">
      <c r="A194" s="80">
        <v>3005</v>
      </c>
      <c r="B194" s="31" t="s">
        <v>73</v>
      </c>
      <c r="C194" s="31" t="s">
        <v>65</v>
      </c>
      <c r="D194" s="13">
        <v>108.32</v>
      </c>
      <c r="E194" s="13">
        <f>1000/D194</f>
        <v>9.2319054652880368</v>
      </c>
      <c r="F194" s="39">
        <v>108.32</v>
      </c>
      <c r="G194" s="39">
        <f>1000/F194</f>
        <v>9.2319054652880368</v>
      </c>
      <c r="H194" s="14">
        <f>1000/I194</f>
        <v>110.97424287822795</v>
      </c>
      <c r="I194" s="14">
        <v>9.0111000000000008</v>
      </c>
      <c r="J194" s="14">
        <v>2.70833503379292</v>
      </c>
      <c r="K194" s="63"/>
      <c r="L194" s="16" t="s">
        <v>224</v>
      </c>
      <c r="M194" s="16" t="s">
        <v>225</v>
      </c>
      <c r="N194" s="49" t="s">
        <v>3</v>
      </c>
      <c r="O194" s="39" t="s">
        <v>228</v>
      </c>
      <c r="P194" s="51" t="s">
        <v>3</v>
      </c>
      <c r="Q194" s="55" t="s">
        <v>227</v>
      </c>
      <c r="R194" s="55" t="s">
        <v>227</v>
      </c>
      <c r="S194"/>
    </row>
    <row r="195" spans="1:19" x14ac:dyDescent="0.25">
      <c r="A195" s="19" t="s">
        <v>13</v>
      </c>
      <c r="B195" s="19"/>
      <c r="C195" s="19"/>
      <c r="D195" s="21"/>
      <c r="E195" s="13"/>
      <c r="F195" s="39"/>
      <c r="G195" s="39"/>
      <c r="H195" s="14"/>
      <c r="I195" s="14"/>
      <c r="J195" s="14"/>
      <c r="K195" s="63"/>
      <c r="L195"/>
      <c r="M195"/>
      <c r="N195"/>
      <c r="O195"/>
      <c r="P195"/>
      <c r="Q195"/>
      <c r="R195"/>
      <c r="S195"/>
    </row>
    <row r="196" spans="1:19" x14ac:dyDescent="0.25">
      <c r="A196" s="36">
        <f>IF(LEN(C196)=17,LEFT(C196,4)+(B196-1)/(DATE(LEFT(C196,4)+1,1,1)-DATE(LEFT(C196,4),1,1)),"BAD DATE FORMAT")</f>
        <v>1996.7963437310261</v>
      </c>
      <c r="B196" s="35">
        <f>DATE(LEFT(C196,4),RIGHT(LEFT(C196,7),2),RIGHT(LEFT(C196,10),2))-DATE(LEFT(C196,4),1,1)+1+(RIGHT(LEFT(C196,14),2)*60+RIGHT(C196,2))/1440</f>
        <v>292.46180555555554</v>
      </c>
      <c r="C196" s="31" t="s">
        <v>78</v>
      </c>
      <c r="D196" s="21"/>
      <c r="E196" s="13"/>
      <c r="F196" s="39"/>
      <c r="G196" s="39"/>
      <c r="H196" s="14"/>
      <c r="I196" s="14"/>
      <c r="J196" s="14"/>
      <c r="K196" s="63"/>
      <c r="L196"/>
      <c r="M196"/>
      <c r="N196"/>
      <c r="O196"/>
      <c r="P196"/>
      <c r="Q196"/>
      <c r="R196"/>
      <c r="S196"/>
    </row>
    <row r="197" spans="1:19" x14ac:dyDescent="0.25">
      <c r="A197" s="31">
        <v>9300</v>
      </c>
      <c r="B197" s="31" t="s">
        <v>53</v>
      </c>
      <c r="C197" s="31" t="s">
        <v>53</v>
      </c>
      <c r="D197" s="13">
        <v>1</v>
      </c>
      <c r="E197" s="13">
        <f>1000/D197</f>
        <v>1000</v>
      </c>
      <c r="F197" s="38">
        <v>1</v>
      </c>
      <c r="G197" s="39">
        <f>1000/F197</f>
        <v>1000</v>
      </c>
      <c r="H197" s="14">
        <v>1</v>
      </c>
      <c r="I197" s="14">
        <f>1000/H197</f>
        <v>1000</v>
      </c>
      <c r="J197" s="14">
        <v>1</v>
      </c>
      <c r="K197" s="63"/>
      <c r="L197" s="16" t="s">
        <v>3</v>
      </c>
      <c r="M197" s="16" t="s">
        <v>123</v>
      </c>
      <c r="N197" s="49" t="s">
        <v>3</v>
      </c>
      <c r="O197" s="39" t="s">
        <v>124</v>
      </c>
      <c r="P197" s="51" t="s">
        <v>3</v>
      </c>
      <c r="Q197" s="55" t="s">
        <v>124</v>
      </c>
      <c r="R197" s="55" t="s">
        <v>126</v>
      </c>
      <c r="S197"/>
    </row>
    <row r="198" spans="1:19" x14ac:dyDescent="0.25">
      <c r="A198" s="31">
        <v>1000</v>
      </c>
      <c r="B198" s="31" t="s">
        <v>69</v>
      </c>
      <c r="C198" s="31" t="s">
        <v>67</v>
      </c>
      <c r="D198" s="23">
        <f>1000/E198</f>
        <v>83.381972817476864</v>
      </c>
      <c r="E198" s="23">
        <v>11.993</v>
      </c>
      <c r="F198" s="39">
        <f>1000/G198</f>
        <v>81.987373944412568</v>
      </c>
      <c r="G198" s="39">
        <v>12.196999999999999</v>
      </c>
      <c r="H198" s="14">
        <f>1000/I198</f>
        <v>81.987373944412568</v>
      </c>
      <c r="I198" s="14">
        <v>12.196999999999999</v>
      </c>
      <c r="J198" s="14">
        <v>3.8</v>
      </c>
      <c r="K198" s="63"/>
      <c r="L198" s="16" t="s">
        <v>3</v>
      </c>
      <c r="M198" s="16" t="s">
        <v>123</v>
      </c>
      <c r="N198" s="49" t="s">
        <v>3</v>
      </c>
      <c r="O198" s="39" t="s">
        <v>125</v>
      </c>
      <c r="P198" s="51" t="s">
        <v>3</v>
      </c>
      <c r="Q198" s="55" t="s">
        <v>125</v>
      </c>
      <c r="R198" s="55" t="s">
        <v>126</v>
      </c>
      <c r="S198"/>
    </row>
    <row r="199" spans="1:19" x14ac:dyDescent="0.25">
      <c r="A199" s="31">
        <v>2010</v>
      </c>
      <c r="B199" s="31" t="s">
        <v>63</v>
      </c>
      <c r="C199" s="31" t="s">
        <v>62</v>
      </c>
      <c r="D199" s="13">
        <f>1000/E199</f>
        <v>119.76047904191617</v>
      </c>
      <c r="E199" s="13">
        <v>8.35</v>
      </c>
      <c r="F199" s="39">
        <f>1000/G199</f>
        <v>119.18951132300357</v>
      </c>
      <c r="G199" s="39">
        <v>8.39</v>
      </c>
      <c r="H199" s="14">
        <f>F199</f>
        <v>119.18951132300357</v>
      </c>
      <c r="I199" s="14">
        <f>G199</f>
        <v>8.39</v>
      </c>
      <c r="J199" s="14">
        <v>1.36</v>
      </c>
      <c r="K199" s="63"/>
      <c r="L199" s="16" t="s">
        <v>3</v>
      </c>
      <c r="M199" s="16" t="s">
        <v>123</v>
      </c>
      <c r="N199" s="49" t="s">
        <v>3</v>
      </c>
      <c r="O199" s="39" t="s">
        <v>125</v>
      </c>
      <c r="P199" s="51" t="s">
        <v>3</v>
      </c>
      <c r="Q199" s="55" t="s">
        <v>125</v>
      </c>
      <c r="R199" s="55" t="s">
        <v>126</v>
      </c>
      <c r="S199"/>
    </row>
    <row r="200" spans="1:19" x14ac:dyDescent="0.25">
      <c r="A200" s="80">
        <v>1004</v>
      </c>
      <c r="B200" s="31" t="s">
        <v>71</v>
      </c>
      <c r="C200" s="31" t="s">
        <v>65</v>
      </c>
      <c r="D200" s="13">
        <v>108.32</v>
      </c>
      <c r="E200" s="13">
        <f>1000/D200</f>
        <v>9.2319054652880368</v>
      </c>
      <c r="F200" s="39">
        <v>108.32</v>
      </c>
      <c r="G200" s="39">
        <f>1000/F200</f>
        <v>9.2319054652880368</v>
      </c>
      <c r="H200" s="14">
        <f>1000/I200</f>
        <v>110.97424287822795</v>
      </c>
      <c r="I200" s="14">
        <v>9.0111000000000008</v>
      </c>
      <c r="J200" s="14">
        <v>2.70833503379292</v>
      </c>
      <c r="K200" s="63"/>
      <c r="L200" s="16" t="s">
        <v>224</v>
      </c>
      <c r="M200" s="16" t="s">
        <v>225</v>
      </c>
      <c r="N200" s="49" t="s">
        <v>3</v>
      </c>
      <c r="O200" s="39" t="s">
        <v>228</v>
      </c>
      <c r="P200" s="51" t="s">
        <v>3</v>
      </c>
      <c r="Q200" s="55" t="s">
        <v>227</v>
      </c>
      <c r="R200" s="55" t="s">
        <v>227</v>
      </c>
      <c r="S200"/>
    </row>
    <row r="201" spans="1:19" x14ac:dyDescent="0.25">
      <c r="A201" s="80">
        <v>2015</v>
      </c>
      <c r="B201" s="31" t="s">
        <v>72</v>
      </c>
      <c r="C201" s="31" t="s">
        <v>65</v>
      </c>
      <c r="D201" s="13">
        <v>108.32</v>
      </c>
      <c r="E201" s="13">
        <f>1000/D201</f>
        <v>9.2319054652880368</v>
      </c>
      <c r="F201" s="39">
        <v>108.32</v>
      </c>
      <c r="G201" s="39">
        <f>1000/F201</f>
        <v>9.2319054652880368</v>
      </c>
      <c r="H201" s="14">
        <f>1000/I201</f>
        <v>110.97424287822795</v>
      </c>
      <c r="I201" s="14">
        <v>9.0111000000000008</v>
      </c>
      <c r="J201" s="14">
        <v>2.70833503379292</v>
      </c>
      <c r="K201" s="63"/>
      <c r="L201" s="16" t="s">
        <v>224</v>
      </c>
      <c r="M201" s="16" t="s">
        <v>225</v>
      </c>
      <c r="N201" s="49" t="s">
        <v>3</v>
      </c>
      <c r="O201" s="39" t="s">
        <v>228</v>
      </c>
      <c r="P201" s="51" t="s">
        <v>3</v>
      </c>
      <c r="Q201" s="55" t="s">
        <v>227</v>
      </c>
      <c r="R201" s="55" t="s">
        <v>227</v>
      </c>
      <c r="S201"/>
    </row>
    <row r="202" spans="1:19" x14ac:dyDescent="0.25">
      <c r="A202" s="80">
        <v>3005</v>
      </c>
      <c r="B202" s="31" t="s">
        <v>73</v>
      </c>
      <c r="C202" s="31" t="s">
        <v>65</v>
      </c>
      <c r="D202" s="13">
        <v>108.32</v>
      </c>
      <c r="E202" s="13">
        <f>1000/D202</f>
        <v>9.2319054652880368</v>
      </c>
      <c r="F202" s="39">
        <v>108.32</v>
      </c>
      <c r="G202" s="39">
        <f>1000/F202</f>
        <v>9.2319054652880368</v>
      </c>
      <c r="H202" s="14">
        <f>1000/I202</f>
        <v>110.97424287822795</v>
      </c>
      <c r="I202" s="14">
        <v>9.0111000000000008</v>
      </c>
      <c r="J202" s="14">
        <v>2.70833503379292</v>
      </c>
      <c r="K202" s="63"/>
      <c r="L202" s="16" t="s">
        <v>224</v>
      </c>
      <c r="M202" s="16" t="s">
        <v>225</v>
      </c>
      <c r="N202" s="49" t="s">
        <v>3</v>
      </c>
      <c r="O202" s="39" t="s">
        <v>228</v>
      </c>
      <c r="P202" s="51" t="s">
        <v>3</v>
      </c>
      <c r="Q202" s="55" t="s">
        <v>227</v>
      </c>
      <c r="R202" s="55" t="s">
        <v>227</v>
      </c>
      <c r="S202"/>
    </row>
    <row r="203" spans="1:19" x14ac:dyDescent="0.25">
      <c r="A203" s="19" t="s">
        <v>13</v>
      </c>
      <c r="B203" s="19"/>
      <c r="C203" s="19"/>
      <c r="D203" s="21"/>
      <c r="E203" s="13"/>
      <c r="F203" s="39"/>
      <c r="G203" s="39"/>
      <c r="H203" s="14"/>
      <c r="I203" s="14"/>
      <c r="J203" s="14"/>
      <c r="K203" s="63"/>
      <c r="L203"/>
      <c r="M203"/>
      <c r="N203"/>
      <c r="O203"/>
      <c r="P203"/>
      <c r="Q203"/>
      <c r="R203"/>
      <c r="S203"/>
    </row>
    <row r="204" spans="1:19" x14ac:dyDescent="0.25">
      <c r="A204" s="36">
        <f>IF(LEN(C204)=17,LEFT(C204,4)+(B204-1)/(DATE(LEFT(C204,4)+1,1,1)-DATE(LEFT(C204,4),1,1)),"BAD DATE FORMAT")</f>
        <v>1997.0000095129376</v>
      </c>
      <c r="B204" s="35">
        <f>DATE(LEFT(C204,4),RIGHT(LEFT(C204,7),2),RIGHT(LEFT(C204,10),2))-DATE(LEFT(C204,4),1,1)+1+(RIGHT(LEFT(C204,14),2)*60+RIGHT(C204,2))/1440</f>
        <v>1.0034722222222223</v>
      </c>
      <c r="C204" s="23" t="s">
        <v>229</v>
      </c>
      <c r="D204" s="21"/>
      <c r="E204" s="13"/>
      <c r="F204" s="39"/>
      <c r="G204" s="39"/>
      <c r="H204" s="14"/>
      <c r="I204" s="14"/>
      <c r="J204" s="14"/>
      <c r="K204" s="63"/>
      <c r="L204"/>
      <c r="M204"/>
      <c r="N204"/>
      <c r="O204"/>
      <c r="P204"/>
      <c r="Q204"/>
      <c r="R204"/>
      <c r="S204"/>
    </row>
    <row r="205" spans="1:19" x14ac:dyDescent="0.25">
      <c r="A205" s="31">
        <v>9300</v>
      </c>
      <c r="B205" s="31" t="s">
        <v>53</v>
      </c>
      <c r="C205" s="31" t="s">
        <v>53</v>
      </c>
      <c r="D205" s="13">
        <v>1</v>
      </c>
      <c r="E205" s="13">
        <f>1000/D205</f>
        <v>1000</v>
      </c>
      <c r="F205" s="38">
        <v>1</v>
      </c>
      <c r="G205" s="39">
        <f>1000/F205</f>
        <v>1000</v>
      </c>
      <c r="H205" s="14">
        <v>1</v>
      </c>
      <c r="I205" s="14">
        <f>1000/H205</f>
        <v>1000</v>
      </c>
      <c r="J205" s="14">
        <v>1</v>
      </c>
      <c r="K205" s="63"/>
      <c r="L205" s="16" t="s">
        <v>3</v>
      </c>
      <c r="M205" s="16" t="s">
        <v>230</v>
      </c>
      <c r="N205" s="49" t="s">
        <v>3</v>
      </c>
      <c r="O205" s="39" t="s">
        <v>124</v>
      </c>
      <c r="P205" s="51" t="s">
        <v>3</v>
      </c>
      <c r="Q205" s="55" t="s">
        <v>124</v>
      </c>
      <c r="R205" s="55" t="s">
        <v>126</v>
      </c>
      <c r="S205"/>
    </row>
    <row r="206" spans="1:19" x14ac:dyDescent="0.25">
      <c r="A206" s="31">
        <v>1000</v>
      </c>
      <c r="B206" s="31" t="s">
        <v>69</v>
      </c>
      <c r="C206" s="31" t="s">
        <v>67</v>
      </c>
      <c r="D206" s="13">
        <f>1000/E206</f>
        <v>83.381972817476864</v>
      </c>
      <c r="E206" s="13">
        <v>11.993</v>
      </c>
      <c r="F206" s="23">
        <f>1000/G206</f>
        <v>82.774604751262316</v>
      </c>
      <c r="G206" s="23">
        <v>12.081</v>
      </c>
      <c r="H206" s="23">
        <f>1000/I206</f>
        <v>82.774604751262316</v>
      </c>
      <c r="I206" s="23">
        <v>12.081</v>
      </c>
      <c r="J206" s="14">
        <v>3.8</v>
      </c>
      <c r="K206" s="63"/>
      <c r="L206" s="16" t="s">
        <v>3</v>
      </c>
      <c r="M206" s="16" t="s">
        <v>123</v>
      </c>
      <c r="N206" s="49" t="s">
        <v>3</v>
      </c>
      <c r="O206" s="39" t="s">
        <v>125</v>
      </c>
      <c r="P206" s="51" t="s">
        <v>3</v>
      </c>
      <c r="Q206" s="55" t="s">
        <v>125</v>
      </c>
      <c r="R206" s="55" t="s">
        <v>126</v>
      </c>
      <c r="S206"/>
    </row>
    <row r="207" spans="1:19" x14ac:dyDescent="0.25">
      <c r="A207" s="31">
        <v>2010</v>
      </c>
      <c r="B207" s="31" t="s">
        <v>63</v>
      </c>
      <c r="C207" s="31" t="s">
        <v>62</v>
      </c>
      <c r="D207" s="13">
        <f>1000/E207</f>
        <v>119.76047904191617</v>
      </c>
      <c r="E207" s="13">
        <v>8.35</v>
      </c>
      <c r="F207" s="39">
        <f>1000/G207</f>
        <v>119.18951132300357</v>
      </c>
      <c r="G207" s="39">
        <v>8.39</v>
      </c>
      <c r="H207" s="14">
        <f>F207</f>
        <v>119.18951132300357</v>
      </c>
      <c r="I207" s="14">
        <f>G207</f>
        <v>8.39</v>
      </c>
      <c r="J207" s="14">
        <v>1.36</v>
      </c>
      <c r="K207" s="63"/>
      <c r="L207" s="16" t="s">
        <v>3</v>
      </c>
      <c r="M207" s="16" t="s">
        <v>123</v>
      </c>
      <c r="N207" s="49" t="s">
        <v>3</v>
      </c>
      <c r="O207" s="39" t="s">
        <v>125</v>
      </c>
      <c r="P207" s="51" t="s">
        <v>3</v>
      </c>
      <c r="Q207" s="55" t="s">
        <v>125</v>
      </c>
      <c r="R207" s="55" t="s">
        <v>126</v>
      </c>
      <c r="S207"/>
    </row>
    <row r="208" spans="1:19" x14ac:dyDescent="0.25">
      <c r="A208" s="80">
        <v>1004</v>
      </c>
      <c r="B208" s="31" t="s">
        <v>71</v>
      </c>
      <c r="C208" s="31" t="s">
        <v>65</v>
      </c>
      <c r="D208" s="13">
        <v>108.32</v>
      </c>
      <c r="E208" s="13">
        <f>1000/D208</f>
        <v>9.2319054652880368</v>
      </c>
      <c r="F208" s="39">
        <v>108.32</v>
      </c>
      <c r="G208" s="39">
        <f>1000/F208</f>
        <v>9.2319054652880368</v>
      </c>
      <c r="H208" s="14">
        <f>1000/I208</f>
        <v>110.97424287822795</v>
      </c>
      <c r="I208" s="14">
        <v>9.0111000000000008</v>
      </c>
      <c r="J208" s="14">
        <v>2.70833503379292</v>
      </c>
      <c r="K208" s="63"/>
      <c r="L208" s="16" t="s">
        <v>224</v>
      </c>
      <c r="M208" s="16" t="s">
        <v>225</v>
      </c>
      <c r="N208" s="49" t="s">
        <v>3</v>
      </c>
      <c r="O208" s="39" t="s">
        <v>228</v>
      </c>
      <c r="P208" s="51" t="s">
        <v>3</v>
      </c>
      <c r="Q208" s="55" t="s">
        <v>227</v>
      </c>
      <c r="R208" s="55" t="s">
        <v>227</v>
      </c>
      <c r="S208"/>
    </row>
    <row r="209" spans="1:19" x14ac:dyDescent="0.25">
      <c r="A209" s="80">
        <v>2015</v>
      </c>
      <c r="B209" s="31" t="s">
        <v>72</v>
      </c>
      <c r="C209" s="31" t="s">
        <v>65</v>
      </c>
      <c r="D209" s="13">
        <v>108.32</v>
      </c>
      <c r="E209" s="13">
        <f>1000/D209</f>
        <v>9.2319054652880368</v>
      </c>
      <c r="F209" s="39">
        <v>108.32</v>
      </c>
      <c r="G209" s="39">
        <f>1000/F209</f>
        <v>9.2319054652880368</v>
      </c>
      <c r="H209" s="14">
        <f>1000/I209</f>
        <v>110.97424287822795</v>
      </c>
      <c r="I209" s="14">
        <v>9.0111000000000008</v>
      </c>
      <c r="J209" s="14">
        <v>2.70833503379292</v>
      </c>
      <c r="K209" s="63"/>
      <c r="L209" s="16" t="s">
        <v>224</v>
      </c>
      <c r="M209" s="16" t="s">
        <v>225</v>
      </c>
      <c r="N209" s="49" t="s">
        <v>3</v>
      </c>
      <c r="O209" s="39" t="s">
        <v>228</v>
      </c>
      <c r="P209" s="51" t="s">
        <v>3</v>
      </c>
      <c r="Q209" s="55" t="s">
        <v>227</v>
      </c>
      <c r="R209" s="55" t="s">
        <v>227</v>
      </c>
      <c r="S209"/>
    </row>
    <row r="210" spans="1:19" x14ac:dyDescent="0.25">
      <c r="A210" s="80">
        <v>3005</v>
      </c>
      <c r="B210" s="31" t="s">
        <v>73</v>
      </c>
      <c r="C210" s="31" t="s">
        <v>65</v>
      </c>
      <c r="D210" s="13">
        <v>108.32</v>
      </c>
      <c r="E210" s="13">
        <f>1000/D210</f>
        <v>9.2319054652880368</v>
      </c>
      <c r="F210" s="39">
        <v>108.32</v>
      </c>
      <c r="G210" s="39">
        <f>1000/F210</f>
        <v>9.2319054652880368</v>
      </c>
      <c r="H210" s="14">
        <f>1000/I210</f>
        <v>110.97424287822795</v>
      </c>
      <c r="I210" s="14">
        <v>9.0111000000000008</v>
      </c>
      <c r="J210" s="14">
        <v>2.70833503379292</v>
      </c>
      <c r="K210" s="63"/>
      <c r="L210" s="16" t="s">
        <v>224</v>
      </c>
      <c r="M210" s="16" t="s">
        <v>225</v>
      </c>
      <c r="N210" s="49" t="s">
        <v>3</v>
      </c>
      <c r="O210" s="39" t="s">
        <v>228</v>
      </c>
      <c r="P210" s="51" t="s">
        <v>3</v>
      </c>
      <c r="Q210" s="55" t="s">
        <v>227</v>
      </c>
      <c r="R210" s="55" t="s">
        <v>227</v>
      </c>
      <c r="S210"/>
    </row>
    <row r="211" spans="1:19" x14ac:dyDescent="0.25">
      <c r="A211" s="19" t="s">
        <v>13</v>
      </c>
      <c r="B211" s="19"/>
      <c r="C211" s="19"/>
      <c r="D211" s="21"/>
      <c r="E211" s="13"/>
      <c r="F211" s="39"/>
      <c r="G211" s="39"/>
      <c r="H211" s="14"/>
      <c r="I211" s="14"/>
      <c r="J211" s="14"/>
      <c r="K211" s="63"/>
      <c r="L211"/>
      <c r="M211"/>
      <c r="N211"/>
      <c r="O211"/>
      <c r="P211"/>
      <c r="Q211"/>
      <c r="R211"/>
      <c r="S211"/>
    </row>
    <row r="212" spans="1:19" x14ac:dyDescent="0.25">
      <c r="A212" s="36">
        <f>IF(LEN(C212)=17,LEFT(C212,4)+(B212-1)/(DATE(LEFT(C212,4)+1,1,1)-DATE(LEFT(C212,4),1,1)),"BAD DATE FORMAT")</f>
        <v>1998.0000095129376</v>
      </c>
      <c r="B212" s="35">
        <f>DATE(LEFT(C212,4),RIGHT(LEFT(C212,7),2),RIGHT(LEFT(C212,10),2))-DATE(LEFT(C212,4),1,1)+1+(RIGHT(LEFT(C212,14),2)*60+RIGHT(C212,2))/1440</f>
        <v>1.0034722222222223</v>
      </c>
      <c r="C212" s="23" t="s">
        <v>231</v>
      </c>
      <c r="D212" s="21"/>
      <c r="E212" s="13"/>
      <c r="F212" s="39"/>
      <c r="G212" s="39"/>
      <c r="H212" s="14"/>
      <c r="I212" s="14"/>
      <c r="J212" s="14"/>
      <c r="K212" s="63"/>
      <c r="L212"/>
      <c r="M212"/>
      <c r="N212"/>
      <c r="O212"/>
      <c r="P212"/>
      <c r="Q212"/>
      <c r="R212"/>
      <c r="S212"/>
    </row>
    <row r="213" spans="1:19" x14ac:dyDescent="0.25">
      <c r="A213" s="31">
        <v>9300</v>
      </c>
      <c r="B213" s="31" t="s">
        <v>53</v>
      </c>
      <c r="C213" s="31" t="s">
        <v>53</v>
      </c>
      <c r="D213" s="13">
        <v>1</v>
      </c>
      <c r="E213" s="13">
        <f>1000/D213</f>
        <v>1000</v>
      </c>
      <c r="F213" s="38">
        <v>1</v>
      </c>
      <c r="G213" s="39">
        <f>1000/F213</f>
        <v>1000</v>
      </c>
      <c r="H213" s="14">
        <v>1</v>
      </c>
      <c r="I213" s="14">
        <f>1000/H213</f>
        <v>1000</v>
      </c>
      <c r="J213" s="14">
        <v>1</v>
      </c>
      <c r="K213" s="63"/>
      <c r="L213" s="16" t="s">
        <v>3</v>
      </c>
      <c r="M213" s="16" t="s">
        <v>230</v>
      </c>
      <c r="N213" s="49" t="s">
        <v>3</v>
      </c>
      <c r="O213" s="39" t="s">
        <v>124</v>
      </c>
      <c r="P213" s="51" t="s">
        <v>3</v>
      </c>
      <c r="Q213" s="55" t="s">
        <v>124</v>
      </c>
      <c r="R213" s="55" t="s">
        <v>126</v>
      </c>
      <c r="S213"/>
    </row>
    <row r="214" spans="1:19" x14ac:dyDescent="0.25">
      <c r="A214" s="31">
        <v>1000</v>
      </c>
      <c r="B214" s="31" t="s">
        <v>69</v>
      </c>
      <c r="C214" s="31" t="s">
        <v>67</v>
      </c>
      <c r="D214" s="13">
        <f>1000/E214</f>
        <v>83.381972817476864</v>
      </c>
      <c r="E214" s="13">
        <v>11.993</v>
      </c>
      <c r="F214" s="23">
        <f>1000/G214</f>
        <v>83.570115326759151</v>
      </c>
      <c r="G214" s="23">
        <v>11.965999999999999</v>
      </c>
      <c r="H214" s="23">
        <f>1000/I214</f>
        <v>83.570115326759151</v>
      </c>
      <c r="I214" s="23">
        <v>11.965999999999999</v>
      </c>
      <c r="J214" s="14">
        <v>3.8</v>
      </c>
      <c r="K214" s="63"/>
      <c r="L214" s="16" t="s">
        <v>3</v>
      </c>
      <c r="M214" s="16" t="s">
        <v>123</v>
      </c>
      <c r="N214" s="49" t="s">
        <v>3</v>
      </c>
      <c r="O214" s="39" t="s">
        <v>125</v>
      </c>
      <c r="P214" s="51" t="s">
        <v>3</v>
      </c>
      <c r="Q214" s="55" t="s">
        <v>125</v>
      </c>
      <c r="R214" s="55" t="s">
        <v>126</v>
      </c>
      <c r="S214"/>
    </row>
    <row r="215" spans="1:19" x14ac:dyDescent="0.25">
      <c r="A215" s="31">
        <v>2010</v>
      </c>
      <c r="B215" s="31" t="s">
        <v>63</v>
      </c>
      <c r="C215" s="31" t="s">
        <v>62</v>
      </c>
      <c r="D215" s="13">
        <f>1000/E215</f>
        <v>119.76047904191617</v>
      </c>
      <c r="E215" s="13">
        <v>8.35</v>
      </c>
      <c r="F215" s="39">
        <f>1000/G215</f>
        <v>119.18951132300357</v>
      </c>
      <c r="G215" s="39">
        <v>8.39</v>
      </c>
      <c r="H215" s="14">
        <f>F215</f>
        <v>119.18951132300357</v>
      </c>
      <c r="I215" s="14">
        <f>G215</f>
        <v>8.39</v>
      </c>
      <c r="J215" s="14">
        <v>1.36</v>
      </c>
      <c r="K215" s="63"/>
      <c r="L215" s="16" t="s">
        <v>3</v>
      </c>
      <c r="M215" s="16" t="s">
        <v>123</v>
      </c>
      <c r="N215" s="49" t="s">
        <v>3</v>
      </c>
      <c r="O215" s="39" t="s">
        <v>125</v>
      </c>
      <c r="P215" s="51" t="s">
        <v>3</v>
      </c>
      <c r="Q215" s="55" t="s">
        <v>125</v>
      </c>
      <c r="R215" s="55" t="s">
        <v>126</v>
      </c>
      <c r="S215"/>
    </row>
    <row r="216" spans="1:19" x14ac:dyDescent="0.25">
      <c r="A216" s="80">
        <v>1004</v>
      </c>
      <c r="B216" s="31" t="s">
        <v>71</v>
      </c>
      <c r="C216" s="31" t="s">
        <v>65</v>
      </c>
      <c r="D216" s="13">
        <v>108.32</v>
      </c>
      <c r="E216" s="13">
        <f>1000/D216</f>
        <v>9.2319054652880368</v>
      </c>
      <c r="F216" s="39">
        <v>108.32</v>
      </c>
      <c r="G216" s="39">
        <f>1000/F216</f>
        <v>9.2319054652880368</v>
      </c>
      <c r="H216" s="14">
        <f>1000/I216</f>
        <v>110.97424287822795</v>
      </c>
      <c r="I216" s="14">
        <v>9.0111000000000008</v>
      </c>
      <c r="J216" s="14">
        <v>2.70833503379292</v>
      </c>
      <c r="K216" s="63"/>
      <c r="L216" s="16" t="s">
        <v>224</v>
      </c>
      <c r="M216" s="16" t="s">
        <v>225</v>
      </c>
      <c r="N216" s="49" t="s">
        <v>3</v>
      </c>
      <c r="O216" s="39" t="s">
        <v>228</v>
      </c>
      <c r="P216" s="51" t="s">
        <v>3</v>
      </c>
      <c r="Q216" s="55" t="s">
        <v>227</v>
      </c>
      <c r="R216" s="55" t="s">
        <v>227</v>
      </c>
      <c r="S216"/>
    </row>
    <row r="217" spans="1:19" x14ac:dyDescent="0.25">
      <c r="A217" s="80">
        <v>2015</v>
      </c>
      <c r="B217" s="31" t="s">
        <v>72</v>
      </c>
      <c r="C217" s="31" t="s">
        <v>65</v>
      </c>
      <c r="D217" s="13">
        <v>108.32</v>
      </c>
      <c r="E217" s="13">
        <f>1000/D217</f>
        <v>9.2319054652880368</v>
      </c>
      <c r="F217" s="39">
        <v>108.32</v>
      </c>
      <c r="G217" s="39">
        <f>1000/F217</f>
        <v>9.2319054652880368</v>
      </c>
      <c r="H217" s="14">
        <f>1000/I217</f>
        <v>110.97424287822795</v>
      </c>
      <c r="I217" s="14">
        <v>9.0111000000000008</v>
      </c>
      <c r="J217" s="14">
        <v>2.70833503379292</v>
      </c>
      <c r="K217" s="63"/>
      <c r="L217" s="16" t="s">
        <v>224</v>
      </c>
      <c r="M217" s="16" t="s">
        <v>225</v>
      </c>
      <c r="N217" s="49" t="s">
        <v>3</v>
      </c>
      <c r="O217" s="39" t="s">
        <v>228</v>
      </c>
      <c r="P217" s="51" t="s">
        <v>3</v>
      </c>
      <c r="Q217" s="55" t="s">
        <v>227</v>
      </c>
      <c r="R217" s="55" t="s">
        <v>227</v>
      </c>
      <c r="S217"/>
    </row>
    <row r="218" spans="1:19" x14ac:dyDescent="0.25">
      <c r="A218" s="80">
        <v>3005</v>
      </c>
      <c r="B218" s="31" t="s">
        <v>73</v>
      </c>
      <c r="C218" s="31" t="s">
        <v>65</v>
      </c>
      <c r="D218" s="13">
        <v>108.32</v>
      </c>
      <c r="E218" s="13">
        <f>1000/D218</f>
        <v>9.2319054652880368</v>
      </c>
      <c r="F218" s="39">
        <v>108.32</v>
      </c>
      <c r="G218" s="39">
        <f>1000/F218</f>
        <v>9.2319054652880368</v>
      </c>
      <c r="H218" s="14">
        <f>1000/I218</f>
        <v>110.97424287822795</v>
      </c>
      <c r="I218" s="14">
        <v>9.0111000000000008</v>
      </c>
      <c r="J218" s="14">
        <v>2.70833503379292</v>
      </c>
      <c r="K218" s="63"/>
      <c r="L218" s="16" t="s">
        <v>224</v>
      </c>
      <c r="M218" s="16" t="s">
        <v>225</v>
      </c>
      <c r="N218" s="49" t="s">
        <v>3</v>
      </c>
      <c r="O218" s="39" t="s">
        <v>228</v>
      </c>
      <c r="P218" s="51" t="s">
        <v>3</v>
      </c>
      <c r="Q218" s="55" t="s">
        <v>227</v>
      </c>
      <c r="R218" s="55" t="s">
        <v>227</v>
      </c>
      <c r="S218"/>
    </row>
    <row r="219" spans="1:19" x14ac:dyDescent="0.25">
      <c r="A219" s="19" t="s">
        <v>13</v>
      </c>
      <c r="B219" s="19"/>
      <c r="C219" s="19"/>
      <c r="D219" s="21"/>
      <c r="E219" s="13"/>
      <c r="F219" s="39"/>
      <c r="G219" s="39"/>
      <c r="H219" s="14"/>
      <c r="I219" s="14"/>
      <c r="J219" s="14"/>
      <c r="K219" s="63"/>
      <c r="L219"/>
      <c r="M219"/>
      <c r="N219"/>
      <c r="O219"/>
      <c r="P219"/>
      <c r="Q219"/>
      <c r="R219"/>
      <c r="S219"/>
    </row>
    <row r="220" spans="1:19" x14ac:dyDescent="0.25">
      <c r="A220" s="36">
        <f>IF(LEN(C220)=17,LEFT(C220,4)+(B220-1)/(DATE(LEFT(C220,4)+1,1,1)-DATE(LEFT(C220,4),1,1)),"BAD DATE FORMAT")</f>
        <v>1999.0000095129376</v>
      </c>
      <c r="B220" s="35">
        <f>DATE(LEFT(C220,4),RIGHT(LEFT(C220,7),2),RIGHT(LEFT(C220,10),2))-DATE(LEFT(C220,4),1,1)+1+(RIGHT(LEFT(C220,14),2)*60+RIGHT(C220,2))/1440</f>
        <v>1.0034722222222223</v>
      </c>
      <c r="C220" s="23" t="s">
        <v>232</v>
      </c>
      <c r="D220" s="21"/>
      <c r="E220" s="13"/>
      <c r="F220" s="39"/>
      <c r="G220" s="39"/>
      <c r="H220" s="14"/>
      <c r="I220" s="14"/>
      <c r="J220" s="14"/>
      <c r="K220" s="63"/>
      <c r="L220"/>
      <c r="M220"/>
      <c r="N220"/>
      <c r="O220"/>
      <c r="P220"/>
      <c r="Q220"/>
      <c r="R220"/>
      <c r="S220"/>
    </row>
    <row r="221" spans="1:19" x14ac:dyDescent="0.25">
      <c r="A221" s="31">
        <v>9300</v>
      </c>
      <c r="B221" s="31" t="s">
        <v>177</v>
      </c>
      <c r="C221" s="31" t="s">
        <v>109</v>
      </c>
      <c r="D221" s="13">
        <v>1</v>
      </c>
      <c r="E221" s="13">
        <f>1000/D221</f>
        <v>1000</v>
      </c>
      <c r="F221" s="38">
        <v>1</v>
      </c>
      <c r="G221" s="39">
        <f>1000/F221</f>
        <v>1000</v>
      </c>
      <c r="H221" s="14">
        <v>1</v>
      </c>
      <c r="I221" s="14">
        <f>1000/H221</f>
        <v>1000</v>
      </c>
      <c r="J221" s="14">
        <v>1</v>
      </c>
      <c r="K221" s="63"/>
      <c r="L221" s="16" t="s">
        <v>3</v>
      </c>
      <c r="M221" s="16" t="s">
        <v>230</v>
      </c>
      <c r="N221" s="49" t="s">
        <v>3</v>
      </c>
      <c r="O221" s="39" t="s">
        <v>124</v>
      </c>
      <c r="P221" s="51" t="s">
        <v>3</v>
      </c>
      <c r="Q221" s="55" t="s">
        <v>124</v>
      </c>
      <c r="R221" s="55" t="s">
        <v>126</v>
      </c>
      <c r="S221"/>
    </row>
    <row r="222" spans="1:19" x14ac:dyDescent="0.25">
      <c r="A222" s="31">
        <v>1000</v>
      </c>
      <c r="B222" s="31" t="s">
        <v>33</v>
      </c>
      <c r="C222" s="31" t="s">
        <v>67</v>
      </c>
      <c r="D222" s="13">
        <v>83.38</v>
      </c>
      <c r="E222" s="13">
        <f>1000/D222</f>
        <v>11.993283761093789</v>
      </c>
      <c r="F222" s="23">
        <f>1000/G222</f>
        <v>84.373945325683422</v>
      </c>
      <c r="G222" s="23">
        <v>11.852</v>
      </c>
      <c r="H222" s="23">
        <f>1000/I222</f>
        <v>84.373945325683422</v>
      </c>
      <c r="I222" s="23">
        <v>11.852</v>
      </c>
      <c r="J222" s="14">
        <v>3.8</v>
      </c>
      <c r="K222" s="63"/>
      <c r="L222" s="16" t="s">
        <v>234</v>
      </c>
      <c r="M222" s="16" t="s">
        <v>225</v>
      </c>
      <c r="N222" s="49" t="s">
        <v>3</v>
      </c>
      <c r="O222" s="39" t="s">
        <v>125</v>
      </c>
      <c r="P222" s="51" t="s">
        <v>3</v>
      </c>
      <c r="Q222" s="55" t="s">
        <v>125</v>
      </c>
      <c r="R222" s="55" t="s">
        <v>126</v>
      </c>
      <c r="S222"/>
    </row>
    <row r="223" spans="1:19" x14ac:dyDescent="0.25">
      <c r="A223" s="31">
        <v>2010</v>
      </c>
      <c r="B223" s="31" t="s">
        <v>63</v>
      </c>
      <c r="C223" s="31" t="s">
        <v>62</v>
      </c>
      <c r="D223" s="13">
        <f>1000/E223</f>
        <v>119.76047904191617</v>
      </c>
      <c r="E223" s="13">
        <v>8.35</v>
      </c>
      <c r="F223" s="39">
        <f>1000/G223</f>
        <v>119.18951132300357</v>
      </c>
      <c r="G223" s="39">
        <v>8.39</v>
      </c>
      <c r="H223" s="14">
        <f>F223</f>
        <v>119.18951132300357</v>
      </c>
      <c r="I223" s="14">
        <f>G223</f>
        <v>8.39</v>
      </c>
      <c r="J223" s="14">
        <v>1.36</v>
      </c>
      <c r="K223" s="63"/>
      <c r="L223" s="16" t="s">
        <v>3</v>
      </c>
      <c r="M223" s="16" t="s">
        <v>123</v>
      </c>
      <c r="N223" s="49" t="s">
        <v>3</v>
      </c>
      <c r="O223" s="39" t="s">
        <v>125</v>
      </c>
      <c r="P223" s="51" t="s">
        <v>3</v>
      </c>
      <c r="Q223" s="55" t="s">
        <v>125</v>
      </c>
      <c r="R223" s="55" t="s">
        <v>126</v>
      </c>
      <c r="S223"/>
    </row>
    <row r="224" spans="1:19" x14ac:dyDescent="0.25">
      <c r="A224" s="80">
        <v>1004</v>
      </c>
      <c r="B224" s="31" t="s">
        <v>71</v>
      </c>
      <c r="C224" s="31" t="s">
        <v>65</v>
      </c>
      <c r="D224" s="13">
        <v>108.32</v>
      </c>
      <c r="E224" s="13">
        <f>1000/D224</f>
        <v>9.2319054652880368</v>
      </c>
      <c r="F224" s="39">
        <v>108.32</v>
      </c>
      <c r="G224" s="39">
        <f>1000/F224</f>
        <v>9.2319054652880368</v>
      </c>
      <c r="H224" s="14">
        <f>1000/I224</f>
        <v>110.97424287822795</v>
      </c>
      <c r="I224" s="14">
        <v>9.0111000000000008</v>
      </c>
      <c r="J224" s="14">
        <v>2.70833503379292</v>
      </c>
      <c r="K224" s="63"/>
      <c r="L224" s="16" t="s">
        <v>224</v>
      </c>
      <c r="M224" s="16" t="s">
        <v>225</v>
      </c>
      <c r="N224" s="49" t="s">
        <v>3</v>
      </c>
      <c r="O224" s="39" t="s">
        <v>228</v>
      </c>
      <c r="P224" s="51" t="s">
        <v>3</v>
      </c>
      <c r="Q224" s="55" t="s">
        <v>227</v>
      </c>
      <c r="R224" s="55" t="s">
        <v>227</v>
      </c>
      <c r="S224"/>
    </row>
    <row r="225" spans="1:36" x14ac:dyDescent="0.25">
      <c r="A225" s="80">
        <v>2015</v>
      </c>
      <c r="B225" s="31" t="s">
        <v>72</v>
      </c>
      <c r="C225" s="31" t="s">
        <v>65</v>
      </c>
      <c r="D225" s="13">
        <v>108.32</v>
      </c>
      <c r="E225" s="13">
        <f>1000/D225</f>
        <v>9.2319054652880368</v>
      </c>
      <c r="F225" s="39">
        <v>108.32</v>
      </c>
      <c r="G225" s="39">
        <f>1000/F225</f>
        <v>9.2319054652880368</v>
      </c>
      <c r="H225" s="14">
        <f>1000/I225</f>
        <v>110.97424287822795</v>
      </c>
      <c r="I225" s="14">
        <v>9.0111000000000008</v>
      </c>
      <c r="J225" s="14">
        <v>2.70833503379292</v>
      </c>
      <c r="K225" s="63"/>
      <c r="L225" s="16" t="s">
        <v>224</v>
      </c>
      <c r="M225" s="16" t="s">
        <v>225</v>
      </c>
      <c r="N225" s="49" t="s">
        <v>3</v>
      </c>
      <c r="O225" s="39" t="s">
        <v>228</v>
      </c>
      <c r="P225" s="51" t="s">
        <v>3</v>
      </c>
      <c r="Q225" s="55" t="s">
        <v>227</v>
      </c>
      <c r="R225" s="55" t="s">
        <v>227</v>
      </c>
      <c r="S225"/>
    </row>
    <row r="226" spans="1:36" x14ac:dyDescent="0.25">
      <c r="A226" s="80">
        <v>3005</v>
      </c>
      <c r="B226" s="31" t="s">
        <v>73</v>
      </c>
      <c r="C226" s="31" t="s">
        <v>65</v>
      </c>
      <c r="D226" s="13">
        <v>108.32</v>
      </c>
      <c r="E226" s="13">
        <f>1000/D226</f>
        <v>9.2319054652880368</v>
      </c>
      <c r="F226" s="39">
        <v>108.32</v>
      </c>
      <c r="G226" s="39">
        <f>1000/F226</f>
        <v>9.2319054652880368</v>
      </c>
      <c r="H226" s="14">
        <f>1000/I226</f>
        <v>110.97424287822795</v>
      </c>
      <c r="I226" s="14">
        <v>9.0111000000000008</v>
      </c>
      <c r="J226" s="14">
        <v>2.70833503379292</v>
      </c>
      <c r="K226" s="63"/>
      <c r="L226" s="16" t="s">
        <v>224</v>
      </c>
      <c r="M226" s="16" t="s">
        <v>225</v>
      </c>
      <c r="N226" s="49" t="s">
        <v>3</v>
      </c>
      <c r="O226" s="39" t="s">
        <v>228</v>
      </c>
      <c r="P226" s="51" t="s">
        <v>3</v>
      </c>
      <c r="Q226" s="55" t="s">
        <v>227</v>
      </c>
      <c r="R226" s="55" t="s">
        <v>227</v>
      </c>
      <c r="S226"/>
    </row>
    <row r="227" spans="1:36" x14ac:dyDescent="0.25">
      <c r="A227" s="19" t="s">
        <v>13</v>
      </c>
      <c r="B227" s="19"/>
      <c r="C227" s="19"/>
      <c r="D227" s="21"/>
      <c r="E227" s="13"/>
      <c r="F227" s="39"/>
      <c r="G227" s="39"/>
      <c r="H227" s="14"/>
      <c r="I227" s="14"/>
      <c r="J227" s="14"/>
      <c r="K227" s="63"/>
      <c r="L227"/>
      <c r="M227"/>
      <c r="N227"/>
      <c r="O227"/>
      <c r="P227"/>
      <c r="Q227"/>
      <c r="R227"/>
      <c r="S227"/>
    </row>
    <row r="228" spans="1:36" x14ac:dyDescent="0.25">
      <c r="A228" s="36">
        <f>IF(LEN(C228)=17,LEFT(C228,4)+(B228-1)/(DATE(LEFT(C228,4)+1,1,1)-DATE(LEFT(C228,4),1,1)),"BAD DATE FORMAT")</f>
        <v>1999.4915239726026</v>
      </c>
      <c r="B228" s="35">
        <f>DATE(LEFT(C228,4),RIGHT(LEFT(C228,7),2),RIGHT(LEFT(C228,10),2))-DATE(LEFT(C228,4),1,1)+1+(RIGHT(LEFT(C228,14),2)*60+RIGHT(C228,2))/1440</f>
        <v>180.40625</v>
      </c>
      <c r="C228" s="19" t="s">
        <v>233</v>
      </c>
      <c r="D228" s="21"/>
      <c r="E228" s="13"/>
      <c r="F228" s="39"/>
      <c r="G228" s="39"/>
      <c r="H228" s="14"/>
      <c r="I228" s="14"/>
      <c r="J228" s="14"/>
      <c r="K228" s="63"/>
      <c r="L228"/>
      <c r="M228"/>
      <c r="N228"/>
      <c r="O228"/>
      <c r="P228"/>
      <c r="Q228"/>
      <c r="R228"/>
      <c r="S228"/>
    </row>
    <row r="229" spans="1:36" x14ac:dyDescent="0.25">
      <c r="A229" s="31">
        <v>9300</v>
      </c>
      <c r="B229" s="31" t="s">
        <v>177</v>
      </c>
      <c r="C229" s="31" t="s">
        <v>109</v>
      </c>
      <c r="D229" s="13">
        <v>1</v>
      </c>
      <c r="E229" s="13">
        <f>1000/D229</f>
        <v>1000</v>
      </c>
      <c r="F229" s="38">
        <v>1</v>
      </c>
      <c r="G229" s="39">
        <f>1000/F229</f>
        <v>1000</v>
      </c>
      <c r="H229" s="14">
        <v>1</v>
      </c>
      <c r="I229" s="14">
        <f>1000/H229</f>
        <v>1000</v>
      </c>
      <c r="J229" s="14">
        <v>1</v>
      </c>
      <c r="K229" s="63"/>
      <c r="L229" s="16" t="s">
        <v>3</v>
      </c>
      <c r="M229" s="16" t="s">
        <v>230</v>
      </c>
      <c r="N229" s="49" t="s">
        <v>3</v>
      </c>
      <c r="O229" s="39" t="s">
        <v>124</v>
      </c>
      <c r="P229" s="51" t="s">
        <v>3</v>
      </c>
      <c r="Q229" s="55" t="s">
        <v>124</v>
      </c>
      <c r="R229" s="55" t="s">
        <v>126</v>
      </c>
      <c r="S229"/>
    </row>
    <row r="230" spans="1:36" x14ac:dyDescent="0.25">
      <c r="A230" s="31">
        <v>1000</v>
      </c>
      <c r="B230" s="31" t="s">
        <v>33</v>
      </c>
      <c r="C230" s="31" t="s">
        <v>67</v>
      </c>
      <c r="D230" s="13">
        <v>83.38</v>
      </c>
      <c r="E230" s="13">
        <f>1000/D230</f>
        <v>11.993283761093789</v>
      </c>
      <c r="F230" s="38">
        <f>1000/G230</f>
        <v>84.373945325683422</v>
      </c>
      <c r="G230" s="39">
        <v>11.852</v>
      </c>
      <c r="H230" s="14">
        <f>1000/I230</f>
        <v>84.373945325683422</v>
      </c>
      <c r="I230" s="14">
        <v>11.852</v>
      </c>
      <c r="J230" s="14">
        <v>3.8</v>
      </c>
      <c r="K230" s="63"/>
      <c r="L230" s="16" t="s">
        <v>234</v>
      </c>
      <c r="M230" s="16" t="s">
        <v>225</v>
      </c>
      <c r="N230" s="49" t="s">
        <v>3</v>
      </c>
      <c r="O230" s="39" t="s">
        <v>125</v>
      </c>
      <c r="P230" s="51" t="s">
        <v>3</v>
      </c>
      <c r="Q230" s="55" t="s">
        <v>125</v>
      </c>
      <c r="R230" s="55" t="s">
        <v>126</v>
      </c>
      <c r="S230"/>
    </row>
    <row r="231" spans="1:36" x14ac:dyDescent="0.25">
      <c r="A231" s="31">
        <v>2010</v>
      </c>
      <c r="B231" s="23" t="s">
        <v>34</v>
      </c>
      <c r="C231" s="23" t="s">
        <v>68</v>
      </c>
      <c r="D231" s="13">
        <f>1000/E231</f>
        <v>119.76047904191617</v>
      </c>
      <c r="E231" s="13">
        <v>8.35</v>
      </c>
      <c r="F231" s="23">
        <f>1000/G231</f>
        <v>130.3780964797914</v>
      </c>
      <c r="G231" s="23">
        <v>7.67</v>
      </c>
      <c r="H231" s="23">
        <f>F231</f>
        <v>130.3780964797914</v>
      </c>
      <c r="I231" s="23">
        <f>G231</f>
        <v>7.67</v>
      </c>
      <c r="J231" s="14">
        <v>2.2799999999999998</v>
      </c>
      <c r="K231" s="63"/>
      <c r="L231" s="16" t="s">
        <v>3</v>
      </c>
      <c r="M231" s="16" t="s">
        <v>123</v>
      </c>
      <c r="N231" s="49" t="s">
        <v>3</v>
      </c>
      <c r="O231" s="39" t="s">
        <v>125</v>
      </c>
      <c r="P231" s="51" t="s">
        <v>3</v>
      </c>
      <c r="Q231" s="55" t="s">
        <v>125</v>
      </c>
      <c r="R231" s="55" t="s">
        <v>126</v>
      </c>
      <c r="S231"/>
    </row>
    <row r="232" spans="1:36" x14ac:dyDescent="0.25">
      <c r="A232" s="80">
        <v>1004</v>
      </c>
      <c r="B232" s="31" t="s">
        <v>71</v>
      </c>
      <c r="C232" s="31" t="s">
        <v>65</v>
      </c>
      <c r="D232" s="13">
        <v>108.32</v>
      </c>
      <c r="E232" s="13">
        <f>1000/D232</f>
        <v>9.2319054652880368</v>
      </c>
      <c r="F232" s="39">
        <v>108.32</v>
      </c>
      <c r="G232" s="39">
        <f>1000/F232</f>
        <v>9.2319054652880368</v>
      </c>
      <c r="H232" s="14">
        <f>1000/I232</f>
        <v>110.97424287822795</v>
      </c>
      <c r="I232" s="14">
        <v>9.0111000000000008</v>
      </c>
      <c r="J232" s="14">
        <v>2.70833503379292</v>
      </c>
      <c r="K232" s="63"/>
      <c r="L232" s="16" t="s">
        <v>224</v>
      </c>
      <c r="M232" s="16" t="s">
        <v>225</v>
      </c>
      <c r="N232" s="49" t="s">
        <v>3</v>
      </c>
      <c r="O232" s="39" t="s">
        <v>228</v>
      </c>
      <c r="P232" s="51" t="s">
        <v>3</v>
      </c>
      <c r="Q232" s="55" t="s">
        <v>227</v>
      </c>
      <c r="R232" s="55" t="s">
        <v>227</v>
      </c>
      <c r="S232"/>
    </row>
    <row r="233" spans="1:36" x14ac:dyDescent="0.25">
      <c r="A233" s="80">
        <v>2015</v>
      </c>
      <c r="B233" s="31" t="s">
        <v>72</v>
      </c>
      <c r="C233" s="31" t="s">
        <v>65</v>
      </c>
      <c r="D233" s="13">
        <v>108.32</v>
      </c>
      <c r="E233" s="13">
        <f>1000/D233</f>
        <v>9.2319054652880368</v>
      </c>
      <c r="F233" s="39">
        <v>108.32</v>
      </c>
      <c r="G233" s="39">
        <f>1000/F233</f>
        <v>9.2319054652880368</v>
      </c>
      <c r="H233" s="14">
        <f>1000/I233</f>
        <v>110.97424287822795</v>
      </c>
      <c r="I233" s="14">
        <v>9.0111000000000008</v>
      </c>
      <c r="J233" s="14">
        <v>2.70833503379292</v>
      </c>
      <c r="K233" s="63"/>
      <c r="L233" s="16" t="s">
        <v>224</v>
      </c>
      <c r="M233" s="16" t="s">
        <v>225</v>
      </c>
      <c r="N233" s="49" t="s">
        <v>3</v>
      </c>
      <c r="O233" s="39" t="s">
        <v>228</v>
      </c>
      <c r="P233" s="51" t="s">
        <v>3</v>
      </c>
      <c r="Q233" s="55" t="s">
        <v>227</v>
      </c>
      <c r="R233" s="55" t="s">
        <v>227</v>
      </c>
      <c r="S233"/>
    </row>
    <row r="234" spans="1:36" x14ac:dyDescent="0.25">
      <c r="A234" s="80">
        <v>3005</v>
      </c>
      <c r="B234" s="31" t="s">
        <v>73</v>
      </c>
      <c r="C234" s="31" t="s">
        <v>65</v>
      </c>
      <c r="D234" s="13">
        <v>108.32</v>
      </c>
      <c r="E234" s="13">
        <f>1000/D234</f>
        <v>9.2319054652880368</v>
      </c>
      <c r="F234" s="39">
        <v>108.32</v>
      </c>
      <c r="G234" s="39">
        <f>1000/F234</f>
        <v>9.2319054652880368</v>
      </c>
      <c r="H234" s="14">
        <f>1000/I234</f>
        <v>110.97424287822795</v>
      </c>
      <c r="I234" s="14">
        <v>9.0111000000000008</v>
      </c>
      <c r="J234" s="14">
        <v>2.70833503379292</v>
      </c>
      <c r="K234" s="63"/>
      <c r="L234" s="16" t="s">
        <v>224</v>
      </c>
      <c r="M234" s="16" t="s">
        <v>225</v>
      </c>
      <c r="N234" s="49" t="s">
        <v>3</v>
      </c>
      <c r="O234" s="39" t="s">
        <v>228</v>
      </c>
      <c r="P234" s="51" t="s">
        <v>3</v>
      </c>
      <c r="Q234" s="55" t="s">
        <v>227</v>
      </c>
      <c r="R234" s="55" t="s">
        <v>227</v>
      </c>
      <c r="S234"/>
    </row>
    <row r="235" spans="1:36" s="3" customFormat="1" x14ac:dyDescent="0.25">
      <c r="A235" s="19" t="s">
        <v>13</v>
      </c>
      <c r="B235" s="19"/>
      <c r="C235" s="19"/>
      <c r="D235" s="21"/>
      <c r="E235" s="13"/>
      <c r="F235" s="39"/>
      <c r="G235" s="39"/>
      <c r="H235" s="14"/>
      <c r="I235" s="14"/>
      <c r="J235" s="14"/>
      <c r="K235" s="59"/>
      <c r="L235" s="19"/>
      <c r="M235" s="19"/>
      <c r="N235" s="19"/>
      <c r="O235" s="19"/>
      <c r="P235" s="19"/>
      <c r="Q235" s="2"/>
      <c r="R235" s="2"/>
      <c r="S235" s="76"/>
    </row>
    <row r="236" spans="1:36" s="3" customFormat="1" x14ac:dyDescent="0.25">
      <c r="A236" s="36">
        <f>IF(LEN(C236)=17,LEFT(C236,4)+(B236-1)/(DATE(LEFT(C236,4)+1,1,1)-DATE(LEFT(C236,4),1,1)),"BAD DATE FORMAT")</f>
        <v>1999.4968892694064</v>
      </c>
      <c r="B236" s="35">
        <f>DATE(LEFT(C236,4),RIGHT(LEFT(C236,7),2),RIGHT(LEFT(C236,10),2))-DATE(LEFT(C236,4),1,1)+1+(RIGHT(LEFT(C236,14),2)*60+RIGHT(C236,2))/1440</f>
        <v>182.36458333333334</v>
      </c>
      <c r="C236" s="19" t="s">
        <v>70</v>
      </c>
      <c r="D236" s="21"/>
      <c r="E236" s="13"/>
      <c r="F236" s="39"/>
      <c r="G236" s="39"/>
      <c r="H236" s="14"/>
      <c r="I236" s="14"/>
      <c r="J236" s="14"/>
      <c r="K236" s="60"/>
      <c r="L236" s="20"/>
      <c r="M236" s="20"/>
      <c r="N236" s="20"/>
      <c r="O236" s="19"/>
      <c r="P236" s="19"/>
      <c r="Q236" s="2"/>
      <c r="R236" s="2"/>
      <c r="S236" s="76"/>
      <c r="T236" s="12"/>
      <c r="U236" s="12"/>
      <c r="V236" s="12"/>
      <c r="W236" s="12"/>
      <c r="X236" s="12"/>
      <c r="Y236" s="12"/>
    </row>
    <row r="237" spans="1:36" s="3" customFormat="1" x14ac:dyDescent="0.25">
      <c r="A237" s="31">
        <v>9300</v>
      </c>
      <c r="B237" s="31" t="s">
        <v>177</v>
      </c>
      <c r="C237" s="31" t="s">
        <v>109</v>
      </c>
      <c r="D237" s="21">
        <v>1</v>
      </c>
      <c r="E237" s="13">
        <f t="shared" ref="E237:E242" si="0">1000/D237</f>
        <v>1000</v>
      </c>
      <c r="F237" s="39">
        <f>1000/G237</f>
        <v>1</v>
      </c>
      <c r="G237" s="39">
        <v>1000</v>
      </c>
      <c r="H237" s="14">
        <v>1</v>
      </c>
      <c r="I237" s="14">
        <f>1000/H237</f>
        <v>1000</v>
      </c>
      <c r="J237" s="14">
        <v>1</v>
      </c>
      <c r="K237" s="60"/>
      <c r="L237" s="16" t="s">
        <v>3</v>
      </c>
      <c r="M237" s="16" t="s">
        <v>230</v>
      </c>
      <c r="N237" s="49" t="s">
        <v>3</v>
      </c>
      <c r="O237" s="39" t="s">
        <v>124</v>
      </c>
      <c r="P237" s="51" t="s">
        <v>3</v>
      </c>
      <c r="Q237" s="55" t="s">
        <v>124</v>
      </c>
      <c r="R237" s="55" t="s">
        <v>126</v>
      </c>
      <c r="S237" s="76"/>
    </row>
    <row r="238" spans="1:36" s="3" customFormat="1" x14ac:dyDescent="0.25">
      <c r="A238" s="31">
        <v>1000</v>
      </c>
      <c r="B238" s="31" t="s">
        <v>33</v>
      </c>
      <c r="C238" s="31" t="s">
        <v>67</v>
      </c>
      <c r="D238" s="13">
        <v>83.38</v>
      </c>
      <c r="E238" s="13">
        <f t="shared" si="0"/>
        <v>11.993283761093789</v>
      </c>
      <c r="F238" s="38">
        <f>1000/G238</f>
        <v>84.373945325683422</v>
      </c>
      <c r="G238" s="39">
        <v>11.852</v>
      </c>
      <c r="H238" s="14">
        <f>1000/I238</f>
        <v>84.373945325683422</v>
      </c>
      <c r="I238" s="14">
        <v>11.852</v>
      </c>
      <c r="J238" s="14">
        <v>3.8</v>
      </c>
      <c r="K238" s="60"/>
      <c r="L238" s="16" t="s">
        <v>234</v>
      </c>
      <c r="M238" s="16" t="s">
        <v>225</v>
      </c>
      <c r="N238" s="49" t="s">
        <v>3</v>
      </c>
      <c r="O238" s="39" t="s">
        <v>125</v>
      </c>
      <c r="P238" s="51" t="s">
        <v>3</v>
      </c>
      <c r="Q238" s="55" t="s">
        <v>125</v>
      </c>
      <c r="R238" s="55" t="s">
        <v>126</v>
      </c>
      <c r="S238" s="76"/>
      <c r="AH238" s="3">
        <v>10.875999999999999</v>
      </c>
      <c r="AI238" s="3">
        <v>32.646999999999998</v>
      </c>
      <c r="AJ238" s="3">
        <f>AH238/36*AI238</f>
        <v>9.8630214444444437</v>
      </c>
    </row>
    <row r="239" spans="1:36" s="3" customFormat="1" x14ac:dyDescent="0.25">
      <c r="A239" s="31">
        <v>2010</v>
      </c>
      <c r="B239" s="31" t="s">
        <v>34</v>
      </c>
      <c r="C239" s="31" t="s">
        <v>68</v>
      </c>
      <c r="D239" s="23">
        <v>132.07</v>
      </c>
      <c r="E239" s="23">
        <f t="shared" si="0"/>
        <v>7.5717422578935416</v>
      </c>
      <c r="F239" s="39">
        <f>1000/G239</f>
        <v>130.3780964797914</v>
      </c>
      <c r="G239" s="39">
        <v>7.67</v>
      </c>
      <c r="H239" s="14">
        <f>1000/I239</f>
        <v>130.3780964797914</v>
      </c>
      <c r="I239" s="14">
        <v>7.67</v>
      </c>
      <c r="J239" s="14">
        <v>2.2799999999999998</v>
      </c>
      <c r="K239" s="61"/>
      <c r="L239" s="16" t="s">
        <v>3</v>
      </c>
      <c r="M239" s="16" t="s">
        <v>123</v>
      </c>
      <c r="N239" s="49" t="s">
        <v>3</v>
      </c>
      <c r="O239" s="39" t="s">
        <v>125</v>
      </c>
      <c r="P239" s="51" t="s">
        <v>3</v>
      </c>
      <c r="Q239" s="55" t="s">
        <v>125</v>
      </c>
      <c r="R239" s="55" t="s">
        <v>126</v>
      </c>
      <c r="S239" s="76"/>
      <c r="AH239" s="3">
        <v>7.67</v>
      </c>
      <c r="AI239" s="3">
        <v>36.466000000000001</v>
      </c>
      <c r="AJ239" s="3">
        <f>AH239/36*AI239</f>
        <v>7.7692838888888893</v>
      </c>
    </row>
    <row r="240" spans="1:36" s="3" customFormat="1" ht="14.45" customHeight="1" x14ac:dyDescent="0.25">
      <c r="A240" s="80">
        <v>1004</v>
      </c>
      <c r="B240" s="31" t="s">
        <v>71</v>
      </c>
      <c r="C240" s="31" t="s">
        <v>65</v>
      </c>
      <c r="D240" s="13">
        <v>108.32</v>
      </c>
      <c r="E240" s="13">
        <f t="shared" si="0"/>
        <v>9.2319054652880368</v>
      </c>
      <c r="F240" s="39">
        <v>108.32</v>
      </c>
      <c r="G240" s="39">
        <f>1000/F240</f>
        <v>9.2319054652880368</v>
      </c>
      <c r="H240" s="14">
        <f>1000/I240</f>
        <v>110.97424287822795</v>
      </c>
      <c r="I240" s="14">
        <v>9.0111000000000008</v>
      </c>
      <c r="J240" s="14">
        <v>2.70833503379292</v>
      </c>
      <c r="K240" s="61"/>
      <c r="L240" s="16" t="s">
        <v>224</v>
      </c>
      <c r="M240" s="16" t="s">
        <v>225</v>
      </c>
      <c r="N240" s="49" t="s">
        <v>3</v>
      </c>
      <c r="O240" s="39" t="s">
        <v>228</v>
      </c>
      <c r="P240" s="51" t="s">
        <v>3</v>
      </c>
      <c r="Q240" s="55" t="s">
        <v>227</v>
      </c>
      <c r="R240" s="55" t="s">
        <v>227</v>
      </c>
      <c r="S240" s="76"/>
    </row>
    <row r="241" spans="1:36" s="3" customFormat="1" x14ac:dyDescent="0.25">
      <c r="A241" s="80">
        <v>2015</v>
      </c>
      <c r="B241" s="31" t="s">
        <v>72</v>
      </c>
      <c r="C241" s="31" t="s">
        <v>65</v>
      </c>
      <c r="D241" s="13">
        <v>108.32</v>
      </c>
      <c r="E241" s="13">
        <f t="shared" si="0"/>
        <v>9.2319054652880368</v>
      </c>
      <c r="F241" s="39">
        <v>108.32</v>
      </c>
      <c r="G241" s="39">
        <f>1000/F241</f>
        <v>9.2319054652880368</v>
      </c>
      <c r="H241" s="14">
        <f>1000/I241</f>
        <v>110.97424287822795</v>
      </c>
      <c r="I241" s="14">
        <v>9.0111000000000008</v>
      </c>
      <c r="J241" s="14">
        <v>2.70833503379292</v>
      </c>
      <c r="K241" s="61"/>
      <c r="L241" s="16" t="s">
        <v>224</v>
      </c>
      <c r="M241" s="16" t="s">
        <v>225</v>
      </c>
      <c r="N241" s="49" t="s">
        <v>3</v>
      </c>
      <c r="O241" s="39" t="s">
        <v>228</v>
      </c>
      <c r="P241" s="51" t="s">
        <v>3</v>
      </c>
      <c r="Q241" s="55" t="s">
        <v>227</v>
      </c>
      <c r="R241" s="55" t="s">
        <v>227</v>
      </c>
      <c r="S241" s="76"/>
    </row>
    <row r="242" spans="1:36" s="3" customFormat="1" x14ac:dyDescent="0.25">
      <c r="A242" s="80">
        <v>3005</v>
      </c>
      <c r="B242" s="31" t="s">
        <v>73</v>
      </c>
      <c r="C242" s="31" t="s">
        <v>65</v>
      </c>
      <c r="D242" s="13">
        <v>108.32</v>
      </c>
      <c r="E242" s="13">
        <f t="shared" si="0"/>
        <v>9.2319054652880368</v>
      </c>
      <c r="F242" s="39">
        <v>108.32</v>
      </c>
      <c r="G242" s="39">
        <f>1000/F242</f>
        <v>9.2319054652880368</v>
      </c>
      <c r="H242" s="14">
        <f>1000/I242</f>
        <v>110.97424287822795</v>
      </c>
      <c r="I242" s="14">
        <v>9.0111000000000008</v>
      </c>
      <c r="J242" s="14">
        <v>2.70833503379292</v>
      </c>
      <c r="K242" s="61"/>
      <c r="L242" s="16" t="s">
        <v>224</v>
      </c>
      <c r="M242" s="16" t="s">
        <v>225</v>
      </c>
      <c r="N242" s="49" t="s">
        <v>3</v>
      </c>
      <c r="O242" s="39" t="s">
        <v>228</v>
      </c>
      <c r="P242" s="51" t="s">
        <v>3</v>
      </c>
      <c r="Q242" s="55" t="s">
        <v>227</v>
      </c>
      <c r="R242" s="55" t="s">
        <v>227</v>
      </c>
      <c r="S242" s="76"/>
    </row>
    <row r="243" spans="1:36" s="3" customFormat="1" x14ac:dyDescent="0.25">
      <c r="A243" s="19" t="s">
        <v>13</v>
      </c>
      <c r="B243" s="19"/>
      <c r="C243" s="19"/>
      <c r="D243" s="21"/>
      <c r="E243" s="13"/>
      <c r="F243" s="39"/>
      <c r="G243" s="39"/>
      <c r="H243" s="14"/>
      <c r="I243" s="14"/>
      <c r="J243" s="14"/>
      <c r="K243" s="59"/>
      <c r="L243" s="19"/>
      <c r="M243" s="19"/>
      <c r="N243" s="19"/>
      <c r="O243" s="19"/>
      <c r="P243" s="19"/>
      <c r="Q243" s="2"/>
      <c r="R243" s="2"/>
      <c r="S243" s="76"/>
    </row>
    <row r="244" spans="1:36" s="3" customFormat="1" x14ac:dyDescent="0.25">
      <c r="A244" s="36">
        <f>IF(LEN(C244)=17,LEFT(C244,4)+(B244-1)/(DATE(LEFT(C244,4)+1,1,1)-DATE(LEFT(C244,4),1,1)),"BAD DATE FORMAT")</f>
        <v>2000.0000094869461</v>
      </c>
      <c r="B244" s="35">
        <f>DATE(LEFT(C244,4),RIGHT(LEFT(C244,7),2),RIGHT(LEFT(C244,10),2))-DATE(LEFT(C244,4),1,1)+1+(RIGHT(LEFT(C244,14),2)*60+RIGHT(C244,2))/1440</f>
        <v>1.0034722222222223</v>
      </c>
      <c r="C244" s="23" t="s">
        <v>235</v>
      </c>
      <c r="D244" s="21"/>
      <c r="E244" s="13"/>
      <c r="F244" s="39"/>
      <c r="G244" s="39"/>
      <c r="H244" s="14"/>
      <c r="I244" s="14"/>
      <c r="J244" s="14"/>
      <c r="K244" s="60"/>
      <c r="L244" s="20"/>
      <c r="M244" s="20"/>
      <c r="N244" s="20"/>
      <c r="O244" s="19"/>
      <c r="P244" s="19"/>
      <c r="Q244" s="2"/>
      <c r="R244" s="2"/>
      <c r="S244" s="76"/>
      <c r="T244" s="12"/>
      <c r="U244" s="12"/>
      <c r="V244" s="12"/>
      <c r="W244" s="12"/>
      <c r="X244" s="12"/>
      <c r="Y244" s="12"/>
    </row>
    <row r="245" spans="1:36" s="3" customFormat="1" x14ac:dyDescent="0.25">
      <c r="A245" s="31">
        <v>9300</v>
      </c>
      <c r="B245" s="31" t="s">
        <v>177</v>
      </c>
      <c r="C245" s="31" t="s">
        <v>109</v>
      </c>
      <c r="D245" s="21">
        <v>1</v>
      </c>
      <c r="E245" s="13">
        <f t="shared" ref="E245:E250" si="1">1000/D245</f>
        <v>1000</v>
      </c>
      <c r="F245" s="39">
        <f>1000/G245</f>
        <v>1</v>
      </c>
      <c r="G245" s="39">
        <v>1000</v>
      </c>
      <c r="H245" s="14">
        <v>1</v>
      </c>
      <c r="I245" s="14">
        <f>1000/H245</f>
        <v>1000</v>
      </c>
      <c r="J245" s="14">
        <v>1</v>
      </c>
      <c r="K245" s="60"/>
      <c r="L245" s="16" t="s">
        <v>3</v>
      </c>
      <c r="M245" s="16" t="s">
        <v>230</v>
      </c>
      <c r="N245" s="49" t="s">
        <v>3</v>
      </c>
      <c r="O245" s="39" t="s">
        <v>124</v>
      </c>
      <c r="P245" s="51" t="s">
        <v>3</v>
      </c>
      <c r="Q245" s="55" t="s">
        <v>124</v>
      </c>
      <c r="R245" s="55" t="s">
        <v>126</v>
      </c>
      <c r="S245" s="76"/>
    </row>
    <row r="246" spans="1:36" s="3" customFormat="1" x14ac:dyDescent="0.25">
      <c r="A246" s="31">
        <v>1000</v>
      </c>
      <c r="B246" s="31" t="s">
        <v>33</v>
      </c>
      <c r="C246" s="31" t="s">
        <v>67</v>
      </c>
      <c r="D246" s="13">
        <v>83.38</v>
      </c>
      <c r="E246" s="13">
        <f t="shared" si="1"/>
        <v>11.993283761093789</v>
      </c>
      <c r="F246" s="45">
        <f>1000/G246</f>
        <v>85.178875638841561</v>
      </c>
      <c r="G246" s="23">
        <v>11.74</v>
      </c>
      <c r="H246" s="23">
        <f>1000/I246</f>
        <v>86.770907450150119</v>
      </c>
      <c r="I246" s="32">
        <v>11.5246</v>
      </c>
      <c r="J246" s="32">
        <v>3.54856946583199</v>
      </c>
      <c r="K246" s="60"/>
      <c r="L246" s="16" t="s">
        <v>234</v>
      </c>
      <c r="M246" s="16" t="s">
        <v>225</v>
      </c>
      <c r="N246" s="49" t="s">
        <v>3</v>
      </c>
      <c r="O246" s="39" t="s">
        <v>125</v>
      </c>
      <c r="P246" s="51" t="s">
        <v>3</v>
      </c>
      <c r="Q246" s="55" t="s">
        <v>239</v>
      </c>
      <c r="R246" s="55" t="s">
        <v>239</v>
      </c>
      <c r="S246" s="76"/>
      <c r="AH246" s="3">
        <v>10.875999999999999</v>
      </c>
      <c r="AI246" s="3">
        <v>32.646999999999998</v>
      </c>
      <c r="AJ246" s="3">
        <f>AH246/36*AI246</f>
        <v>9.8630214444444437</v>
      </c>
    </row>
    <row r="247" spans="1:36" s="3" customFormat="1" x14ac:dyDescent="0.25">
      <c r="A247" s="31">
        <v>2010</v>
      </c>
      <c r="B247" s="31" t="s">
        <v>34</v>
      </c>
      <c r="C247" s="31" t="s">
        <v>68</v>
      </c>
      <c r="D247" s="13">
        <v>132.07</v>
      </c>
      <c r="E247" s="13">
        <f t="shared" si="1"/>
        <v>7.5717422578935416</v>
      </c>
      <c r="F247" s="39">
        <f>1000/G247</f>
        <v>130.3780964797914</v>
      </c>
      <c r="G247" s="39">
        <v>7.67</v>
      </c>
      <c r="H247" s="23">
        <f>1000/I247</f>
        <v>130.94661306585306</v>
      </c>
      <c r="I247" s="23">
        <v>7.6367000000000003</v>
      </c>
      <c r="J247" s="23">
        <v>1.95868970634574</v>
      </c>
      <c r="K247" s="61"/>
      <c r="L247" s="16" t="s">
        <v>234</v>
      </c>
      <c r="M247" s="16" t="s">
        <v>225</v>
      </c>
      <c r="N247" s="49" t="s">
        <v>3</v>
      </c>
      <c r="O247" s="39" t="s">
        <v>125</v>
      </c>
      <c r="P247" s="51" t="s">
        <v>3</v>
      </c>
      <c r="Q247" s="55" t="s">
        <v>236</v>
      </c>
      <c r="R247" s="55" t="s">
        <v>236</v>
      </c>
      <c r="S247" s="76"/>
      <c r="AH247" s="3">
        <v>7.67</v>
      </c>
      <c r="AI247" s="3">
        <v>36.466000000000001</v>
      </c>
      <c r="AJ247" s="3">
        <f>AH247/36*AI247</f>
        <v>7.7692838888888893</v>
      </c>
    </row>
    <row r="248" spans="1:36" s="3" customFormat="1" ht="14.45" customHeight="1" x14ac:dyDescent="0.25">
      <c r="A248" s="80">
        <v>1004</v>
      </c>
      <c r="B248" s="31" t="s">
        <v>71</v>
      </c>
      <c r="C248" s="31" t="s">
        <v>65</v>
      </c>
      <c r="D248" s="13">
        <v>108.32</v>
      </c>
      <c r="E248" s="13">
        <f t="shared" si="1"/>
        <v>9.2319054652880368</v>
      </c>
      <c r="F248" s="39">
        <v>108.32</v>
      </c>
      <c r="G248" s="39">
        <f>1000/F248</f>
        <v>9.2319054652880368</v>
      </c>
      <c r="H248" s="14">
        <f>1000/I248</f>
        <v>110.97424287822795</v>
      </c>
      <c r="I248" s="14">
        <v>9.0111000000000008</v>
      </c>
      <c r="J248" s="14">
        <v>2.70833503379292</v>
      </c>
      <c r="K248" s="61"/>
      <c r="L248" s="16" t="s">
        <v>224</v>
      </c>
      <c r="M248" s="16" t="s">
        <v>225</v>
      </c>
      <c r="N248" s="49" t="s">
        <v>3</v>
      </c>
      <c r="O248" s="39" t="s">
        <v>228</v>
      </c>
      <c r="P248" s="51" t="s">
        <v>3</v>
      </c>
      <c r="Q248" s="55" t="s">
        <v>227</v>
      </c>
      <c r="R248" s="55" t="s">
        <v>227</v>
      </c>
      <c r="S248" s="76"/>
    </row>
    <row r="249" spans="1:36" s="3" customFormat="1" x14ac:dyDescent="0.25">
      <c r="A249" s="80">
        <v>2015</v>
      </c>
      <c r="B249" s="31" t="s">
        <v>72</v>
      </c>
      <c r="C249" s="31" t="s">
        <v>65</v>
      </c>
      <c r="D249" s="13">
        <v>108.32</v>
      </c>
      <c r="E249" s="13">
        <f t="shared" si="1"/>
        <v>9.2319054652880368</v>
      </c>
      <c r="F249" s="39">
        <v>108.32</v>
      </c>
      <c r="G249" s="39">
        <f>1000/F249</f>
        <v>9.2319054652880368</v>
      </c>
      <c r="H249" s="14">
        <f>1000/I249</f>
        <v>110.97424287822795</v>
      </c>
      <c r="I249" s="14">
        <v>9.0111000000000008</v>
      </c>
      <c r="J249" s="14">
        <v>2.70833503379292</v>
      </c>
      <c r="K249" s="61"/>
      <c r="L249" s="16" t="s">
        <v>224</v>
      </c>
      <c r="M249" s="16" t="s">
        <v>225</v>
      </c>
      <c r="N249" s="49" t="s">
        <v>3</v>
      </c>
      <c r="O249" s="39" t="s">
        <v>228</v>
      </c>
      <c r="P249" s="51" t="s">
        <v>3</v>
      </c>
      <c r="Q249" s="55" t="s">
        <v>227</v>
      </c>
      <c r="R249" s="55" t="s">
        <v>227</v>
      </c>
      <c r="S249" s="76"/>
    </row>
    <row r="250" spans="1:36" s="3" customFormat="1" x14ac:dyDescent="0.25">
      <c r="A250" s="80">
        <v>3005</v>
      </c>
      <c r="B250" s="31" t="s">
        <v>73</v>
      </c>
      <c r="C250" s="31" t="s">
        <v>65</v>
      </c>
      <c r="D250" s="13">
        <v>108.32</v>
      </c>
      <c r="E250" s="13">
        <f t="shared" si="1"/>
        <v>9.2319054652880368</v>
      </c>
      <c r="F250" s="39">
        <v>108.32</v>
      </c>
      <c r="G250" s="39">
        <f>1000/F250</f>
        <v>9.2319054652880368</v>
      </c>
      <c r="H250" s="14">
        <f>1000/I250</f>
        <v>110.97424287822795</v>
      </c>
      <c r="I250" s="14">
        <v>9.0111000000000008</v>
      </c>
      <c r="J250" s="14">
        <v>2.70833503379292</v>
      </c>
      <c r="K250" s="61"/>
      <c r="L250" s="16" t="s">
        <v>224</v>
      </c>
      <c r="M250" s="16" t="s">
        <v>225</v>
      </c>
      <c r="N250" s="49" t="s">
        <v>3</v>
      </c>
      <c r="O250" s="39" t="s">
        <v>228</v>
      </c>
      <c r="P250" s="51" t="s">
        <v>3</v>
      </c>
      <c r="Q250" s="55" t="s">
        <v>227</v>
      </c>
      <c r="R250" s="55" t="s">
        <v>227</v>
      </c>
      <c r="S250" s="76"/>
    </row>
    <row r="251" spans="1:36" s="3" customFormat="1" x14ac:dyDescent="0.25">
      <c r="A251" s="19" t="s">
        <v>13</v>
      </c>
      <c r="B251" s="19"/>
      <c r="C251" s="19"/>
      <c r="D251" s="21"/>
      <c r="E251" s="13"/>
      <c r="F251" s="39"/>
      <c r="G251" s="39"/>
      <c r="H251" s="14"/>
      <c r="I251" s="14"/>
      <c r="J251" s="14"/>
      <c r="K251" s="59"/>
      <c r="L251" s="19"/>
      <c r="M251" s="19"/>
      <c r="N251" s="19"/>
      <c r="O251" s="19"/>
      <c r="P251" s="19"/>
      <c r="Q251" s="2"/>
      <c r="R251" s="2"/>
      <c r="S251" s="76"/>
    </row>
    <row r="252" spans="1:36" s="3" customFormat="1" x14ac:dyDescent="0.25">
      <c r="A252" s="36">
        <f>IF(LEN(C252)=17,LEFT(C252,4)+(B252-1)/(DATE(LEFT(C252,4)+1,1,1)-DATE(LEFT(C252,4),1,1)),"BAD DATE FORMAT")</f>
        <v>2001.0000095129376</v>
      </c>
      <c r="B252" s="35">
        <f>DATE(LEFT(C252,4),RIGHT(LEFT(C252,7),2),RIGHT(LEFT(C252,10),2))-DATE(LEFT(C252,4),1,1)+1+(RIGHT(LEFT(C252,14),2)*60+RIGHT(C252,2))/1440</f>
        <v>1.0034722222222223</v>
      </c>
      <c r="C252" s="23" t="s">
        <v>237</v>
      </c>
      <c r="D252" s="21"/>
      <c r="E252" s="13"/>
      <c r="F252" s="39"/>
      <c r="G252" s="39"/>
      <c r="H252" s="14"/>
      <c r="I252" s="14"/>
      <c r="J252" s="14"/>
      <c r="K252" s="60"/>
      <c r="L252" s="20"/>
      <c r="M252" s="20"/>
      <c r="N252" s="20"/>
      <c r="O252" s="19"/>
      <c r="P252" s="19"/>
      <c r="Q252" s="2"/>
      <c r="R252" s="2"/>
      <c r="S252" s="76"/>
      <c r="T252" s="12"/>
      <c r="U252" s="12"/>
      <c r="V252" s="12"/>
      <c r="W252" s="12"/>
      <c r="X252" s="12"/>
      <c r="Y252" s="12"/>
    </row>
    <row r="253" spans="1:36" s="3" customFormat="1" x14ac:dyDescent="0.25">
      <c r="A253" s="31">
        <v>9300</v>
      </c>
      <c r="B253" s="31" t="s">
        <v>177</v>
      </c>
      <c r="C253" s="31" t="s">
        <v>109</v>
      </c>
      <c r="D253" s="21">
        <v>1</v>
      </c>
      <c r="E253" s="13">
        <f t="shared" ref="E253:E258" si="2">1000/D253</f>
        <v>1000</v>
      </c>
      <c r="F253" s="39">
        <f>1000/G253</f>
        <v>1</v>
      </c>
      <c r="G253" s="39">
        <v>1000</v>
      </c>
      <c r="H253" s="14">
        <v>1</v>
      </c>
      <c r="I253" s="14">
        <f>1000/H253</f>
        <v>1000</v>
      </c>
      <c r="J253" s="14">
        <v>1</v>
      </c>
      <c r="K253" s="60"/>
      <c r="L253" s="16" t="s">
        <v>3</v>
      </c>
      <c r="M253" s="16" t="s">
        <v>230</v>
      </c>
      <c r="N253" s="49" t="s">
        <v>3</v>
      </c>
      <c r="O253" s="39" t="s">
        <v>124</v>
      </c>
      <c r="P253" s="51" t="s">
        <v>3</v>
      </c>
      <c r="Q253" s="55" t="s">
        <v>124</v>
      </c>
      <c r="R253" s="55" t="s">
        <v>126</v>
      </c>
      <c r="S253" s="76"/>
    </row>
    <row r="254" spans="1:36" s="3" customFormat="1" x14ac:dyDescent="0.25">
      <c r="A254" s="31">
        <v>1000</v>
      </c>
      <c r="B254" s="31" t="s">
        <v>33</v>
      </c>
      <c r="C254" s="31" t="s">
        <v>67</v>
      </c>
      <c r="D254" s="13">
        <v>83.38</v>
      </c>
      <c r="E254" s="13">
        <f t="shared" si="2"/>
        <v>11.993283761093789</v>
      </c>
      <c r="F254" s="45">
        <f>1000/G254</f>
        <v>85.999312005503953</v>
      </c>
      <c r="G254" s="23">
        <v>11.628</v>
      </c>
      <c r="H254" s="23">
        <f>1000/I254</f>
        <v>87.191559857005842</v>
      </c>
      <c r="I254" s="32">
        <v>11.468999999999999</v>
      </c>
      <c r="J254" s="32">
        <v>3.5657897147823201</v>
      </c>
      <c r="K254" s="60"/>
      <c r="L254" s="16" t="s">
        <v>234</v>
      </c>
      <c r="M254" s="16" t="s">
        <v>225</v>
      </c>
      <c r="N254" s="49" t="s">
        <v>3</v>
      </c>
      <c r="O254" s="39" t="s">
        <v>125</v>
      </c>
      <c r="P254" s="51" t="s">
        <v>3</v>
      </c>
      <c r="Q254" s="55" t="s">
        <v>238</v>
      </c>
      <c r="R254" s="55" t="s">
        <v>238</v>
      </c>
      <c r="S254" s="76"/>
      <c r="AH254" s="3">
        <v>10.875999999999999</v>
      </c>
      <c r="AI254" s="3">
        <v>32.646999999999998</v>
      </c>
      <c r="AJ254" s="3">
        <f>AH254/36*AI254</f>
        <v>9.8630214444444437</v>
      </c>
    </row>
    <row r="255" spans="1:36" s="3" customFormat="1" x14ac:dyDescent="0.25">
      <c r="A255" s="31">
        <v>2010</v>
      </c>
      <c r="B255" s="31" t="s">
        <v>34</v>
      </c>
      <c r="C255" s="31" t="s">
        <v>68</v>
      </c>
      <c r="D255" s="13">
        <v>132.07</v>
      </c>
      <c r="E255" s="13">
        <f t="shared" si="2"/>
        <v>7.5717422578935416</v>
      </c>
      <c r="F255" s="39">
        <f>1000/G255</f>
        <v>130.3780964797914</v>
      </c>
      <c r="G255" s="39">
        <v>7.67</v>
      </c>
      <c r="H255" s="14">
        <f>1000/I255</f>
        <v>130.94661306585306</v>
      </c>
      <c r="I255" s="14">
        <v>7.6367000000000003</v>
      </c>
      <c r="J255" s="14">
        <v>1.95868970634574</v>
      </c>
      <c r="K255" s="61"/>
      <c r="L255" s="16" t="s">
        <v>234</v>
      </c>
      <c r="M255" s="16" t="s">
        <v>225</v>
      </c>
      <c r="N255" s="49" t="s">
        <v>3</v>
      </c>
      <c r="O255" s="39" t="s">
        <v>125</v>
      </c>
      <c r="P255" s="51" t="s">
        <v>3</v>
      </c>
      <c r="Q255" s="55" t="s">
        <v>236</v>
      </c>
      <c r="R255" s="55" t="s">
        <v>236</v>
      </c>
      <c r="S255" s="76"/>
      <c r="AH255" s="3">
        <v>7.67</v>
      </c>
      <c r="AI255" s="3">
        <v>36.466000000000001</v>
      </c>
      <c r="AJ255" s="3">
        <f>AH255/36*AI255</f>
        <v>7.7692838888888893</v>
      </c>
    </row>
    <row r="256" spans="1:36" s="3" customFormat="1" ht="14.45" customHeight="1" x14ac:dyDescent="0.25">
      <c r="A256" s="80">
        <v>1004</v>
      </c>
      <c r="B256" s="31" t="s">
        <v>71</v>
      </c>
      <c r="C256" s="31" t="s">
        <v>65</v>
      </c>
      <c r="D256" s="13">
        <v>108.32</v>
      </c>
      <c r="E256" s="13">
        <f t="shared" si="2"/>
        <v>9.2319054652880368</v>
      </c>
      <c r="F256" s="39">
        <v>108.32</v>
      </c>
      <c r="G256" s="39">
        <f>1000/F256</f>
        <v>9.2319054652880368</v>
      </c>
      <c r="H256" s="14">
        <f>1000/I256</f>
        <v>110.97424287822795</v>
      </c>
      <c r="I256" s="14">
        <v>9.0111000000000008</v>
      </c>
      <c r="J256" s="14">
        <v>2.70833503379292</v>
      </c>
      <c r="K256" s="61"/>
      <c r="L256" s="16" t="s">
        <v>224</v>
      </c>
      <c r="M256" s="16" t="s">
        <v>225</v>
      </c>
      <c r="N256" s="49" t="s">
        <v>3</v>
      </c>
      <c r="O256" s="39" t="s">
        <v>228</v>
      </c>
      <c r="P256" s="51" t="s">
        <v>3</v>
      </c>
      <c r="Q256" s="55" t="s">
        <v>227</v>
      </c>
      <c r="R256" s="55" t="s">
        <v>227</v>
      </c>
      <c r="S256" s="76"/>
    </row>
    <row r="257" spans="1:36" s="3" customFormat="1" x14ac:dyDescent="0.25">
      <c r="A257" s="80">
        <v>2015</v>
      </c>
      <c r="B257" s="31" t="s">
        <v>72</v>
      </c>
      <c r="C257" s="31" t="s">
        <v>65</v>
      </c>
      <c r="D257" s="13">
        <v>108.32</v>
      </c>
      <c r="E257" s="13">
        <f t="shared" si="2"/>
        <v>9.2319054652880368</v>
      </c>
      <c r="F257" s="39">
        <v>108.32</v>
      </c>
      <c r="G257" s="39">
        <f>1000/F257</f>
        <v>9.2319054652880368</v>
      </c>
      <c r="H257" s="14">
        <f>1000/I257</f>
        <v>110.97424287822795</v>
      </c>
      <c r="I257" s="14">
        <v>9.0111000000000008</v>
      </c>
      <c r="J257" s="14">
        <v>2.70833503379292</v>
      </c>
      <c r="K257" s="61"/>
      <c r="L257" s="16" t="s">
        <v>224</v>
      </c>
      <c r="M257" s="16" t="s">
        <v>225</v>
      </c>
      <c r="N257" s="49" t="s">
        <v>3</v>
      </c>
      <c r="O257" s="39" t="s">
        <v>228</v>
      </c>
      <c r="P257" s="51" t="s">
        <v>3</v>
      </c>
      <c r="Q257" s="55" t="s">
        <v>227</v>
      </c>
      <c r="R257" s="55" t="s">
        <v>227</v>
      </c>
      <c r="S257" s="76"/>
    </row>
    <row r="258" spans="1:36" s="3" customFormat="1" x14ac:dyDescent="0.25">
      <c r="A258" s="80">
        <v>3005</v>
      </c>
      <c r="B258" s="31" t="s">
        <v>73</v>
      </c>
      <c r="C258" s="31" t="s">
        <v>65</v>
      </c>
      <c r="D258" s="13">
        <v>108.32</v>
      </c>
      <c r="E258" s="13">
        <f t="shared" si="2"/>
        <v>9.2319054652880368</v>
      </c>
      <c r="F258" s="39">
        <v>108.32</v>
      </c>
      <c r="G258" s="39">
        <f>1000/F258</f>
        <v>9.2319054652880368</v>
      </c>
      <c r="H258" s="14">
        <f>1000/I258</f>
        <v>110.97424287822795</v>
      </c>
      <c r="I258" s="14">
        <v>9.0111000000000008</v>
      </c>
      <c r="J258" s="14">
        <v>2.70833503379292</v>
      </c>
      <c r="K258" s="61"/>
      <c r="L258" s="16" t="s">
        <v>224</v>
      </c>
      <c r="M258" s="16" t="s">
        <v>225</v>
      </c>
      <c r="N258" s="49" t="s">
        <v>3</v>
      </c>
      <c r="O258" s="39" t="s">
        <v>228</v>
      </c>
      <c r="P258" s="51" t="s">
        <v>3</v>
      </c>
      <c r="Q258" s="55" t="s">
        <v>227</v>
      </c>
      <c r="R258" s="55" t="s">
        <v>227</v>
      </c>
      <c r="S258" s="76"/>
    </row>
    <row r="259" spans="1:36" s="3" customFormat="1" x14ac:dyDescent="0.25">
      <c r="A259" s="19" t="s">
        <v>13</v>
      </c>
      <c r="B259" s="19"/>
      <c r="C259" s="19"/>
      <c r="D259" s="21"/>
      <c r="E259" s="13"/>
      <c r="F259" s="39"/>
      <c r="G259" s="39"/>
      <c r="H259" s="14"/>
      <c r="I259" s="14"/>
      <c r="J259" s="14"/>
      <c r="K259" s="59"/>
      <c r="L259" s="19"/>
      <c r="M259" s="19"/>
      <c r="N259" s="19"/>
      <c r="O259" s="19"/>
      <c r="P259" s="19"/>
      <c r="Q259" s="2"/>
      <c r="R259" s="2"/>
      <c r="S259" s="76"/>
    </row>
    <row r="260" spans="1:36" s="3" customFormat="1" x14ac:dyDescent="0.25">
      <c r="A260" s="36">
        <f>IF(LEN(C260)=17,LEFT(C260,4)+(B260-1)/(DATE(LEFT(C260,4)+1,1,1)-DATE(LEFT(C260,4),1,1)),"BAD DATE FORMAT")</f>
        <v>2002.0000095129376</v>
      </c>
      <c r="B260" s="35">
        <f>DATE(LEFT(C260,4),RIGHT(LEFT(C260,7),2),RIGHT(LEFT(C260,10),2))-DATE(LEFT(C260,4),1,1)+1+(RIGHT(LEFT(C260,14),2)*60+RIGHT(C260,2))/1440</f>
        <v>1.0034722222222223</v>
      </c>
      <c r="C260" s="23" t="s">
        <v>240</v>
      </c>
      <c r="D260" s="21"/>
      <c r="E260" s="13"/>
      <c r="F260" s="39"/>
      <c r="G260" s="39"/>
      <c r="H260" s="14"/>
      <c r="I260" s="14"/>
      <c r="J260" s="14"/>
      <c r="K260" s="60"/>
      <c r="L260" s="20"/>
      <c r="M260" s="20"/>
      <c r="N260" s="20"/>
      <c r="O260" s="19"/>
      <c r="P260" s="19"/>
      <c r="Q260" s="2"/>
      <c r="R260" s="2"/>
      <c r="S260" s="76"/>
      <c r="T260" s="12"/>
      <c r="U260" s="12"/>
      <c r="V260" s="12"/>
      <c r="W260" s="12"/>
      <c r="X260" s="12"/>
      <c r="Y260" s="12"/>
    </row>
    <row r="261" spans="1:36" s="3" customFormat="1" x14ac:dyDescent="0.25">
      <c r="A261" s="31">
        <v>9300</v>
      </c>
      <c r="B261" s="31" t="s">
        <v>177</v>
      </c>
      <c r="C261" s="31" t="s">
        <v>109</v>
      </c>
      <c r="D261" s="21">
        <v>1</v>
      </c>
      <c r="E261" s="13">
        <f t="shared" ref="E261:E266" si="3">1000/D261</f>
        <v>1000</v>
      </c>
      <c r="F261" s="39">
        <f>1000/G261</f>
        <v>1</v>
      </c>
      <c r="G261" s="39">
        <v>1000</v>
      </c>
      <c r="H261" s="14">
        <v>1</v>
      </c>
      <c r="I261" s="14">
        <f>1000/H261</f>
        <v>1000</v>
      </c>
      <c r="J261" s="14">
        <v>1</v>
      </c>
      <c r="K261" s="60"/>
      <c r="L261" s="16" t="s">
        <v>3</v>
      </c>
      <c r="M261" s="16" t="s">
        <v>230</v>
      </c>
      <c r="N261" s="49" t="s">
        <v>3</v>
      </c>
      <c r="O261" s="39" t="s">
        <v>124</v>
      </c>
      <c r="P261" s="51" t="s">
        <v>3</v>
      </c>
      <c r="Q261" s="55" t="s">
        <v>124</v>
      </c>
      <c r="R261" s="55" t="s">
        <v>126</v>
      </c>
      <c r="S261" s="76"/>
    </row>
    <row r="262" spans="1:36" s="3" customFormat="1" x14ac:dyDescent="0.25">
      <c r="A262" s="31">
        <v>1000</v>
      </c>
      <c r="B262" s="31" t="s">
        <v>33</v>
      </c>
      <c r="C262" s="31" t="s">
        <v>67</v>
      </c>
      <c r="D262" s="13">
        <v>83.38</v>
      </c>
      <c r="E262" s="13">
        <f t="shared" si="3"/>
        <v>11.993283761093789</v>
      </c>
      <c r="F262" s="45">
        <f>1000/G262</f>
        <v>86.828167057393429</v>
      </c>
      <c r="G262" s="23">
        <v>11.516999999999999</v>
      </c>
      <c r="H262" s="23">
        <f>1000/I262</f>
        <v>87.617078320906316</v>
      </c>
      <c r="I262" s="32">
        <v>11.4133</v>
      </c>
      <c r="J262" s="32">
        <v>3.5831779091584401</v>
      </c>
      <c r="K262" s="60"/>
      <c r="L262" s="16" t="s">
        <v>234</v>
      </c>
      <c r="M262" s="16" t="s">
        <v>225</v>
      </c>
      <c r="N262" s="49" t="s">
        <v>3</v>
      </c>
      <c r="O262" s="39" t="s">
        <v>125</v>
      </c>
      <c r="P262" s="51" t="s">
        <v>3</v>
      </c>
      <c r="Q262" s="55" t="s">
        <v>241</v>
      </c>
      <c r="R262" s="55" t="s">
        <v>241</v>
      </c>
      <c r="S262" s="76"/>
      <c r="AH262" s="3">
        <v>10.875999999999999</v>
      </c>
      <c r="AI262" s="3">
        <v>32.646999999999998</v>
      </c>
      <c r="AJ262" s="3">
        <f>AH262/36*AI262</f>
        <v>9.8630214444444437</v>
      </c>
    </row>
    <row r="263" spans="1:36" s="3" customFormat="1" x14ac:dyDescent="0.25">
      <c r="A263" s="31">
        <v>2010</v>
      </c>
      <c r="B263" s="31" t="s">
        <v>34</v>
      </c>
      <c r="C263" s="31" t="s">
        <v>68</v>
      </c>
      <c r="D263" s="13">
        <v>132.07</v>
      </c>
      <c r="E263" s="13">
        <f t="shared" si="3"/>
        <v>7.5717422578935416</v>
      </c>
      <c r="F263" s="39">
        <f>1000/G263</f>
        <v>130.3780964797914</v>
      </c>
      <c r="G263" s="39">
        <v>7.67</v>
      </c>
      <c r="H263" s="14">
        <f>1000/I263</f>
        <v>130.94661306585306</v>
      </c>
      <c r="I263" s="14">
        <v>7.6367000000000003</v>
      </c>
      <c r="J263" s="14">
        <v>1.95868970634574</v>
      </c>
      <c r="K263" s="61"/>
      <c r="L263" s="16" t="s">
        <v>234</v>
      </c>
      <c r="M263" s="16" t="s">
        <v>225</v>
      </c>
      <c r="N263" s="49" t="s">
        <v>3</v>
      </c>
      <c r="O263" s="39" t="s">
        <v>125</v>
      </c>
      <c r="P263" s="51" t="s">
        <v>3</v>
      </c>
      <c r="Q263" s="55" t="s">
        <v>236</v>
      </c>
      <c r="R263" s="55" t="s">
        <v>236</v>
      </c>
      <c r="S263" s="76"/>
      <c r="AH263" s="3">
        <v>7.67</v>
      </c>
      <c r="AI263" s="3">
        <v>36.466000000000001</v>
      </c>
      <c r="AJ263" s="3">
        <f>AH263/36*AI263</f>
        <v>7.7692838888888893</v>
      </c>
    </row>
    <row r="264" spans="1:36" s="3" customFormat="1" ht="14.45" customHeight="1" x14ac:dyDescent="0.25">
      <c r="A264" s="80">
        <v>1004</v>
      </c>
      <c r="B264" s="31" t="s">
        <v>71</v>
      </c>
      <c r="C264" s="31" t="s">
        <v>65</v>
      </c>
      <c r="D264" s="13">
        <v>108.32</v>
      </c>
      <c r="E264" s="13">
        <f t="shared" si="3"/>
        <v>9.2319054652880368</v>
      </c>
      <c r="F264" s="39">
        <v>108.32</v>
      </c>
      <c r="G264" s="39">
        <f>1000/F264</f>
        <v>9.2319054652880368</v>
      </c>
      <c r="H264" s="14">
        <f>1000/I264</f>
        <v>110.97424287822795</v>
      </c>
      <c r="I264" s="14">
        <v>9.0111000000000008</v>
      </c>
      <c r="J264" s="14">
        <v>2.70833503379292</v>
      </c>
      <c r="K264" s="61"/>
      <c r="L264" s="16" t="s">
        <v>224</v>
      </c>
      <c r="M264" s="16" t="s">
        <v>225</v>
      </c>
      <c r="N264" s="49" t="s">
        <v>3</v>
      </c>
      <c r="O264" s="39" t="s">
        <v>228</v>
      </c>
      <c r="P264" s="51" t="s">
        <v>3</v>
      </c>
      <c r="Q264" s="55" t="s">
        <v>227</v>
      </c>
      <c r="R264" s="55" t="s">
        <v>227</v>
      </c>
      <c r="S264" s="76"/>
    </row>
    <row r="265" spans="1:36" s="3" customFormat="1" x14ac:dyDescent="0.25">
      <c r="A265" s="80">
        <v>2015</v>
      </c>
      <c r="B265" s="31" t="s">
        <v>72</v>
      </c>
      <c r="C265" s="31" t="s">
        <v>65</v>
      </c>
      <c r="D265" s="13">
        <v>108.32</v>
      </c>
      <c r="E265" s="13">
        <f t="shared" si="3"/>
        <v>9.2319054652880368</v>
      </c>
      <c r="F265" s="39">
        <v>108.32</v>
      </c>
      <c r="G265" s="39">
        <f>1000/F265</f>
        <v>9.2319054652880368</v>
      </c>
      <c r="H265" s="14">
        <f>1000/I265</f>
        <v>110.97424287822795</v>
      </c>
      <c r="I265" s="14">
        <v>9.0111000000000008</v>
      </c>
      <c r="J265" s="14">
        <v>2.70833503379292</v>
      </c>
      <c r="K265" s="61"/>
      <c r="L265" s="16" t="s">
        <v>224</v>
      </c>
      <c r="M265" s="16" t="s">
        <v>225</v>
      </c>
      <c r="N265" s="49" t="s">
        <v>3</v>
      </c>
      <c r="O265" s="39" t="s">
        <v>228</v>
      </c>
      <c r="P265" s="51" t="s">
        <v>3</v>
      </c>
      <c r="Q265" s="55" t="s">
        <v>227</v>
      </c>
      <c r="R265" s="55" t="s">
        <v>227</v>
      </c>
      <c r="S265" s="76"/>
    </row>
    <row r="266" spans="1:36" s="3" customFormat="1" x14ac:dyDescent="0.25">
      <c r="A266" s="80">
        <v>3005</v>
      </c>
      <c r="B266" s="31" t="s">
        <v>73</v>
      </c>
      <c r="C266" s="31" t="s">
        <v>65</v>
      </c>
      <c r="D266" s="13">
        <v>108.32</v>
      </c>
      <c r="E266" s="13">
        <f t="shared" si="3"/>
        <v>9.2319054652880368</v>
      </c>
      <c r="F266" s="39">
        <v>108.32</v>
      </c>
      <c r="G266" s="39">
        <f>1000/F266</f>
        <v>9.2319054652880368</v>
      </c>
      <c r="H266" s="14">
        <f>1000/I266</f>
        <v>110.97424287822795</v>
      </c>
      <c r="I266" s="14">
        <v>9.0111000000000008</v>
      </c>
      <c r="J266" s="14">
        <v>2.70833503379292</v>
      </c>
      <c r="K266" s="61"/>
      <c r="L266" s="16" t="s">
        <v>224</v>
      </c>
      <c r="M266" s="16" t="s">
        <v>225</v>
      </c>
      <c r="N266" s="49" t="s">
        <v>3</v>
      </c>
      <c r="O266" s="39" t="s">
        <v>228</v>
      </c>
      <c r="P266" s="51" t="s">
        <v>3</v>
      </c>
      <c r="Q266" s="55" t="s">
        <v>227</v>
      </c>
      <c r="R266" s="55" t="s">
        <v>227</v>
      </c>
      <c r="S266" s="76"/>
    </row>
    <row r="267" spans="1:36" s="3" customFormat="1" x14ac:dyDescent="0.25">
      <c r="A267" s="19" t="s">
        <v>13</v>
      </c>
      <c r="B267" s="19"/>
      <c r="C267" s="19"/>
      <c r="D267" s="21"/>
      <c r="E267" s="13"/>
      <c r="F267" s="39"/>
      <c r="G267" s="39"/>
      <c r="H267" s="14"/>
      <c r="I267" s="14"/>
      <c r="J267" s="14"/>
      <c r="K267" s="59"/>
      <c r="L267" s="19"/>
      <c r="M267" s="19"/>
      <c r="N267" s="19"/>
      <c r="O267" s="19"/>
      <c r="P267" s="19"/>
      <c r="Q267" s="2"/>
      <c r="R267" s="2"/>
      <c r="S267" s="76"/>
    </row>
    <row r="268" spans="1:36" s="3" customFormat="1" x14ac:dyDescent="0.25">
      <c r="A268" s="36">
        <f>IF(LEN(C268)=17,LEFT(C268,4)+(B268-1)/(DATE(LEFT(C268,4)+1,1,1)-DATE(LEFT(C268,4),1,1)),"BAD DATE FORMAT")</f>
        <v>2003.0000095129376</v>
      </c>
      <c r="B268" s="35">
        <f>DATE(LEFT(C268,4),RIGHT(LEFT(C268,7),2),RIGHT(LEFT(C268,10),2))-DATE(LEFT(C268,4),1,1)+1+(RIGHT(LEFT(C268,14),2)*60+RIGHT(C268,2))/1440</f>
        <v>1.0034722222222223</v>
      </c>
      <c r="C268" s="23" t="s">
        <v>242</v>
      </c>
      <c r="D268" s="21"/>
      <c r="E268" s="13"/>
      <c r="F268" s="39"/>
      <c r="G268" s="39"/>
      <c r="H268" s="14"/>
      <c r="I268" s="14"/>
      <c r="J268" s="14"/>
      <c r="K268" s="60"/>
      <c r="L268" s="20"/>
      <c r="M268" s="20"/>
      <c r="N268" s="20"/>
      <c r="O268" s="19"/>
      <c r="P268" s="19"/>
      <c r="Q268" s="2"/>
      <c r="R268" s="2"/>
      <c r="S268" s="76"/>
      <c r="T268" s="12"/>
      <c r="U268" s="12"/>
      <c r="V268" s="12"/>
      <c r="W268" s="12"/>
      <c r="X268" s="12"/>
      <c r="Y268" s="12"/>
    </row>
    <row r="269" spans="1:36" s="3" customFormat="1" x14ac:dyDescent="0.25">
      <c r="A269" s="31">
        <v>9300</v>
      </c>
      <c r="B269" s="31" t="s">
        <v>177</v>
      </c>
      <c r="C269" s="31" t="s">
        <v>109</v>
      </c>
      <c r="D269" s="21">
        <v>1</v>
      </c>
      <c r="E269" s="13">
        <f t="shared" ref="E269:E274" si="4">1000/D269</f>
        <v>1000</v>
      </c>
      <c r="F269" s="39">
        <f>1000/G269</f>
        <v>1</v>
      </c>
      <c r="G269" s="39">
        <v>1000</v>
      </c>
      <c r="H269" s="14">
        <v>1</v>
      </c>
      <c r="I269" s="14">
        <f>1000/H269</f>
        <v>1000</v>
      </c>
      <c r="J269" s="14">
        <v>1</v>
      </c>
      <c r="K269" s="60"/>
      <c r="L269" s="16" t="s">
        <v>3</v>
      </c>
      <c r="M269" s="16" t="s">
        <v>230</v>
      </c>
      <c r="N269" s="49" t="s">
        <v>3</v>
      </c>
      <c r="O269" s="39" t="s">
        <v>124</v>
      </c>
      <c r="P269" s="51" t="s">
        <v>3</v>
      </c>
      <c r="Q269" s="55" t="s">
        <v>124</v>
      </c>
      <c r="R269" s="55" t="s">
        <v>126</v>
      </c>
      <c r="S269" s="76"/>
    </row>
    <row r="270" spans="1:36" s="3" customFormat="1" x14ac:dyDescent="0.25">
      <c r="A270" s="31">
        <v>1000</v>
      </c>
      <c r="B270" s="31" t="s">
        <v>33</v>
      </c>
      <c r="C270" s="31" t="s">
        <v>67</v>
      </c>
      <c r="D270" s="13">
        <v>83.38</v>
      </c>
      <c r="E270" s="13">
        <f t="shared" si="4"/>
        <v>11.993283761093789</v>
      </c>
      <c r="F270" s="45">
        <f>1000/G270</f>
        <v>87.657784011220201</v>
      </c>
      <c r="G270" s="23">
        <v>11.407999999999999</v>
      </c>
      <c r="H270" s="23">
        <f>1000/I270</f>
        <v>88.045995227907056</v>
      </c>
      <c r="I270" s="32">
        <v>11.357699999999999</v>
      </c>
      <c r="J270" s="32">
        <v>3.6007365179039099</v>
      </c>
      <c r="K270" s="60"/>
      <c r="L270" s="16" t="s">
        <v>244</v>
      </c>
      <c r="M270" s="16" t="s">
        <v>225</v>
      </c>
      <c r="N270" s="49" t="s">
        <v>3</v>
      </c>
      <c r="O270" s="39" t="s">
        <v>125</v>
      </c>
      <c r="P270" s="51" t="s">
        <v>3</v>
      </c>
      <c r="Q270" s="55" t="s">
        <v>243</v>
      </c>
      <c r="R270" s="55" t="s">
        <v>243</v>
      </c>
      <c r="S270" s="76"/>
      <c r="AH270" s="3">
        <v>10.875999999999999</v>
      </c>
      <c r="AI270" s="3">
        <v>32.646999999999998</v>
      </c>
      <c r="AJ270" s="3">
        <f>AH270/36*AI270</f>
        <v>9.8630214444444437</v>
      </c>
    </row>
    <row r="271" spans="1:36" s="3" customFormat="1" x14ac:dyDescent="0.25">
      <c r="A271" s="31">
        <v>2010</v>
      </c>
      <c r="B271" s="31" t="s">
        <v>34</v>
      </c>
      <c r="C271" s="31" t="s">
        <v>68</v>
      </c>
      <c r="D271" s="13">
        <v>132.07</v>
      </c>
      <c r="E271" s="13">
        <f t="shared" si="4"/>
        <v>7.5717422578935416</v>
      </c>
      <c r="F271" s="39">
        <f>1000/G271</f>
        <v>130.3780964797914</v>
      </c>
      <c r="G271" s="39">
        <v>7.67</v>
      </c>
      <c r="H271" s="14">
        <f>1000/I271</f>
        <v>130.94661306585306</v>
      </c>
      <c r="I271" s="14">
        <v>7.6367000000000003</v>
      </c>
      <c r="J271" s="14">
        <v>1.95868970634574</v>
      </c>
      <c r="K271" s="61"/>
      <c r="L271" s="16" t="s">
        <v>244</v>
      </c>
      <c r="M271" s="16" t="s">
        <v>225</v>
      </c>
      <c r="N271" s="49" t="s">
        <v>3</v>
      </c>
      <c r="O271" s="39" t="s">
        <v>125</v>
      </c>
      <c r="P271" s="51" t="s">
        <v>3</v>
      </c>
      <c r="Q271" s="55" t="s">
        <v>236</v>
      </c>
      <c r="R271" s="55" t="s">
        <v>236</v>
      </c>
      <c r="S271" s="76"/>
      <c r="AH271" s="3">
        <v>7.67</v>
      </c>
      <c r="AI271" s="3">
        <v>36.466000000000001</v>
      </c>
      <c r="AJ271" s="3">
        <f>AH271/36*AI271</f>
        <v>7.7692838888888893</v>
      </c>
    </row>
    <row r="272" spans="1:36" s="3" customFormat="1" ht="14.45" customHeight="1" x14ac:dyDescent="0.25">
      <c r="A272" s="80">
        <v>1004</v>
      </c>
      <c r="B272" s="31" t="s">
        <v>71</v>
      </c>
      <c r="C272" s="31" t="s">
        <v>65</v>
      </c>
      <c r="D272" s="13">
        <v>108.32</v>
      </c>
      <c r="E272" s="13">
        <f t="shared" si="4"/>
        <v>9.2319054652880368</v>
      </c>
      <c r="F272" s="39">
        <v>108.32</v>
      </c>
      <c r="G272" s="39">
        <f>1000/F272</f>
        <v>9.2319054652880368</v>
      </c>
      <c r="H272" s="14">
        <f>1000/I272</f>
        <v>110.97424287822795</v>
      </c>
      <c r="I272" s="14">
        <v>9.0111000000000008</v>
      </c>
      <c r="J272" s="14">
        <v>2.70833503379292</v>
      </c>
      <c r="K272" s="61"/>
      <c r="L272" s="16" t="s">
        <v>244</v>
      </c>
      <c r="M272" s="16" t="s">
        <v>225</v>
      </c>
      <c r="N272" s="49" t="s">
        <v>3</v>
      </c>
      <c r="O272" s="39" t="s">
        <v>245</v>
      </c>
      <c r="P272" s="51" t="s">
        <v>3</v>
      </c>
      <c r="Q272" s="55" t="s">
        <v>227</v>
      </c>
      <c r="R272" s="55" t="s">
        <v>227</v>
      </c>
      <c r="S272" s="76"/>
    </row>
    <row r="273" spans="1:36" s="3" customFormat="1" x14ac:dyDescent="0.25">
      <c r="A273" s="80">
        <v>2015</v>
      </c>
      <c r="B273" s="31" t="s">
        <v>72</v>
      </c>
      <c r="C273" s="31" t="s">
        <v>65</v>
      </c>
      <c r="D273" s="13">
        <v>108.32</v>
      </c>
      <c r="E273" s="13">
        <f t="shared" si="4"/>
        <v>9.2319054652880368</v>
      </c>
      <c r="F273" s="39">
        <v>108.32</v>
      </c>
      <c r="G273" s="39">
        <f>1000/F273</f>
        <v>9.2319054652880368</v>
      </c>
      <c r="H273" s="14">
        <f>1000/I273</f>
        <v>110.97424287822795</v>
      </c>
      <c r="I273" s="14">
        <v>9.0111000000000008</v>
      </c>
      <c r="J273" s="14">
        <v>2.70833503379292</v>
      </c>
      <c r="K273" s="61"/>
      <c r="L273" s="16" t="s">
        <v>244</v>
      </c>
      <c r="M273" s="16" t="s">
        <v>225</v>
      </c>
      <c r="N273" s="49" t="s">
        <v>3</v>
      </c>
      <c r="O273" s="39" t="s">
        <v>245</v>
      </c>
      <c r="P273" s="51" t="s">
        <v>3</v>
      </c>
      <c r="Q273" s="55" t="s">
        <v>227</v>
      </c>
      <c r="R273" s="55" t="s">
        <v>227</v>
      </c>
      <c r="S273" s="76"/>
    </row>
    <row r="274" spans="1:36" s="3" customFormat="1" x14ac:dyDescent="0.25">
      <c r="A274" s="80">
        <v>3005</v>
      </c>
      <c r="B274" s="31" t="s">
        <v>73</v>
      </c>
      <c r="C274" s="31" t="s">
        <v>65</v>
      </c>
      <c r="D274" s="13">
        <v>108.32</v>
      </c>
      <c r="E274" s="13">
        <f t="shared" si="4"/>
        <v>9.2319054652880368</v>
      </c>
      <c r="F274" s="39">
        <v>108.32</v>
      </c>
      <c r="G274" s="39">
        <f>1000/F274</f>
        <v>9.2319054652880368</v>
      </c>
      <c r="H274" s="14">
        <f>1000/I274</f>
        <v>110.97424287822795</v>
      </c>
      <c r="I274" s="14">
        <v>9.0111000000000008</v>
      </c>
      <c r="J274" s="14">
        <v>2.70833503379292</v>
      </c>
      <c r="K274" s="61"/>
      <c r="L274" s="16" t="s">
        <v>244</v>
      </c>
      <c r="M274" s="16" t="s">
        <v>225</v>
      </c>
      <c r="N274" s="49" t="s">
        <v>3</v>
      </c>
      <c r="O274" s="39" t="s">
        <v>245</v>
      </c>
      <c r="P274" s="51" t="s">
        <v>3</v>
      </c>
      <c r="Q274" s="55" t="s">
        <v>227</v>
      </c>
      <c r="R274" s="55" t="s">
        <v>227</v>
      </c>
      <c r="S274" s="76"/>
    </row>
    <row r="275" spans="1:36" s="3" customFormat="1" x14ac:dyDescent="0.25">
      <c r="A275" s="19" t="s">
        <v>13</v>
      </c>
      <c r="B275" s="19"/>
      <c r="C275" s="19"/>
      <c r="D275" s="21"/>
      <c r="E275" s="13"/>
      <c r="F275" s="39"/>
      <c r="G275" s="39"/>
      <c r="H275" s="14"/>
      <c r="I275" s="14"/>
      <c r="J275" s="14"/>
      <c r="K275" s="59"/>
      <c r="L275" s="19"/>
      <c r="M275" s="19"/>
      <c r="N275" s="19"/>
      <c r="O275" s="19"/>
      <c r="P275" s="19"/>
      <c r="Q275" s="2"/>
      <c r="R275" s="2"/>
      <c r="S275" s="76"/>
    </row>
    <row r="276" spans="1:36" s="3" customFormat="1" x14ac:dyDescent="0.25">
      <c r="A276" s="36">
        <f>IF(LEN(C276)=17,LEFT(C276,4)+(B276-1)/(DATE(LEFT(C276,4)+1,1,1)-DATE(LEFT(C276,4),1,1)),"BAD DATE FORMAT")</f>
        <v>2003.9738584474885</v>
      </c>
      <c r="B276" s="35">
        <f>DATE(LEFT(C276,4),RIGHT(LEFT(C276,7),2),RIGHT(LEFT(C276,10),2))-DATE(LEFT(C276,4),1,1)+1+(RIGHT(LEFT(C276,14),2)*60+RIGHT(C276,2))/1440</f>
        <v>356.45833333333331</v>
      </c>
      <c r="C276" s="19" t="s">
        <v>247</v>
      </c>
      <c r="D276" s="21"/>
      <c r="E276" s="13"/>
      <c r="F276" s="39"/>
      <c r="G276" s="39"/>
      <c r="H276" s="14"/>
      <c r="I276" s="14"/>
      <c r="J276" s="14"/>
      <c r="K276" s="60"/>
      <c r="L276" s="20"/>
      <c r="M276" s="20"/>
      <c r="N276" s="20"/>
      <c r="O276" s="19"/>
      <c r="P276" s="19"/>
      <c r="Q276" s="2"/>
      <c r="R276" s="2"/>
      <c r="S276" s="76"/>
      <c r="T276" s="12"/>
      <c r="U276" s="12"/>
      <c r="V276" s="12"/>
      <c r="W276" s="12"/>
      <c r="X276" s="12"/>
      <c r="Y276" s="12"/>
    </row>
    <row r="277" spans="1:36" s="3" customFormat="1" x14ac:dyDescent="0.25">
      <c r="A277" s="31">
        <v>9300</v>
      </c>
      <c r="B277" s="31" t="s">
        <v>177</v>
      </c>
      <c r="C277" s="31" t="s">
        <v>109</v>
      </c>
      <c r="D277" s="21">
        <v>1</v>
      </c>
      <c r="E277" s="13">
        <f t="shared" ref="E277:E282" si="5">1000/D277</f>
        <v>1000</v>
      </c>
      <c r="F277" s="39">
        <f>1000/G277</f>
        <v>1</v>
      </c>
      <c r="G277" s="39">
        <v>1000</v>
      </c>
      <c r="H277" s="14">
        <v>1</v>
      </c>
      <c r="I277" s="14">
        <f>1000/H277</f>
        <v>1000</v>
      </c>
      <c r="J277" s="14">
        <v>1</v>
      </c>
      <c r="K277" s="60"/>
      <c r="L277" s="16" t="s">
        <v>3</v>
      </c>
      <c r="M277" s="16" t="s">
        <v>230</v>
      </c>
      <c r="N277" s="49" t="s">
        <v>3</v>
      </c>
      <c r="O277" s="39" t="s">
        <v>124</v>
      </c>
      <c r="P277" s="51" t="s">
        <v>3</v>
      </c>
      <c r="Q277" s="55" t="s">
        <v>124</v>
      </c>
      <c r="R277" s="55" t="s">
        <v>126</v>
      </c>
      <c r="S277" s="76"/>
    </row>
    <row r="278" spans="1:36" s="3" customFormat="1" x14ac:dyDescent="0.25">
      <c r="A278" s="31">
        <v>1000</v>
      </c>
      <c r="B278" s="31" t="s">
        <v>33</v>
      </c>
      <c r="C278" s="31" t="s">
        <v>67</v>
      </c>
      <c r="D278" s="13">
        <v>83.38</v>
      </c>
      <c r="E278" s="13">
        <f t="shared" si="5"/>
        <v>11.993283761093789</v>
      </c>
      <c r="F278" s="39">
        <f>1000/G278</f>
        <v>87.657784011220201</v>
      </c>
      <c r="G278" s="39">
        <v>11.407999999999999</v>
      </c>
      <c r="H278" s="14">
        <f>1000/I278</f>
        <v>88.045995227907056</v>
      </c>
      <c r="I278" s="14">
        <v>11.357699999999999</v>
      </c>
      <c r="J278" s="14">
        <v>3.6007365179039099</v>
      </c>
      <c r="K278" s="60"/>
      <c r="L278" s="16" t="s">
        <v>244</v>
      </c>
      <c r="M278" s="16" t="s">
        <v>225</v>
      </c>
      <c r="N278" s="49" t="s">
        <v>3</v>
      </c>
      <c r="O278" s="39" t="s">
        <v>125</v>
      </c>
      <c r="P278" s="51" t="s">
        <v>3</v>
      </c>
      <c r="Q278" s="55" t="s">
        <v>243</v>
      </c>
      <c r="R278" s="55" t="s">
        <v>243</v>
      </c>
      <c r="S278" s="76"/>
      <c r="AH278" s="3">
        <v>10.875999999999999</v>
      </c>
      <c r="AI278" s="3">
        <v>32.646999999999998</v>
      </c>
      <c r="AJ278" s="3">
        <f>AH278/36*AI278</f>
        <v>9.8630214444444437</v>
      </c>
    </row>
    <row r="279" spans="1:36" s="3" customFormat="1" x14ac:dyDescent="0.25">
      <c r="A279" s="31">
        <v>2010</v>
      </c>
      <c r="B279" s="31" t="s">
        <v>34</v>
      </c>
      <c r="C279" s="31" t="s">
        <v>68</v>
      </c>
      <c r="D279" s="13">
        <v>132.07</v>
      </c>
      <c r="E279" s="13">
        <f t="shared" si="5"/>
        <v>7.5717422578935416</v>
      </c>
      <c r="F279" s="39">
        <f>1000/G279</f>
        <v>130.3780964797914</v>
      </c>
      <c r="G279" s="39">
        <v>7.67</v>
      </c>
      <c r="H279" s="14">
        <f>1000/I279</f>
        <v>130.94661306585306</v>
      </c>
      <c r="I279" s="14">
        <v>7.6367000000000003</v>
      </c>
      <c r="J279" s="14">
        <v>1.95868970634574</v>
      </c>
      <c r="K279" s="61"/>
      <c r="L279" s="16" t="s">
        <v>244</v>
      </c>
      <c r="M279" s="16" t="s">
        <v>225</v>
      </c>
      <c r="N279" s="49" t="s">
        <v>3</v>
      </c>
      <c r="O279" s="39" t="s">
        <v>125</v>
      </c>
      <c r="P279" s="51" t="s">
        <v>3</v>
      </c>
      <c r="Q279" s="55" t="s">
        <v>236</v>
      </c>
      <c r="R279" s="55" t="s">
        <v>236</v>
      </c>
      <c r="S279" s="76"/>
      <c r="AH279" s="3">
        <v>7.67</v>
      </c>
      <c r="AI279" s="3">
        <v>36.466000000000001</v>
      </c>
      <c r="AJ279" s="3">
        <f>AH279/36*AI279</f>
        <v>7.7692838888888893</v>
      </c>
    </row>
    <row r="280" spans="1:36" s="3" customFormat="1" ht="14.45" customHeight="1" x14ac:dyDescent="0.25">
      <c r="A280" s="80">
        <v>1004</v>
      </c>
      <c r="B280" s="23" t="s">
        <v>37</v>
      </c>
      <c r="C280" s="31" t="s">
        <v>65</v>
      </c>
      <c r="D280" s="13">
        <v>108.32</v>
      </c>
      <c r="E280" s="13">
        <f t="shared" si="5"/>
        <v>9.2319054652880368</v>
      </c>
      <c r="F280" s="23">
        <v>96.48</v>
      </c>
      <c r="G280" s="23">
        <f>1000/F280</f>
        <v>10.364842454394692</v>
      </c>
      <c r="H280" s="23">
        <f>1000/I280</f>
        <v>102.11479745529925</v>
      </c>
      <c r="I280" s="23">
        <v>9.7928999999999995</v>
      </c>
      <c r="J280" s="23">
        <v>2.4768907138368998</v>
      </c>
      <c r="K280" s="61"/>
      <c r="L280" s="16" t="s">
        <v>244</v>
      </c>
      <c r="M280" s="16" t="s">
        <v>225</v>
      </c>
      <c r="N280" s="49" t="s">
        <v>3</v>
      </c>
      <c r="O280" s="39" t="s">
        <v>245</v>
      </c>
      <c r="P280" s="51" t="s">
        <v>3</v>
      </c>
      <c r="Q280" s="55" t="s">
        <v>227</v>
      </c>
      <c r="R280" s="55" t="s">
        <v>227</v>
      </c>
      <c r="S280" s="76"/>
    </row>
    <row r="281" spans="1:36" s="3" customFormat="1" x14ac:dyDescent="0.25">
      <c r="A281" s="80">
        <v>2015</v>
      </c>
      <c r="B281" s="23" t="s">
        <v>38</v>
      </c>
      <c r="C281" s="31" t="s">
        <v>65</v>
      </c>
      <c r="D281" s="13">
        <v>108.32</v>
      </c>
      <c r="E281" s="13">
        <f t="shared" si="5"/>
        <v>9.2319054652880368</v>
      </c>
      <c r="F281" s="23">
        <v>96.48</v>
      </c>
      <c r="G281" s="23">
        <f>1000/F281</f>
        <v>10.364842454394692</v>
      </c>
      <c r="H281" s="23">
        <f>1000/I281</f>
        <v>102.11479745529925</v>
      </c>
      <c r="I281" s="23">
        <v>9.7928999999999995</v>
      </c>
      <c r="J281" s="23">
        <v>2.4768907138368998</v>
      </c>
      <c r="K281" s="61"/>
      <c r="L281" s="16" t="s">
        <v>244</v>
      </c>
      <c r="M281" s="16" t="s">
        <v>225</v>
      </c>
      <c r="N281" s="49" t="s">
        <v>3</v>
      </c>
      <c r="O281" s="39" t="s">
        <v>245</v>
      </c>
      <c r="P281" s="51" t="s">
        <v>3</v>
      </c>
      <c r="Q281" s="55" t="s">
        <v>227</v>
      </c>
      <c r="R281" s="55" t="s">
        <v>227</v>
      </c>
      <c r="S281" s="76"/>
    </row>
    <row r="282" spans="1:36" s="3" customFormat="1" x14ac:dyDescent="0.25">
      <c r="A282" s="80">
        <v>3005</v>
      </c>
      <c r="B282" s="23" t="s">
        <v>39</v>
      </c>
      <c r="C282" s="31" t="s">
        <v>65</v>
      </c>
      <c r="D282" s="13">
        <v>108.32</v>
      </c>
      <c r="E282" s="13">
        <f t="shared" si="5"/>
        <v>9.2319054652880368</v>
      </c>
      <c r="F282" s="23">
        <v>96.48</v>
      </c>
      <c r="G282" s="23">
        <f>1000/F282</f>
        <v>10.364842454394692</v>
      </c>
      <c r="H282" s="23">
        <f>1000/I282</f>
        <v>102.11479745529925</v>
      </c>
      <c r="I282" s="23">
        <v>9.7928999999999995</v>
      </c>
      <c r="J282" s="23">
        <v>2.4768907138368998</v>
      </c>
      <c r="K282" s="61"/>
      <c r="L282" s="16" t="s">
        <v>244</v>
      </c>
      <c r="M282" s="16" t="s">
        <v>225</v>
      </c>
      <c r="N282" s="49" t="s">
        <v>3</v>
      </c>
      <c r="O282" s="39" t="s">
        <v>245</v>
      </c>
      <c r="P282" s="51" t="s">
        <v>3</v>
      </c>
      <c r="Q282" s="55" t="s">
        <v>227</v>
      </c>
      <c r="R282" s="55" t="s">
        <v>227</v>
      </c>
      <c r="S282" s="76"/>
    </row>
    <row r="283" spans="1:36" s="3" customFormat="1" x14ac:dyDescent="0.25">
      <c r="A283" s="19" t="s">
        <v>13</v>
      </c>
      <c r="B283" s="19"/>
      <c r="C283" s="19"/>
      <c r="D283" s="21"/>
      <c r="E283" s="13"/>
      <c r="F283" s="39"/>
      <c r="G283" s="39"/>
      <c r="H283" s="14"/>
      <c r="I283" s="14"/>
      <c r="J283" s="14"/>
      <c r="K283" s="59"/>
      <c r="L283" s="19"/>
      <c r="M283" s="19"/>
      <c r="N283" s="19"/>
      <c r="O283" s="19"/>
      <c r="P283" s="19"/>
      <c r="Q283" s="2"/>
      <c r="R283" s="2"/>
      <c r="S283" s="76"/>
    </row>
    <row r="284" spans="1:36" s="3" customFormat="1" x14ac:dyDescent="0.25">
      <c r="A284" s="36">
        <f>IF(LEN(C284)=17,LEFT(C284,4)+(B284-1)/(DATE(LEFT(C284,4)+1,1,1)-DATE(LEFT(C284,4),1,1)),"BAD DATE FORMAT")</f>
        <v>2003.9764364535768</v>
      </c>
      <c r="B284" s="35">
        <f>DATE(LEFT(C284,4),RIGHT(LEFT(C284,7),2),RIGHT(LEFT(C284,10),2))-DATE(LEFT(C284,4),1,1)+1+(RIGHT(LEFT(C284,14),2)*60+RIGHT(C284,2))/1440</f>
        <v>357.39930555555554</v>
      </c>
      <c r="C284" s="19" t="s">
        <v>246</v>
      </c>
      <c r="D284" s="21"/>
      <c r="E284" s="13"/>
      <c r="F284" s="39"/>
      <c r="G284" s="39"/>
      <c r="H284" s="14"/>
      <c r="I284" s="14"/>
      <c r="J284" s="14"/>
      <c r="K284" s="60"/>
      <c r="L284" s="20"/>
      <c r="M284" s="20"/>
      <c r="N284" s="20"/>
      <c r="O284" s="19"/>
      <c r="P284" s="19"/>
      <c r="Q284" s="2"/>
      <c r="R284" s="2"/>
      <c r="S284" s="76"/>
      <c r="T284" s="12"/>
      <c r="U284" s="12"/>
      <c r="V284" s="12"/>
      <c r="W284" s="12"/>
      <c r="X284" s="12"/>
      <c r="Y284" s="12"/>
    </row>
    <row r="285" spans="1:36" s="3" customFormat="1" x14ac:dyDescent="0.25">
      <c r="A285" s="31">
        <v>9300</v>
      </c>
      <c r="B285" s="31" t="s">
        <v>177</v>
      </c>
      <c r="C285" s="31" t="s">
        <v>109</v>
      </c>
      <c r="D285" s="21">
        <v>1</v>
      </c>
      <c r="E285" s="13">
        <f t="shared" ref="E285:E290" si="6">1000/D285</f>
        <v>1000</v>
      </c>
      <c r="F285" s="39">
        <f>1000/G285</f>
        <v>1</v>
      </c>
      <c r="G285" s="39">
        <v>1000</v>
      </c>
      <c r="H285" s="14">
        <v>1</v>
      </c>
      <c r="I285" s="14">
        <f>1000/H285</f>
        <v>1000</v>
      </c>
      <c r="J285" s="14">
        <v>1</v>
      </c>
      <c r="K285" s="60"/>
      <c r="L285" s="16" t="s">
        <v>3</v>
      </c>
      <c r="M285" s="16" t="s">
        <v>230</v>
      </c>
      <c r="N285" s="49" t="s">
        <v>3</v>
      </c>
      <c r="O285" s="39" t="s">
        <v>124</v>
      </c>
      <c r="P285" s="51" t="s">
        <v>3</v>
      </c>
      <c r="Q285" s="55" t="s">
        <v>124</v>
      </c>
      <c r="R285" s="55" t="s">
        <v>126</v>
      </c>
      <c r="S285" s="76"/>
    </row>
    <row r="286" spans="1:36" s="3" customFormat="1" x14ac:dyDescent="0.25">
      <c r="A286" s="31">
        <v>1000</v>
      </c>
      <c r="B286" s="31" t="s">
        <v>33</v>
      </c>
      <c r="C286" s="31" t="s">
        <v>67</v>
      </c>
      <c r="D286" s="13">
        <v>83.38</v>
      </c>
      <c r="E286" s="13">
        <f t="shared" si="6"/>
        <v>11.993283761093789</v>
      </c>
      <c r="F286" s="39">
        <f>1000/G286</f>
        <v>87.657784011220201</v>
      </c>
      <c r="G286" s="39">
        <v>11.407999999999999</v>
      </c>
      <c r="H286" s="14">
        <f>1000/I286</f>
        <v>88.045995227907056</v>
      </c>
      <c r="I286" s="14">
        <v>11.357699999999999</v>
      </c>
      <c r="J286" s="14">
        <v>3.6007365179039099</v>
      </c>
      <c r="K286" s="60"/>
      <c r="L286" s="16" t="s">
        <v>244</v>
      </c>
      <c r="M286" s="16" t="s">
        <v>225</v>
      </c>
      <c r="N286" s="49" t="s">
        <v>3</v>
      </c>
      <c r="O286" s="39" t="s">
        <v>125</v>
      </c>
      <c r="P286" s="51" t="s">
        <v>3</v>
      </c>
      <c r="Q286" s="55" t="s">
        <v>243</v>
      </c>
      <c r="R286" s="55" t="s">
        <v>243</v>
      </c>
      <c r="S286" s="76"/>
      <c r="AH286" s="3">
        <v>10.875999999999999</v>
      </c>
      <c r="AI286" s="3">
        <v>32.646999999999998</v>
      </c>
      <c r="AJ286" s="3">
        <f>AH286/36*AI286</f>
        <v>9.8630214444444437</v>
      </c>
    </row>
    <row r="287" spans="1:36" s="3" customFormat="1" x14ac:dyDescent="0.25">
      <c r="A287" s="31">
        <v>2010</v>
      </c>
      <c r="B287" s="31" t="s">
        <v>34</v>
      </c>
      <c r="C287" s="31" t="s">
        <v>68</v>
      </c>
      <c r="D287" s="13">
        <v>132.07</v>
      </c>
      <c r="E287" s="13">
        <f t="shared" si="6"/>
        <v>7.5717422578935416</v>
      </c>
      <c r="F287" s="39">
        <f>1000/G287</f>
        <v>130.3780964797914</v>
      </c>
      <c r="G287" s="39">
        <v>7.67</v>
      </c>
      <c r="H287" s="14">
        <f>1000/I287</f>
        <v>130.94661306585306</v>
      </c>
      <c r="I287" s="14">
        <v>7.6367000000000003</v>
      </c>
      <c r="J287" s="14">
        <v>1.95868970634574</v>
      </c>
      <c r="K287" s="61"/>
      <c r="L287" s="16" t="s">
        <v>244</v>
      </c>
      <c r="M287" s="16" t="s">
        <v>225</v>
      </c>
      <c r="N287" s="49" t="s">
        <v>3</v>
      </c>
      <c r="O287" s="39" t="s">
        <v>125</v>
      </c>
      <c r="P287" s="51" t="s">
        <v>3</v>
      </c>
      <c r="Q287" s="55" t="s">
        <v>236</v>
      </c>
      <c r="R287" s="55" t="s">
        <v>236</v>
      </c>
      <c r="S287" s="76"/>
      <c r="AH287" s="3">
        <v>7.67</v>
      </c>
      <c r="AI287" s="3">
        <v>36.466000000000001</v>
      </c>
      <c r="AJ287" s="3">
        <f>AH287/36*AI287</f>
        <v>7.7692838888888893</v>
      </c>
    </row>
    <row r="288" spans="1:36" s="3" customFormat="1" ht="14.45" customHeight="1" x14ac:dyDescent="0.25">
      <c r="A288" s="80">
        <v>1004</v>
      </c>
      <c r="B288" s="31" t="s">
        <v>37</v>
      </c>
      <c r="C288" s="31" t="s">
        <v>65</v>
      </c>
      <c r="D288" s="23">
        <v>96.48</v>
      </c>
      <c r="E288" s="23">
        <f t="shared" si="6"/>
        <v>10.364842454394692</v>
      </c>
      <c r="F288" s="39">
        <v>96.48</v>
      </c>
      <c r="G288" s="39">
        <f>1000/F288</f>
        <v>10.364842454394692</v>
      </c>
      <c r="H288" s="14">
        <f>1000/I288</f>
        <v>102.11479745529925</v>
      </c>
      <c r="I288" s="14">
        <v>9.7928999999999995</v>
      </c>
      <c r="J288" s="14">
        <v>2.4768907138368998</v>
      </c>
      <c r="K288" s="61"/>
      <c r="L288" s="16" t="s">
        <v>248</v>
      </c>
      <c r="M288" s="16" t="s">
        <v>225</v>
      </c>
      <c r="N288" s="49" t="s">
        <v>3</v>
      </c>
      <c r="O288" s="39" t="s">
        <v>245</v>
      </c>
      <c r="P288" s="51" t="s">
        <v>3</v>
      </c>
      <c r="Q288" s="55" t="s">
        <v>249</v>
      </c>
      <c r="R288" s="55" t="s">
        <v>249</v>
      </c>
      <c r="S288" s="76"/>
    </row>
    <row r="289" spans="1:36" s="3" customFormat="1" x14ac:dyDescent="0.25">
      <c r="A289" s="80">
        <v>2015</v>
      </c>
      <c r="B289" s="31" t="s">
        <v>38</v>
      </c>
      <c r="C289" s="31" t="s">
        <v>65</v>
      </c>
      <c r="D289" s="23">
        <v>96.48</v>
      </c>
      <c r="E289" s="23">
        <f t="shared" si="6"/>
        <v>10.364842454394692</v>
      </c>
      <c r="F289" s="39">
        <v>96.48</v>
      </c>
      <c r="G289" s="39">
        <f>1000/F289</f>
        <v>10.364842454394692</v>
      </c>
      <c r="H289" s="14">
        <f>1000/I289</f>
        <v>102.11479745529925</v>
      </c>
      <c r="I289" s="14">
        <v>9.7928999999999995</v>
      </c>
      <c r="J289" s="14">
        <v>2.4768907138368998</v>
      </c>
      <c r="K289" s="61"/>
      <c r="L289" s="16" t="s">
        <v>248</v>
      </c>
      <c r="M289" s="16" t="s">
        <v>225</v>
      </c>
      <c r="N289" s="49" t="s">
        <v>3</v>
      </c>
      <c r="O289" s="39" t="s">
        <v>245</v>
      </c>
      <c r="P289" s="51" t="s">
        <v>3</v>
      </c>
      <c r="Q289" s="55" t="s">
        <v>249</v>
      </c>
      <c r="R289" s="55" t="s">
        <v>249</v>
      </c>
      <c r="S289" s="76"/>
    </row>
    <row r="290" spans="1:36" s="3" customFormat="1" x14ac:dyDescent="0.25">
      <c r="A290" s="80">
        <v>3005</v>
      </c>
      <c r="B290" s="31" t="s">
        <v>39</v>
      </c>
      <c r="C290" s="31" t="s">
        <v>65</v>
      </c>
      <c r="D290" s="23">
        <v>96.48</v>
      </c>
      <c r="E290" s="23">
        <f t="shared" si="6"/>
        <v>10.364842454394692</v>
      </c>
      <c r="F290" s="39">
        <v>96.48</v>
      </c>
      <c r="G290" s="39">
        <f>1000/F290</f>
        <v>10.364842454394692</v>
      </c>
      <c r="H290" s="14">
        <f>1000/I290</f>
        <v>102.11479745529925</v>
      </c>
      <c r="I290" s="14">
        <v>9.7928999999999995</v>
      </c>
      <c r="J290" s="14">
        <v>2.4768907138368998</v>
      </c>
      <c r="K290" s="61"/>
      <c r="L290" s="16" t="s">
        <v>248</v>
      </c>
      <c r="M290" s="16" t="s">
        <v>225</v>
      </c>
      <c r="N290" s="49" t="s">
        <v>3</v>
      </c>
      <c r="O290" s="39" t="s">
        <v>245</v>
      </c>
      <c r="P290" s="51" t="s">
        <v>3</v>
      </c>
      <c r="Q290" s="55" t="s">
        <v>249</v>
      </c>
      <c r="R290" s="55" t="s">
        <v>249</v>
      </c>
      <c r="S290" s="76"/>
    </row>
    <row r="291" spans="1:36" s="3" customFormat="1" x14ac:dyDescent="0.25">
      <c r="A291" s="19" t="s">
        <v>13</v>
      </c>
      <c r="B291" s="19"/>
      <c r="C291" s="19"/>
      <c r="D291" s="21"/>
      <c r="E291" s="13"/>
      <c r="F291" s="39"/>
      <c r="G291" s="39"/>
      <c r="H291" s="14"/>
      <c r="I291" s="14"/>
      <c r="J291" s="14"/>
      <c r="K291" s="59"/>
      <c r="L291" s="19"/>
      <c r="M291" s="19"/>
      <c r="N291" s="19"/>
      <c r="O291" s="19"/>
      <c r="P291" s="19"/>
      <c r="Q291" s="2"/>
      <c r="R291" s="2"/>
      <c r="S291" s="76"/>
    </row>
    <row r="292" spans="1:36" s="3" customFormat="1" x14ac:dyDescent="0.25">
      <c r="A292" s="36">
        <f>IF(LEN(C292)=17,LEFT(C292,4)+(B292-1)/(DATE(LEFT(C292,4)+1,1,1)-DATE(LEFT(C292,4),1,1)),"BAD DATE FORMAT")</f>
        <v>2004.0000094869461</v>
      </c>
      <c r="B292" s="35">
        <f>DATE(LEFT(C292,4),RIGHT(LEFT(C292,7),2),RIGHT(LEFT(C292,10),2))-DATE(LEFT(C292,4),1,1)+1+(RIGHT(LEFT(C292,14),2)*60+RIGHT(C292,2))/1440</f>
        <v>1.0034722222222223</v>
      </c>
      <c r="C292" s="23" t="s">
        <v>250</v>
      </c>
      <c r="D292" s="21"/>
      <c r="E292" s="13"/>
      <c r="F292" s="39"/>
      <c r="G292" s="39"/>
      <c r="H292" s="14"/>
      <c r="I292" s="14"/>
      <c r="J292" s="14"/>
      <c r="K292" s="60"/>
      <c r="L292" s="20"/>
      <c r="M292" s="20"/>
      <c r="N292" s="20"/>
      <c r="O292" s="19"/>
      <c r="P292" s="19"/>
      <c r="Q292" s="2"/>
      <c r="R292" s="2"/>
      <c r="S292" s="76"/>
      <c r="T292" s="12"/>
      <c r="U292" s="12"/>
      <c r="V292" s="12"/>
      <c r="W292" s="12"/>
      <c r="X292" s="12"/>
      <c r="Y292" s="12"/>
    </row>
    <row r="293" spans="1:36" s="3" customFormat="1" x14ac:dyDescent="0.25">
      <c r="A293" s="31">
        <v>9300</v>
      </c>
      <c r="B293" s="31" t="s">
        <v>177</v>
      </c>
      <c r="C293" s="31" t="s">
        <v>109</v>
      </c>
      <c r="D293" s="21">
        <v>1</v>
      </c>
      <c r="E293" s="13">
        <f t="shared" ref="E293:E298" si="7">1000/D293</f>
        <v>1000</v>
      </c>
      <c r="F293" s="39">
        <f>1000/G293</f>
        <v>1</v>
      </c>
      <c r="G293" s="39">
        <v>1000</v>
      </c>
      <c r="H293" s="14">
        <v>1</v>
      </c>
      <c r="I293" s="14">
        <f>1000/H293</f>
        <v>1000</v>
      </c>
      <c r="J293" s="14">
        <v>1</v>
      </c>
      <c r="K293" s="60"/>
      <c r="L293" s="16" t="s">
        <v>3</v>
      </c>
      <c r="M293" s="16" t="s">
        <v>230</v>
      </c>
      <c r="N293" s="49" t="s">
        <v>3</v>
      </c>
      <c r="O293" s="39" t="s">
        <v>124</v>
      </c>
      <c r="P293" s="51" t="s">
        <v>3</v>
      </c>
      <c r="Q293" s="55" t="s">
        <v>124</v>
      </c>
      <c r="R293" s="55" t="s">
        <v>126</v>
      </c>
      <c r="S293" s="76"/>
    </row>
    <row r="294" spans="1:36" s="3" customFormat="1" x14ac:dyDescent="0.25">
      <c r="A294" s="31">
        <v>1000</v>
      </c>
      <c r="B294" s="31" t="s">
        <v>33</v>
      </c>
      <c r="C294" s="31" t="s">
        <v>67</v>
      </c>
      <c r="D294" s="13">
        <v>83.38</v>
      </c>
      <c r="E294" s="13">
        <f t="shared" si="7"/>
        <v>11.993283761093789</v>
      </c>
      <c r="F294" s="23">
        <f>1000/G294</f>
        <v>88.503407381184175</v>
      </c>
      <c r="G294" s="23">
        <v>11.298999999999999</v>
      </c>
      <c r="H294" s="23">
        <f>1000/I294</f>
        <v>88.479915059281552</v>
      </c>
      <c r="I294" s="23">
        <v>11.302</v>
      </c>
      <c r="J294" s="23">
        <v>3.6184680585947699</v>
      </c>
      <c r="K294" s="60"/>
      <c r="L294" s="16" t="s">
        <v>248</v>
      </c>
      <c r="M294" s="16" t="s">
        <v>225</v>
      </c>
      <c r="N294" s="49" t="s">
        <v>3</v>
      </c>
      <c r="O294" s="39" t="s">
        <v>125</v>
      </c>
      <c r="P294" s="51" t="s">
        <v>3</v>
      </c>
      <c r="Q294" s="55" t="s">
        <v>252</v>
      </c>
      <c r="R294" s="55" t="s">
        <v>252</v>
      </c>
      <c r="S294" s="76"/>
      <c r="AH294" s="3">
        <v>10.875999999999999</v>
      </c>
      <c r="AI294" s="3">
        <v>32.646999999999998</v>
      </c>
      <c r="AJ294" s="3">
        <f>AH294/36*AI294</f>
        <v>9.8630214444444437</v>
      </c>
    </row>
    <row r="295" spans="1:36" s="3" customFormat="1" x14ac:dyDescent="0.25">
      <c r="A295" s="31">
        <v>2010</v>
      </c>
      <c r="B295" s="31" t="s">
        <v>34</v>
      </c>
      <c r="C295" s="31" t="s">
        <v>68</v>
      </c>
      <c r="D295" s="13">
        <v>132.07</v>
      </c>
      <c r="E295" s="13">
        <f t="shared" si="7"/>
        <v>7.5717422578935416</v>
      </c>
      <c r="F295" s="39">
        <f>1000/G295</f>
        <v>130.3780964797914</v>
      </c>
      <c r="G295" s="39">
        <v>7.67</v>
      </c>
      <c r="H295" s="14">
        <f>1000/I295</f>
        <v>130.94661306585306</v>
      </c>
      <c r="I295" s="14">
        <v>7.6367000000000003</v>
      </c>
      <c r="J295" s="14">
        <v>1.95868970634574</v>
      </c>
      <c r="K295" s="61"/>
      <c r="L295" s="16" t="s">
        <v>248</v>
      </c>
      <c r="M295" s="16" t="s">
        <v>225</v>
      </c>
      <c r="N295" s="49" t="s">
        <v>3</v>
      </c>
      <c r="O295" s="39" t="s">
        <v>125</v>
      </c>
      <c r="P295" s="51" t="s">
        <v>3</v>
      </c>
      <c r="Q295" s="55" t="s">
        <v>236</v>
      </c>
      <c r="R295" s="55" t="s">
        <v>236</v>
      </c>
      <c r="S295" s="76"/>
      <c r="AH295" s="3">
        <v>7.67</v>
      </c>
      <c r="AI295" s="3">
        <v>36.466000000000001</v>
      </c>
      <c r="AJ295" s="3">
        <f>AH295/36*AI295</f>
        <v>7.7692838888888893</v>
      </c>
    </row>
    <row r="296" spans="1:36" s="3" customFormat="1" ht="14.45" customHeight="1" x14ac:dyDescent="0.25">
      <c r="A296" s="80">
        <v>1004</v>
      </c>
      <c r="B296" s="31" t="s">
        <v>37</v>
      </c>
      <c r="C296" s="31" t="s">
        <v>65</v>
      </c>
      <c r="D296" s="13">
        <v>96.48</v>
      </c>
      <c r="E296" s="13">
        <f t="shared" si="7"/>
        <v>10.364842454394692</v>
      </c>
      <c r="F296" s="39">
        <v>96.48</v>
      </c>
      <c r="G296" s="39">
        <f>1000/F296</f>
        <v>10.364842454394692</v>
      </c>
      <c r="H296" s="14">
        <f>1000/I296</f>
        <v>102.11479745529925</v>
      </c>
      <c r="I296" s="14">
        <v>9.7928999999999995</v>
      </c>
      <c r="J296" s="14">
        <v>2.4768907138368998</v>
      </c>
      <c r="K296" s="61"/>
      <c r="L296" s="16" t="s">
        <v>248</v>
      </c>
      <c r="M296" s="16" t="s">
        <v>225</v>
      </c>
      <c r="N296" s="49" t="s">
        <v>3</v>
      </c>
      <c r="O296" s="39" t="s">
        <v>251</v>
      </c>
      <c r="P296" s="51" t="s">
        <v>3</v>
      </c>
      <c r="Q296" s="55" t="s">
        <v>249</v>
      </c>
      <c r="R296" s="55" t="s">
        <v>249</v>
      </c>
      <c r="S296" s="76"/>
    </row>
    <row r="297" spans="1:36" s="3" customFormat="1" x14ac:dyDescent="0.25">
      <c r="A297" s="80">
        <v>2015</v>
      </c>
      <c r="B297" s="31" t="s">
        <v>38</v>
      </c>
      <c r="C297" s="31" t="s">
        <v>65</v>
      </c>
      <c r="D297" s="13">
        <v>96.48</v>
      </c>
      <c r="E297" s="13">
        <f t="shared" si="7"/>
        <v>10.364842454394692</v>
      </c>
      <c r="F297" s="39">
        <v>96.48</v>
      </c>
      <c r="G297" s="39">
        <f>1000/F297</f>
        <v>10.364842454394692</v>
      </c>
      <c r="H297" s="14">
        <f>1000/I297</f>
        <v>102.11479745529925</v>
      </c>
      <c r="I297" s="14">
        <v>9.7928999999999995</v>
      </c>
      <c r="J297" s="14">
        <v>2.4768907138368998</v>
      </c>
      <c r="K297" s="61"/>
      <c r="L297" s="16" t="s">
        <v>248</v>
      </c>
      <c r="M297" s="16" t="s">
        <v>225</v>
      </c>
      <c r="N297" s="49" t="s">
        <v>3</v>
      </c>
      <c r="O297" s="39" t="s">
        <v>251</v>
      </c>
      <c r="P297" s="51" t="s">
        <v>3</v>
      </c>
      <c r="Q297" s="55" t="s">
        <v>249</v>
      </c>
      <c r="R297" s="55" t="s">
        <v>249</v>
      </c>
      <c r="S297" s="76"/>
    </row>
    <row r="298" spans="1:36" s="3" customFormat="1" x14ac:dyDescent="0.25">
      <c r="A298" s="80">
        <v>3005</v>
      </c>
      <c r="B298" s="31" t="s">
        <v>39</v>
      </c>
      <c r="C298" s="31" t="s">
        <v>65</v>
      </c>
      <c r="D298" s="13">
        <v>96.48</v>
      </c>
      <c r="E298" s="13">
        <f t="shared" si="7"/>
        <v>10.364842454394692</v>
      </c>
      <c r="F298" s="39">
        <v>96.48</v>
      </c>
      <c r="G298" s="39">
        <f>1000/F298</f>
        <v>10.364842454394692</v>
      </c>
      <c r="H298" s="14">
        <f>1000/I298</f>
        <v>102.11479745529925</v>
      </c>
      <c r="I298" s="14">
        <v>9.7928999999999995</v>
      </c>
      <c r="J298" s="14">
        <v>2.4768907138368998</v>
      </c>
      <c r="K298" s="61"/>
      <c r="L298" s="16" t="s">
        <v>248</v>
      </c>
      <c r="M298" s="16" t="s">
        <v>225</v>
      </c>
      <c r="N298" s="49" t="s">
        <v>3</v>
      </c>
      <c r="O298" s="39" t="s">
        <v>251</v>
      </c>
      <c r="P298" s="51" t="s">
        <v>3</v>
      </c>
      <c r="Q298" s="55" t="s">
        <v>249</v>
      </c>
      <c r="R298" s="55" t="s">
        <v>249</v>
      </c>
      <c r="S298" s="76"/>
    </row>
    <row r="299" spans="1:36" s="3" customFormat="1" x14ac:dyDescent="0.25">
      <c r="A299" s="19" t="s">
        <v>13</v>
      </c>
      <c r="B299" s="19"/>
      <c r="C299" s="19"/>
      <c r="D299" s="21"/>
      <c r="E299" s="13"/>
      <c r="F299" s="39"/>
      <c r="G299" s="39"/>
      <c r="H299" s="14"/>
      <c r="I299" s="14"/>
      <c r="J299" s="14"/>
      <c r="K299" s="59"/>
      <c r="L299" s="19"/>
      <c r="M299" s="19"/>
      <c r="N299" s="19"/>
      <c r="O299" s="19"/>
      <c r="P299" s="19"/>
      <c r="Q299" s="2"/>
      <c r="R299" s="2"/>
      <c r="S299" s="76"/>
    </row>
    <row r="300" spans="1:36" s="3" customFormat="1" x14ac:dyDescent="0.25">
      <c r="A300" s="36">
        <f>IF(LEN(C300)=17,LEFT(C300,4)+(B300-1)/(DATE(LEFT(C300,4)+1,1,1)-DATE(LEFT(C300,4),1,1)),"BAD DATE FORMAT")</f>
        <v>2005.9150780060884</v>
      </c>
      <c r="B300" s="35">
        <f>DATE(LEFT(C300,4),RIGHT(LEFT(C300,7),2),RIGHT(LEFT(C300,10),2))-DATE(LEFT(C300,4),1,1)+1+(RIGHT(LEFT(C300,14),2)*60+RIGHT(C300,2))/1440</f>
        <v>335.00347222222223</v>
      </c>
      <c r="C300" s="19" t="s">
        <v>256</v>
      </c>
      <c r="D300" s="21"/>
      <c r="E300" s="13"/>
      <c r="F300" s="39"/>
      <c r="G300" s="39"/>
      <c r="H300" s="14"/>
      <c r="I300" s="14"/>
      <c r="J300" s="14"/>
      <c r="K300" s="60"/>
      <c r="L300" s="20"/>
      <c r="M300" s="20"/>
      <c r="N300" s="20"/>
      <c r="O300" s="19"/>
      <c r="P300" s="19"/>
      <c r="Q300" s="2"/>
      <c r="R300" s="2"/>
      <c r="S300" s="76"/>
      <c r="T300" s="12"/>
      <c r="U300" s="12"/>
      <c r="V300" s="12"/>
      <c r="W300" s="12"/>
      <c r="X300" s="12"/>
      <c r="Y300" s="12"/>
    </row>
    <row r="301" spans="1:36" s="3" customFormat="1" x14ac:dyDescent="0.25">
      <c r="A301" s="31">
        <v>9300</v>
      </c>
      <c r="B301" s="31" t="s">
        <v>177</v>
      </c>
      <c r="C301" s="31" t="s">
        <v>109</v>
      </c>
      <c r="D301" s="21">
        <v>1</v>
      </c>
      <c r="E301" s="13">
        <f t="shared" ref="E301:E306" si="8">1000/D301</f>
        <v>1000</v>
      </c>
      <c r="F301" s="39">
        <f>1000/G301</f>
        <v>1</v>
      </c>
      <c r="G301" s="39">
        <v>1000</v>
      </c>
      <c r="H301" s="14">
        <v>1</v>
      </c>
      <c r="I301" s="14">
        <f>1000/H301</f>
        <v>1000</v>
      </c>
      <c r="J301" s="14">
        <v>1</v>
      </c>
      <c r="K301" s="60"/>
      <c r="L301" s="16" t="s">
        <v>3</v>
      </c>
      <c r="M301" s="16" t="s">
        <v>230</v>
      </c>
      <c r="N301" s="49" t="s">
        <v>3</v>
      </c>
      <c r="O301" s="39" t="s">
        <v>124</v>
      </c>
      <c r="P301" s="51" t="s">
        <v>3</v>
      </c>
      <c r="Q301" s="55" t="s">
        <v>124</v>
      </c>
      <c r="R301" s="55" t="s">
        <v>126</v>
      </c>
      <c r="S301" s="76"/>
    </row>
    <row r="302" spans="1:36" s="3" customFormat="1" x14ac:dyDescent="0.25">
      <c r="A302" s="31">
        <v>1000</v>
      </c>
      <c r="B302" s="31" t="s">
        <v>33</v>
      </c>
      <c r="C302" s="31" t="s">
        <v>67</v>
      </c>
      <c r="D302" s="13">
        <v>83.38</v>
      </c>
      <c r="E302" s="13">
        <f t="shared" si="8"/>
        <v>11.993283761093789</v>
      </c>
      <c r="F302" s="23">
        <f>1000/G302</f>
        <v>93.471047343085488</v>
      </c>
      <c r="G302" s="23">
        <v>10.698499999999999</v>
      </c>
      <c r="H302" s="14">
        <f>1000/I302</f>
        <v>88.917342438469205</v>
      </c>
      <c r="I302" s="14">
        <v>11.2464</v>
      </c>
      <c r="J302" s="14">
        <v>3.6363750986429002</v>
      </c>
      <c r="K302" s="60"/>
      <c r="L302" s="16" t="s">
        <v>248</v>
      </c>
      <c r="M302" s="16" t="s">
        <v>225</v>
      </c>
      <c r="N302" s="49" t="s">
        <v>3</v>
      </c>
      <c r="O302" s="39" t="s">
        <v>257</v>
      </c>
      <c r="P302" s="51" t="s">
        <v>3</v>
      </c>
      <c r="Q302" s="55" t="s">
        <v>253</v>
      </c>
      <c r="R302" s="55" t="s">
        <v>253</v>
      </c>
      <c r="S302" s="76"/>
      <c r="AH302" s="3">
        <v>10.875999999999999</v>
      </c>
      <c r="AI302" s="3">
        <v>32.646999999999998</v>
      </c>
      <c r="AJ302" s="3">
        <f>AH302/36*AI302</f>
        <v>9.8630214444444437</v>
      </c>
    </row>
    <row r="303" spans="1:36" s="3" customFormat="1" x14ac:dyDescent="0.25">
      <c r="A303" s="31">
        <v>2010</v>
      </c>
      <c r="B303" s="31" t="s">
        <v>34</v>
      </c>
      <c r="C303" s="31" t="s">
        <v>68</v>
      </c>
      <c r="D303" s="13">
        <v>132.07</v>
      </c>
      <c r="E303" s="13">
        <f t="shared" si="8"/>
        <v>7.5717422578935416</v>
      </c>
      <c r="F303" s="39">
        <f>1000/G303</f>
        <v>130.3780964797914</v>
      </c>
      <c r="G303" s="39">
        <v>7.67</v>
      </c>
      <c r="H303" s="14">
        <f>1000/I303</f>
        <v>130.94661306585306</v>
      </c>
      <c r="I303" s="14">
        <v>7.6367000000000003</v>
      </c>
      <c r="J303" s="14">
        <v>1.95868970634574</v>
      </c>
      <c r="K303" s="61"/>
      <c r="L303" s="16" t="s">
        <v>248</v>
      </c>
      <c r="M303" s="16" t="s">
        <v>225</v>
      </c>
      <c r="N303" s="49" t="s">
        <v>3</v>
      </c>
      <c r="O303" s="39" t="s">
        <v>125</v>
      </c>
      <c r="P303" s="51" t="s">
        <v>3</v>
      </c>
      <c r="Q303" s="55" t="s">
        <v>236</v>
      </c>
      <c r="R303" s="55" t="s">
        <v>236</v>
      </c>
      <c r="S303" s="76"/>
      <c r="AH303" s="3">
        <v>7.67</v>
      </c>
      <c r="AI303" s="3">
        <v>36.466000000000001</v>
      </c>
      <c r="AJ303" s="3">
        <f>AH303/36*AI303</f>
        <v>7.7692838888888893</v>
      </c>
    </row>
    <row r="304" spans="1:36" s="3" customFormat="1" ht="14.45" customHeight="1" x14ac:dyDescent="0.25">
      <c r="A304" s="80">
        <v>1004</v>
      </c>
      <c r="B304" s="31" t="s">
        <v>37</v>
      </c>
      <c r="C304" s="31" t="s">
        <v>65</v>
      </c>
      <c r="D304" s="13">
        <v>96.48</v>
      </c>
      <c r="E304" s="13">
        <f t="shared" si="8"/>
        <v>10.364842454394692</v>
      </c>
      <c r="F304" s="39">
        <v>96.48</v>
      </c>
      <c r="G304" s="39">
        <f>1000/F304</f>
        <v>10.364842454394692</v>
      </c>
      <c r="H304" s="14">
        <f>1000/I304</f>
        <v>102.11479745529925</v>
      </c>
      <c r="I304" s="14">
        <v>9.7928999999999995</v>
      </c>
      <c r="J304" s="14">
        <v>2.4768907138368998</v>
      </c>
      <c r="K304" s="61"/>
      <c r="L304" s="16" t="s">
        <v>248</v>
      </c>
      <c r="M304" s="16" t="s">
        <v>225</v>
      </c>
      <c r="N304" s="49" t="s">
        <v>3</v>
      </c>
      <c r="O304" s="39" t="s">
        <v>251</v>
      </c>
      <c r="P304" s="51" t="s">
        <v>3</v>
      </c>
      <c r="Q304" s="55" t="s">
        <v>249</v>
      </c>
      <c r="R304" s="55" t="s">
        <v>249</v>
      </c>
      <c r="S304" s="76"/>
    </row>
    <row r="305" spans="1:36" s="3" customFormat="1" x14ac:dyDescent="0.25">
      <c r="A305" s="80">
        <v>2015</v>
      </c>
      <c r="B305" s="31" t="s">
        <v>38</v>
      </c>
      <c r="C305" s="31" t="s">
        <v>65</v>
      </c>
      <c r="D305" s="13">
        <v>96.48</v>
      </c>
      <c r="E305" s="13">
        <f t="shared" si="8"/>
        <v>10.364842454394692</v>
      </c>
      <c r="F305" s="39">
        <v>96.48</v>
      </c>
      <c r="G305" s="39">
        <f>1000/F305</f>
        <v>10.364842454394692</v>
      </c>
      <c r="H305" s="14">
        <f>1000/I305</f>
        <v>102.11479745529925</v>
      </c>
      <c r="I305" s="14">
        <v>9.7928999999999995</v>
      </c>
      <c r="J305" s="14">
        <v>2.4768907138368998</v>
      </c>
      <c r="K305" s="61"/>
      <c r="L305" s="16" t="s">
        <v>248</v>
      </c>
      <c r="M305" s="16" t="s">
        <v>225</v>
      </c>
      <c r="N305" s="49" t="s">
        <v>3</v>
      </c>
      <c r="O305" s="39" t="s">
        <v>251</v>
      </c>
      <c r="P305" s="51" t="s">
        <v>3</v>
      </c>
      <c r="Q305" s="55" t="s">
        <v>249</v>
      </c>
      <c r="R305" s="55" t="s">
        <v>249</v>
      </c>
      <c r="S305" s="76"/>
    </row>
    <row r="306" spans="1:36" s="3" customFormat="1" x14ac:dyDescent="0.25">
      <c r="A306" s="80">
        <v>3005</v>
      </c>
      <c r="B306" s="31" t="s">
        <v>39</v>
      </c>
      <c r="C306" s="31" t="s">
        <v>65</v>
      </c>
      <c r="D306" s="13">
        <v>96.48</v>
      </c>
      <c r="E306" s="13">
        <f t="shared" si="8"/>
        <v>10.364842454394692</v>
      </c>
      <c r="F306" s="39">
        <v>96.48</v>
      </c>
      <c r="G306" s="39">
        <f>1000/F306</f>
        <v>10.364842454394692</v>
      </c>
      <c r="H306" s="14">
        <f>1000/I306</f>
        <v>102.11479745529925</v>
      </c>
      <c r="I306" s="14">
        <v>9.7928999999999995</v>
      </c>
      <c r="J306" s="14">
        <v>2.4768907138368998</v>
      </c>
      <c r="K306" s="61"/>
      <c r="L306" s="16" t="s">
        <v>248</v>
      </c>
      <c r="M306" s="16" t="s">
        <v>225</v>
      </c>
      <c r="N306" s="49" t="s">
        <v>3</v>
      </c>
      <c r="O306" s="39" t="s">
        <v>251</v>
      </c>
      <c r="P306" s="51" t="s">
        <v>3</v>
      </c>
      <c r="Q306" s="55" t="s">
        <v>249</v>
      </c>
      <c r="R306" s="55" t="s">
        <v>249</v>
      </c>
      <c r="S306" s="76"/>
    </row>
    <row r="307" spans="1:36" s="3" customFormat="1" x14ac:dyDescent="0.25">
      <c r="A307" s="19" t="s">
        <v>13</v>
      </c>
      <c r="B307" s="19"/>
      <c r="C307" s="19"/>
      <c r="D307" s="21"/>
      <c r="E307" s="13"/>
      <c r="F307" s="39"/>
      <c r="G307" s="39"/>
      <c r="H307" s="14"/>
      <c r="I307" s="14"/>
      <c r="J307" s="14"/>
      <c r="K307" s="59"/>
      <c r="L307" s="19"/>
      <c r="M307" s="19"/>
      <c r="N307" s="19"/>
      <c r="O307" s="19"/>
      <c r="P307" s="19"/>
      <c r="Q307" s="2"/>
      <c r="R307" s="2"/>
      <c r="S307" s="76"/>
    </row>
    <row r="308" spans="1:36" s="3" customFormat="1" x14ac:dyDescent="0.25">
      <c r="A308" s="36">
        <f>IF(LEN(C308)=17,LEFT(C308,4)+(B308-1)/(DATE(LEFT(C308,4)+1,1,1)-DATE(LEFT(C308,4),1,1)),"BAD DATE FORMAT")</f>
        <v>2006.0000095129376</v>
      </c>
      <c r="B308" s="35">
        <f>DATE(LEFT(C308,4),RIGHT(LEFT(C308,7),2),RIGHT(LEFT(C308,10),2))-DATE(LEFT(C308,4),1,1)+1+(RIGHT(LEFT(C308,14),2)*60+RIGHT(C308,2))/1440</f>
        <v>1.0034722222222223</v>
      </c>
      <c r="C308" s="23" t="s">
        <v>254</v>
      </c>
      <c r="D308" s="21"/>
      <c r="E308" s="13"/>
      <c r="F308" s="39"/>
      <c r="G308" s="39"/>
      <c r="H308" s="14"/>
      <c r="I308" s="14"/>
      <c r="J308" s="14"/>
      <c r="K308" s="60"/>
      <c r="L308" s="20"/>
      <c r="M308" s="20"/>
      <c r="N308" s="20"/>
      <c r="O308" s="19"/>
      <c r="P308" s="19"/>
      <c r="Q308" s="2"/>
      <c r="R308" s="2"/>
      <c r="S308" s="76"/>
      <c r="T308" s="12"/>
      <c r="U308" s="12"/>
      <c r="V308" s="12"/>
      <c r="W308" s="12"/>
      <c r="X308" s="12"/>
      <c r="Y308" s="12"/>
    </row>
    <row r="309" spans="1:36" s="3" customFormat="1" x14ac:dyDescent="0.25">
      <c r="A309" s="31">
        <v>9300</v>
      </c>
      <c r="B309" s="31" t="s">
        <v>177</v>
      </c>
      <c r="C309" s="31" t="s">
        <v>109</v>
      </c>
      <c r="D309" s="21">
        <v>1</v>
      </c>
      <c r="E309" s="13">
        <f t="shared" ref="E309:E314" si="9">1000/D309</f>
        <v>1000</v>
      </c>
      <c r="F309" s="39">
        <f>1000/G309</f>
        <v>1</v>
      </c>
      <c r="G309" s="39">
        <v>1000</v>
      </c>
      <c r="H309" s="14">
        <v>1</v>
      </c>
      <c r="I309" s="14">
        <f>1000/H309</f>
        <v>1000</v>
      </c>
      <c r="J309" s="14">
        <v>1</v>
      </c>
      <c r="K309" s="60"/>
      <c r="L309" s="16" t="s">
        <v>3</v>
      </c>
      <c r="M309" s="16" t="s">
        <v>230</v>
      </c>
      <c r="N309" s="49" t="s">
        <v>3</v>
      </c>
      <c r="O309" s="39" t="s">
        <v>124</v>
      </c>
      <c r="P309" s="51" t="s">
        <v>3</v>
      </c>
      <c r="Q309" s="55" t="s">
        <v>124</v>
      </c>
      <c r="R309" s="55" t="s">
        <v>126</v>
      </c>
      <c r="S309" s="76"/>
    </row>
    <row r="310" spans="1:36" s="3" customFormat="1" x14ac:dyDescent="0.25">
      <c r="A310" s="31">
        <v>1000</v>
      </c>
      <c r="B310" s="31" t="s">
        <v>33</v>
      </c>
      <c r="C310" s="31" t="s">
        <v>67</v>
      </c>
      <c r="D310" s="13">
        <v>83.38</v>
      </c>
      <c r="E310" s="13">
        <f t="shared" si="9"/>
        <v>11.993283761093789</v>
      </c>
      <c r="F310" s="23">
        <f>1000/G310</f>
        <v>90.203860725239039</v>
      </c>
      <c r="G310" s="23">
        <v>11.086</v>
      </c>
      <c r="H310" s="23">
        <f>1000/I310</f>
        <v>89.359914929360997</v>
      </c>
      <c r="I310" s="23">
        <v>11.1907</v>
      </c>
      <c r="J310" s="23">
        <v>3.6544602565352302</v>
      </c>
      <c r="K310" s="60"/>
      <c r="L310" s="16" t="s">
        <v>248</v>
      </c>
      <c r="M310" s="16" t="s">
        <v>225</v>
      </c>
      <c r="N310" s="49" t="s">
        <v>3</v>
      </c>
      <c r="O310" s="39" t="s">
        <v>125</v>
      </c>
      <c r="P310" s="51" t="s">
        <v>3</v>
      </c>
      <c r="Q310" s="55" t="s">
        <v>255</v>
      </c>
      <c r="R310" s="55" t="s">
        <v>255</v>
      </c>
      <c r="S310" s="76"/>
      <c r="AH310" s="3">
        <v>10.875999999999999</v>
      </c>
      <c r="AI310" s="3">
        <v>32.646999999999998</v>
      </c>
      <c r="AJ310" s="3">
        <f>AH310/36*AI310</f>
        <v>9.8630214444444437</v>
      </c>
    </row>
    <row r="311" spans="1:36" s="3" customFormat="1" x14ac:dyDescent="0.25">
      <c r="A311" s="31">
        <v>2010</v>
      </c>
      <c r="B311" s="31" t="s">
        <v>34</v>
      </c>
      <c r="C311" s="31" t="s">
        <v>68</v>
      </c>
      <c r="D311" s="13">
        <v>132.07</v>
      </c>
      <c r="E311" s="13">
        <f t="shared" si="9"/>
        <v>7.5717422578935416</v>
      </c>
      <c r="F311" s="39">
        <f>1000/G311</f>
        <v>130.3780964797914</v>
      </c>
      <c r="G311" s="39">
        <v>7.67</v>
      </c>
      <c r="H311" s="14">
        <f>1000/I311</f>
        <v>130.94661306585306</v>
      </c>
      <c r="I311" s="14">
        <v>7.6367000000000003</v>
      </c>
      <c r="J311" s="14">
        <v>1.95868970634574</v>
      </c>
      <c r="K311" s="61"/>
      <c r="L311" s="16" t="s">
        <v>248</v>
      </c>
      <c r="M311" s="16" t="s">
        <v>225</v>
      </c>
      <c r="N311" s="49" t="s">
        <v>3</v>
      </c>
      <c r="O311" s="39" t="s">
        <v>125</v>
      </c>
      <c r="P311" s="51" t="s">
        <v>3</v>
      </c>
      <c r="Q311" s="55" t="s">
        <v>236</v>
      </c>
      <c r="R311" s="55" t="s">
        <v>236</v>
      </c>
      <c r="S311" s="76"/>
      <c r="AH311" s="3">
        <v>7.67</v>
      </c>
      <c r="AI311" s="3">
        <v>36.466000000000001</v>
      </c>
      <c r="AJ311" s="3">
        <f>AH311/36*AI311</f>
        <v>7.7692838888888893</v>
      </c>
    </row>
    <row r="312" spans="1:36" s="3" customFormat="1" ht="14.45" customHeight="1" x14ac:dyDescent="0.25">
      <c r="A312" s="80">
        <v>1004</v>
      </c>
      <c r="B312" s="31" t="s">
        <v>37</v>
      </c>
      <c r="C312" s="31" t="s">
        <v>65</v>
      </c>
      <c r="D312" s="13">
        <v>96.48</v>
      </c>
      <c r="E312" s="13">
        <f t="shared" si="9"/>
        <v>10.364842454394692</v>
      </c>
      <c r="F312" s="39">
        <v>96.48</v>
      </c>
      <c r="G312" s="39">
        <f>1000/F312</f>
        <v>10.364842454394692</v>
      </c>
      <c r="H312" s="14">
        <f>1000/I312</f>
        <v>102.11479745529925</v>
      </c>
      <c r="I312" s="14">
        <v>9.7928999999999995</v>
      </c>
      <c r="J312" s="14">
        <v>2.4768907138368998</v>
      </c>
      <c r="K312" s="61"/>
      <c r="L312" s="16" t="s">
        <v>248</v>
      </c>
      <c r="M312" s="16" t="s">
        <v>225</v>
      </c>
      <c r="N312" s="49" t="s">
        <v>3</v>
      </c>
      <c r="O312" s="39" t="s">
        <v>251</v>
      </c>
      <c r="P312" s="51" t="s">
        <v>3</v>
      </c>
      <c r="Q312" s="55" t="s">
        <v>249</v>
      </c>
      <c r="R312" s="55" t="s">
        <v>249</v>
      </c>
      <c r="S312" s="76"/>
    </row>
    <row r="313" spans="1:36" s="3" customFormat="1" x14ac:dyDescent="0.25">
      <c r="A313" s="80">
        <v>2015</v>
      </c>
      <c r="B313" s="31" t="s">
        <v>38</v>
      </c>
      <c r="C313" s="31" t="s">
        <v>65</v>
      </c>
      <c r="D313" s="13">
        <v>96.48</v>
      </c>
      <c r="E313" s="13">
        <f t="shared" si="9"/>
        <v>10.364842454394692</v>
      </c>
      <c r="F313" s="39">
        <v>96.48</v>
      </c>
      <c r="G313" s="39">
        <f>1000/F313</f>
        <v>10.364842454394692</v>
      </c>
      <c r="H313" s="14">
        <f>1000/I313</f>
        <v>102.11479745529925</v>
      </c>
      <c r="I313" s="14">
        <v>9.7928999999999995</v>
      </c>
      <c r="J313" s="14">
        <v>2.4768907138368998</v>
      </c>
      <c r="K313" s="61"/>
      <c r="L313" s="16" t="s">
        <v>248</v>
      </c>
      <c r="M313" s="16" t="s">
        <v>225</v>
      </c>
      <c r="N313" s="49" t="s">
        <v>3</v>
      </c>
      <c r="O313" s="39" t="s">
        <v>251</v>
      </c>
      <c r="P313" s="51" t="s">
        <v>3</v>
      </c>
      <c r="Q313" s="55" t="s">
        <v>249</v>
      </c>
      <c r="R313" s="55" t="s">
        <v>249</v>
      </c>
      <c r="S313" s="76"/>
    </row>
    <row r="314" spans="1:36" s="3" customFormat="1" x14ac:dyDescent="0.25">
      <c r="A314" s="80">
        <v>3005</v>
      </c>
      <c r="B314" s="31" t="s">
        <v>39</v>
      </c>
      <c r="C314" s="31" t="s">
        <v>65</v>
      </c>
      <c r="D314" s="13">
        <v>96.48</v>
      </c>
      <c r="E314" s="13">
        <f t="shared" si="9"/>
        <v>10.364842454394692</v>
      </c>
      <c r="F314" s="39">
        <v>96.48</v>
      </c>
      <c r="G314" s="39">
        <f>1000/F314</f>
        <v>10.364842454394692</v>
      </c>
      <c r="H314" s="14">
        <f>1000/I314</f>
        <v>102.11479745529925</v>
      </c>
      <c r="I314" s="14">
        <v>9.7928999999999995</v>
      </c>
      <c r="J314" s="14">
        <v>2.4768907138368998</v>
      </c>
      <c r="K314" s="61"/>
      <c r="L314" s="16" t="s">
        <v>248</v>
      </c>
      <c r="M314" s="16" t="s">
        <v>225</v>
      </c>
      <c r="N314" s="49" t="s">
        <v>3</v>
      </c>
      <c r="O314" s="39" t="s">
        <v>251</v>
      </c>
      <c r="P314" s="51" t="s">
        <v>3</v>
      </c>
      <c r="Q314" s="55" t="s">
        <v>249</v>
      </c>
      <c r="R314" s="55" t="s">
        <v>249</v>
      </c>
      <c r="S314" s="76"/>
    </row>
    <row r="315" spans="1:36" s="3" customFormat="1" x14ac:dyDescent="0.25">
      <c r="A315" s="19" t="s">
        <v>13</v>
      </c>
      <c r="B315" s="19"/>
      <c r="C315" s="19"/>
      <c r="D315" s="21"/>
      <c r="E315" s="13"/>
      <c r="F315" s="39"/>
      <c r="G315" s="39"/>
      <c r="H315" s="14"/>
      <c r="I315" s="14"/>
      <c r="J315" s="14"/>
      <c r="K315" s="59"/>
      <c r="L315" s="19"/>
      <c r="M315" s="19"/>
      <c r="N315" s="19"/>
      <c r="O315" s="19"/>
      <c r="P315" s="19"/>
      <c r="Q315" s="2"/>
      <c r="R315" s="2"/>
      <c r="S315" s="76"/>
    </row>
    <row r="316" spans="1:36" s="3" customFormat="1" x14ac:dyDescent="0.25">
      <c r="A316" s="36">
        <f>IF(LEN(C316)=17,LEFT(C316,4)+(B316-1)/(DATE(LEFT(C316,4)+1,1,1)-DATE(LEFT(C316,4),1,1)),"BAD DATE FORMAT")</f>
        <v>2007.0000095129376</v>
      </c>
      <c r="B316" s="35">
        <f>DATE(LEFT(C316,4),RIGHT(LEFT(C316,7),2),RIGHT(LEFT(C316,10),2))-DATE(LEFT(C316,4),1,1)+1+(RIGHT(LEFT(C316,14),2)*60+RIGHT(C316,2))/1440</f>
        <v>1.0034722222222223</v>
      </c>
      <c r="C316" s="23" t="s">
        <v>258</v>
      </c>
      <c r="D316" s="21"/>
      <c r="E316" s="13"/>
      <c r="F316" s="39"/>
      <c r="G316" s="39"/>
      <c r="H316" s="14"/>
      <c r="I316" s="14"/>
      <c r="J316" s="14"/>
      <c r="K316" s="60"/>
      <c r="L316" s="20"/>
      <c r="M316" s="20"/>
      <c r="N316" s="20"/>
      <c r="O316" s="19"/>
      <c r="P316" s="19"/>
      <c r="Q316" s="2"/>
      <c r="R316" s="2"/>
      <c r="S316" s="76"/>
      <c r="T316" s="12"/>
      <c r="Y316" s="12"/>
    </row>
    <row r="317" spans="1:36" s="3" customFormat="1" x14ac:dyDescent="0.25">
      <c r="A317" s="31">
        <v>9300</v>
      </c>
      <c r="B317" s="31" t="s">
        <v>177</v>
      </c>
      <c r="C317" s="31" t="s">
        <v>109</v>
      </c>
      <c r="D317" s="21">
        <v>1</v>
      </c>
      <c r="E317" s="13">
        <f t="shared" ref="E317:E322" si="10">1000/D317</f>
        <v>1000</v>
      </c>
      <c r="F317" s="39">
        <f>1000/G317</f>
        <v>1</v>
      </c>
      <c r="G317" s="39">
        <v>1000</v>
      </c>
      <c r="H317" s="14">
        <v>1</v>
      </c>
      <c r="I317" s="14">
        <f>1000/H317</f>
        <v>1000</v>
      </c>
      <c r="J317" s="14">
        <v>1</v>
      </c>
      <c r="K317" s="60"/>
      <c r="L317" s="16" t="s">
        <v>3</v>
      </c>
      <c r="M317" s="16" t="s">
        <v>230</v>
      </c>
      <c r="N317" s="49" t="s">
        <v>3</v>
      </c>
      <c r="O317" s="39" t="s">
        <v>124</v>
      </c>
      <c r="P317" s="51" t="s">
        <v>3</v>
      </c>
      <c r="Q317" s="55" t="s">
        <v>124</v>
      </c>
      <c r="R317" s="55" t="s">
        <v>126</v>
      </c>
      <c r="S317" s="76"/>
    </row>
    <row r="318" spans="1:36" s="3" customFormat="1" x14ac:dyDescent="0.25">
      <c r="A318" s="31">
        <v>1000</v>
      </c>
      <c r="B318" s="31" t="s">
        <v>33</v>
      </c>
      <c r="C318" s="31" t="s">
        <v>67</v>
      </c>
      <c r="D318" s="13">
        <v>83.38</v>
      </c>
      <c r="E318" s="13">
        <f t="shared" si="10"/>
        <v>11.993283761093789</v>
      </c>
      <c r="F318" s="23">
        <f>1000/G318</f>
        <v>91.074681238615668</v>
      </c>
      <c r="G318" s="23">
        <v>10.98</v>
      </c>
      <c r="H318" s="23">
        <f>1000/I318</f>
        <v>89.806108611507753</v>
      </c>
      <c r="I318" s="23">
        <v>11.1351</v>
      </c>
      <c r="J318" s="23">
        <v>3.6727262031102499</v>
      </c>
      <c r="K318" s="60"/>
      <c r="L318" s="16" t="s">
        <v>248</v>
      </c>
      <c r="M318" s="16" t="s">
        <v>225</v>
      </c>
      <c r="N318" s="49" t="s">
        <v>3</v>
      </c>
      <c r="O318" s="39" t="s">
        <v>259</v>
      </c>
      <c r="P318" s="51" t="s">
        <v>3</v>
      </c>
      <c r="Q318" s="55" t="s">
        <v>260</v>
      </c>
      <c r="R318" s="55" t="s">
        <v>260</v>
      </c>
      <c r="S318" s="76"/>
      <c r="AH318" s="3">
        <v>10.875999999999999</v>
      </c>
      <c r="AI318" s="3">
        <v>32.646999999999998</v>
      </c>
      <c r="AJ318" s="3">
        <f>AH318/36*AI318</f>
        <v>9.8630214444444437</v>
      </c>
    </row>
    <row r="319" spans="1:36" s="3" customFormat="1" x14ac:dyDescent="0.25">
      <c r="A319" s="31">
        <v>2010</v>
      </c>
      <c r="B319" s="31" t="s">
        <v>34</v>
      </c>
      <c r="C319" s="31" t="s">
        <v>68</v>
      </c>
      <c r="D319" s="13">
        <v>132.07</v>
      </c>
      <c r="E319" s="13">
        <f t="shared" si="10"/>
        <v>7.5717422578935416</v>
      </c>
      <c r="F319" s="39">
        <f>1000/G319</f>
        <v>130.3780964797914</v>
      </c>
      <c r="G319" s="39">
        <v>7.67</v>
      </c>
      <c r="H319" s="14">
        <f>1000/I319</f>
        <v>130.94661306585306</v>
      </c>
      <c r="I319" s="14">
        <v>7.6367000000000003</v>
      </c>
      <c r="J319" s="14">
        <v>1.95868970634574</v>
      </c>
      <c r="K319" s="61"/>
      <c r="L319" s="16" t="s">
        <v>248</v>
      </c>
      <c r="M319" s="16" t="s">
        <v>225</v>
      </c>
      <c r="N319" s="49" t="s">
        <v>3</v>
      </c>
      <c r="O319" s="39" t="s">
        <v>259</v>
      </c>
      <c r="P319" s="51" t="s">
        <v>3</v>
      </c>
      <c r="Q319" s="55" t="s">
        <v>236</v>
      </c>
      <c r="R319" s="55" t="s">
        <v>236</v>
      </c>
      <c r="S319" s="76"/>
      <c r="AH319" s="3">
        <v>7.67</v>
      </c>
      <c r="AI319" s="3">
        <v>36.466000000000001</v>
      </c>
      <c r="AJ319" s="3">
        <f>AH319/36*AI319</f>
        <v>7.7692838888888893</v>
      </c>
    </row>
    <row r="320" spans="1:36" s="3" customFormat="1" ht="14.45" customHeight="1" x14ac:dyDescent="0.25">
      <c r="A320" s="80">
        <v>1004</v>
      </c>
      <c r="B320" s="31" t="s">
        <v>37</v>
      </c>
      <c r="C320" s="31" t="s">
        <v>65</v>
      </c>
      <c r="D320" s="13">
        <v>96.48</v>
      </c>
      <c r="E320" s="13">
        <f t="shared" si="10"/>
        <v>10.364842454394692</v>
      </c>
      <c r="F320" s="39">
        <v>96.48</v>
      </c>
      <c r="G320" s="39">
        <f>1000/F320</f>
        <v>10.364842454394692</v>
      </c>
      <c r="H320" s="14">
        <f>1000/I320</f>
        <v>102.11479745529925</v>
      </c>
      <c r="I320" s="14">
        <v>9.7928999999999995</v>
      </c>
      <c r="J320" s="14">
        <v>2.4768907138368998</v>
      </c>
      <c r="K320" s="61"/>
      <c r="L320" s="16" t="s">
        <v>248</v>
      </c>
      <c r="M320" s="16" t="s">
        <v>225</v>
      </c>
      <c r="N320" s="49" t="s">
        <v>3</v>
      </c>
      <c r="O320" s="39" t="s">
        <v>251</v>
      </c>
      <c r="P320" s="51" t="s">
        <v>3</v>
      </c>
      <c r="Q320" s="55" t="s">
        <v>249</v>
      </c>
      <c r="R320" s="55" t="s">
        <v>249</v>
      </c>
      <c r="S320" s="76"/>
    </row>
    <row r="321" spans="1:36" s="3" customFormat="1" x14ac:dyDescent="0.25">
      <c r="A321" s="80">
        <v>2015</v>
      </c>
      <c r="B321" s="31" t="s">
        <v>38</v>
      </c>
      <c r="C321" s="31" t="s">
        <v>65</v>
      </c>
      <c r="D321" s="13">
        <v>96.48</v>
      </c>
      <c r="E321" s="13">
        <f t="shared" si="10"/>
        <v>10.364842454394692</v>
      </c>
      <c r="F321" s="39">
        <v>96.48</v>
      </c>
      <c r="G321" s="39">
        <f>1000/F321</f>
        <v>10.364842454394692</v>
      </c>
      <c r="H321" s="14">
        <f>1000/I321</f>
        <v>102.11479745529925</v>
      </c>
      <c r="I321" s="14">
        <v>9.7928999999999995</v>
      </c>
      <c r="J321" s="14">
        <v>2.4768907138368998</v>
      </c>
      <c r="K321" s="61"/>
      <c r="L321" s="16" t="s">
        <v>248</v>
      </c>
      <c r="M321" s="16" t="s">
        <v>225</v>
      </c>
      <c r="N321" s="49" t="s">
        <v>3</v>
      </c>
      <c r="O321" s="39" t="s">
        <v>251</v>
      </c>
      <c r="P321" s="51" t="s">
        <v>3</v>
      </c>
      <c r="Q321" s="55" t="s">
        <v>249</v>
      </c>
      <c r="R321" s="55" t="s">
        <v>249</v>
      </c>
      <c r="S321" s="76"/>
    </row>
    <row r="322" spans="1:36" s="3" customFormat="1" x14ac:dyDescent="0.25">
      <c r="A322" s="80">
        <v>3005</v>
      </c>
      <c r="B322" s="31" t="s">
        <v>39</v>
      </c>
      <c r="C322" s="31" t="s">
        <v>65</v>
      </c>
      <c r="D322" s="13">
        <v>96.48</v>
      </c>
      <c r="E322" s="13">
        <f t="shared" si="10"/>
        <v>10.364842454394692</v>
      </c>
      <c r="F322" s="39">
        <v>96.48</v>
      </c>
      <c r="G322" s="39">
        <f>1000/F322</f>
        <v>10.364842454394692</v>
      </c>
      <c r="H322" s="14">
        <f>1000/I322</f>
        <v>102.11479745529925</v>
      </c>
      <c r="I322" s="14">
        <v>9.7928999999999995</v>
      </c>
      <c r="J322" s="14">
        <v>2.4768907138368998</v>
      </c>
      <c r="K322" s="61"/>
      <c r="L322" s="16" t="s">
        <v>248</v>
      </c>
      <c r="M322" s="16" t="s">
        <v>225</v>
      </c>
      <c r="N322" s="49" t="s">
        <v>3</v>
      </c>
      <c r="O322" s="39" t="s">
        <v>251</v>
      </c>
      <c r="P322" s="51" t="s">
        <v>3</v>
      </c>
      <c r="Q322" s="55" t="s">
        <v>249</v>
      </c>
      <c r="R322" s="55" t="s">
        <v>249</v>
      </c>
      <c r="S322" s="76"/>
    </row>
    <row r="323" spans="1:36" s="3" customFormat="1" x14ac:dyDescent="0.25">
      <c r="A323" s="19" t="s">
        <v>13</v>
      </c>
      <c r="B323" s="19"/>
      <c r="C323" s="19"/>
      <c r="D323" s="21"/>
      <c r="E323" s="13"/>
      <c r="F323" s="39"/>
      <c r="G323" s="39"/>
      <c r="H323" s="14"/>
      <c r="I323" s="14"/>
      <c r="J323" s="14"/>
      <c r="K323" s="59"/>
      <c r="L323" s="19"/>
      <c r="M323" s="19"/>
      <c r="N323" s="19"/>
      <c r="O323" s="19"/>
      <c r="P323" s="19"/>
      <c r="Q323" s="2"/>
      <c r="R323" s="2"/>
      <c r="S323" s="76"/>
    </row>
    <row r="324" spans="1:36" s="3" customFormat="1" x14ac:dyDescent="0.25">
      <c r="A324" s="36">
        <f>IF(LEN(C324)=17,LEFT(C324,4)+(B324-1)/(DATE(LEFT(C324,4)+1,1,1)-DATE(LEFT(C324,4),1,1)),"BAD DATE FORMAT")</f>
        <v>2007.2465848554034</v>
      </c>
      <c r="B324" s="35">
        <f>DATE(LEFT(C324,4),RIGHT(LEFT(C324,7),2),RIGHT(LEFT(C324,10),2))-DATE(LEFT(C324,4),1,1)+1+(RIGHT(LEFT(C324,14),2)*60+RIGHT(C324,2))/1440</f>
        <v>91.003472222222229</v>
      </c>
      <c r="C324" s="23" t="s">
        <v>262</v>
      </c>
      <c r="D324" s="21"/>
      <c r="E324" s="13"/>
      <c r="F324" s="39"/>
      <c r="G324" s="39"/>
      <c r="H324" s="14"/>
      <c r="I324" s="14"/>
      <c r="J324" s="14"/>
      <c r="K324" s="60"/>
      <c r="L324" s="20"/>
      <c r="M324" s="20"/>
      <c r="N324" s="20"/>
      <c r="O324" s="19"/>
      <c r="P324" s="19"/>
      <c r="Q324" s="2"/>
      <c r="R324" s="2"/>
      <c r="S324" s="76"/>
      <c r="T324" s="12"/>
      <c r="Y324" s="12"/>
    </row>
    <row r="325" spans="1:36" s="3" customFormat="1" x14ac:dyDescent="0.25">
      <c r="A325" s="31">
        <v>9300</v>
      </c>
      <c r="B325" s="31" t="s">
        <v>177</v>
      </c>
      <c r="C325" s="31" t="s">
        <v>109</v>
      </c>
      <c r="D325" s="21">
        <v>1</v>
      </c>
      <c r="E325" s="13">
        <f>1000/D325</f>
        <v>1000</v>
      </c>
      <c r="F325" s="39">
        <f>1000/G325</f>
        <v>1</v>
      </c>
      <c r="G325" s="39">
        <v>1000</v>
      </c>
      <c r="H325" s="14">
        <v>1</v>
      </c>
      <c r="I325" s="14">
        <f>1000/H325</f>
        <v>1000</v>
      </c>
      <c r="J325" s="14">
        <v>1</v>
      </c>
      <c r="K325" s="60"/>
      <c r="L325" s="16" t="s">
        <v>3</v>
      </c>
      <c r="M325" s="16" t="s">
        <v>230</v>
      </c>
      <c r="N325" s="49" t="s">
        <v>3</v>
      </c>
      <c r="O325" s="39" t="s">
        <v>124</v>
      </c>
      <c r="P325" s="51" t="s">
        <v>3</v>
      </c>
      <c r="Q325" s="55" t="s">
        <v>124</v>
      </c>
      <c r="R325" s="55" t="s">
        <v>126</v>
      </c>
      <c r="S325" s="76"/>
    </row>
    <row r="326" spans="1:36" s="3" customFormat="1" x14ac:dyDescent="0.25">
      <c r="A326" s="31">
        <v>1000</v>
      </c>
      <c r="B326" s="31" t="s">
        <v>33</v>
      </c>
      <c r="C326" s="31" t="s">
        <v>67</v>
      </c>
      <c r="D326" s="23">
        <f>1000/E326</f>
        <v>91.074681238615668</v>
      </c>
      <c r="E326" s="23">
        <v>10.98</v>
      </c>
      <c r="F326" s="23">
        <f>1000/G326</f>
        <v>91.074681238615668</v>
      </c>
      <c r="G326" s="23">
        <v>10.98</v>
      </c>
      <c r="H326" s="23">
        <f>1000/I326</f>
        <v>89.806108611507753</v>
      </c>
      <c r="I326" s="23">
        <v>11.1351</v>
      </c>
      <c r="J326" s="23">
        <v>3.6727262031102499</v>
      </c>
      <c r="K326" s="60"/>
      <c r="L326" s="16" t="s">
        <v>248</v>
      </c>
      <c r="M326" s="16" t="s">
        <v>225</v>
      </c>
      <c r="N326" s="49" t="s">
        <v>3</v>
      </c>
      <c r="O326" s="39" t="s">
        <v>259</v>
      </c>
      <c r="P326" s="51" t="s">
        <v>3</v>
      </c>
      <c r="Q326" s="55" t="s">
        <v>260</v>
      </c>
      <c r="R326" s="55" t="s">
        <v>260</v>
      </c>
      <c r="S326" s="76"/>
      <c r="T326" s="81" t="s">
        <v>263</v>
      </c>
      <c r="AH326" s="3">
        <v>10.875999999999999</v>
      </c>
      <c r="AI326" s="3">
        <v>32.646999999999998</v>
      </c>
      <c r="AJ326" s="3">
        <f>AH326/36*AI326</f>
        <v>9.8630214444444437</v>
      </c>
    </row>
    <row r="327" spans="1:36" s="3" customFormat="1" x14ac:dyDescent="0.25">
      <c r="A327" s="31">
        <v>2010</v>
      </c>
      <c r="B327" s="31" t="s">
        <v>34</v>
      </c>
      <c r="C327" s="31" t="s">
        <v>68</v>
      </c>
      <c r="D327" s="13">
        <v>132.07</v>
      </c>
      <c r="E327" s="13">
        <f>1000/D327</f>
        <v>7.5717422578935416</v>
      </c>
      <c r="F327" s="39">
        <f>1000/G327</f>
        <v>130.3780964797914</v>
      </c>
      <c r="G327" s="39">
        <v>7.67</v>
      </c>
      <c r="H327" s="14">
        <f>1000/I327</f>
        <v>130.94661306585306</v>
      </c>
      <c r="I327" s="14">
        <v>7.6367000000000003</v>
      </c>
      <c r="J327" s="14">
        <v>1.95868970634574</v>
      </c>
      <c r="K327" s="61"/>
      <c r="L327" s="16" t="s">
        <v>248</v>
      </c>
      <c r="M327" s="16" t="s">
        <v>225</v>
      </c>
      <c r="N327" s="49" t="s">
        <v>3</v>
      </c>
      <c r="O327" s="39" t="s">
        <v>259</v>
      </c>
      <c r="P327" s="51" t="s">
        <v>3</v>
      </c>
      <c r="Q327" s="55" t="s">
        <v>236</v>
      </c>
      <c r="R327" s="55" t="s">
        <v>236</v>
      </c>
      <c r="S327" s="76"/>
      <c r="AH327" s="3">
        <v>7.67</v>
      </c>
      <c r="AI327" s="3">
        <v>36.466000000000001</v>
      </c>
      <c r="AJ327" s="3">
        <f>AH327/36*AI327</f>
        <v>7.7692838888888893</v>
      </c>
    </row>
    <row r="328" spans="1:36" s="3" customFormat="1" ht="14.45" customHeight="1" x14ac:dyDescent="0.25">
      <c r="A328" s="80">
        <v>1004</v>
      </c>
      <c r="B328" s="31" t="s">
        <v>37</v>
      </c>
      <c r="C328" s="31" t="s">
        <v>65</v>
      </c>
      <c r="D328" s="13">
        <v>96.48</v>
      </c>
      <c r="E328" s="13">
        <f>1000/D328</f>
        <v>10.364842454394692</v>
      </c>
      <c r="F328" s="39">
        <v>96.48</v>
      </c>
      <c r="G328" s="39">
        <f>1000/F328</f>
        <v>10.364842454394692</v>
      </c>
      <c r="H328" s="14">
        <f>1000/I328</f>
        <v>102.11479745529925</v>
      </c>
      <c r="I328" s="14">
        <v>9.7928999999999995</v>
      </c>
      <c r="J328" s="14">
        <v>2.4768907138368998</v>
      </c>
      <c r="K328" s="61"/>
      <c r="L328" s="16" t="s">
        <v>248</v>
      </c>
      <c r="M328" s="16" t="s">
        <v>225</v>
      </c>
      <c r="N328" s="49" t="s">
        <v>3</v>
      </c>
      <c r="O328" s="39" t="s">
        <v>251</v>
      </c>
      <c r="P328" s="51" t="s">
        <v>3</v>
      </c>
      <c r="Q328" s="55" t="s">
        <v>249</v>
      </c>
      <c r="R328" s="55" t="s">
        <v>249</v>
      </c>
      <c r="S328" s="76"/>
    </row>
    <row r="329" spans="1:36" s="3" customFormat="1" x14ac:dyDescent="0.25">
      <c r="A329" s="80">
        <v>2015</v>
      </c>
      <c r="B329" s="31" t="s">
        <v>38</v>
      </c>
      <c r="C329" s="31" t="s">
        <v>65</v>
      </c>
      <c r="D329" s="13">
        <v>96.48</v>
      </c>
      <c r="E329" s="13">
        <f>1000/D329</f>
        <v>10.364842454394692</v>
      </c>
      <c r="F329" s="39">
        <v>96.48</v>
      </c>
      <c r="G329" s="39">
        <f>1000/F329</f>
        <v>10.364842454394692</v>
      </c>
      <c r="H329" s="14">
        <f>1000/I329</f>
        <v>102.11479745529925</v>
      </c>
      <c r="I329" s="14">
        <v>9.7928999999999995</v>
      </c>
      <c r="J329" s="14">
        <v>2.4768907138368998</v>
      </c>
      <c r="K329" s="61"/>
      <c r="L329" s="16" t="s">
        <v>248</v>
      </c>
      <c r="M329" s="16" t="s">
        <v>225</v>
      </c>
      <c r="N329" s="49" t="s">
        <v>3</v>
      </c>
      <c r="O329" s="39" t="s">
        <v>251</v>
      </c>
      <c r="P329" s="51" t="s">
        <v>3</v>
      </c>
      <c r="Q329" s="55" t="s">
        <v>249</v>
      </c>
      <c r="R329" s="55" t="s">
        <v>249</v>
      </c>
      <c r="S329" s="76"/>
    </row>
    <row r="330" spans="1:36" s="3" customFormat="1" x14ac:dyDescent="0.25">
      <c r="A330" s="80">
        <v>3005</v>
      </c>
      <c r="B330" s="31" t="s">
        <v>39</v>
      </c>
      <c r="C330" s="31" t="s">
        <v>65</v>
      </c>
      <c r="D330" s="13">
        <v>96.48</v>
      </c>
      <c r="E330" s="13">
        <f>1000/D330</f>
        <v>10.364842454394692</v>
      </c>
      <c r="F330" s="39">
        <v>96.48</v>
      </c>
      <c r="G330" s="39">
        <f>1000/F330</f>
        <v>10.364842454394692</v>
      </c>
      <c r="H330" s="14">
        <f>1000/I330</f>
        <v>102.11479745529925</v>
      </c>
      <c r="I330" s="14">
        <v>9.7928999999999995</v>
      </c>
      <c r="J330" s="14">
        <v>2.4768907138368998</v>
      </c>
      <c r="K330" s="61"/>
      <c r="L330" s="16" t="s">
        <v>248</v>
      </c>
      <c r="M330" s="16" t="s">
        <v>225</v>
      </c>
      <c r="N330" s="49" t="s">
        <v>3</v>
      </c>
      <c r="O330" s="39" t="s">
        <v>251</v>
      </c>
      <c r="P330" s="51" t="s">
        <v>3</v>
      </c>
      <c r="Q330" s="55" t="s">
        <v>249</v>
      </c>
      <c r="R330" s="55" t="s">
        <v>249</v>
      </c>
      <c r="S330" s="76"/>
    </row>
    <row r="331" spans="1:36" s="3" customFormat="1" x14ac:dyDescent="0.25">
      <c r="A331" s="19" t="s">
        <v>13</v>
      </c>
      <c r="B331" s="19"/>
      <c r="C331" s="19"/>
      <c r="D331" s="21"/>
      <c r="E331" s="13"/>
      <c r="F331" s="39"/>
      <c r="G331" s="39"/>
      <c r="H331" s="14"/>
      <c r="I331" s="14"/>
      <c r="J331" s="14"/>
      <c r="K331" s="59"/>
      <c r="L331" s="19"/>
      <c r="M331" s="19"/>
      <c r="N331" s="19"/>
      <c r="O331" s="19"/>
      <c r="P331" s="19"/>
      <c r="Q331" s="2"/>
      <c r="R331" s="2"/>
      <c r="S331" s="76"/>
    </row>
    <row r="332" spans="1:36" s="3" customFormat="1" x14ac:dyDescent="0.25">
      <c r="A332" s="36">
        <f>IF(LEN(C332)=17,LEFT(C332,4)+(B332-1)/(DATE(LEFT(C332,4)+1,1,1)-DATE(LEFT(C332,4),1,1)),"BAD DATE FORMAT")</f>
        <v>2007.3287766362253</v>
      </c>
      <c r="B332" s="35">
        <f>DATE(LEFT(C332,4),RIGHT(LEFT(C332,7),2),RIGHT(LEFT(C332,10),2))-DATE(LEFT(C332,4),1,1)+1+(RIGHT(LEFT(C332,14),2)*60+RIGHT(C332,2))/1440</f>
        <v>121.00347222222223</v>
      </c>
      <c r="C332" s="23" t="s">
        <v>261</v>
      </c>
      <c r="D332" s="21"/>
      <c r="E332" s="13"/>
      <c r="F332" s="39"/>
      <c r="G332" s="39"/>
      <c r="H332" s="14"/>
      <c r="I332" s="14"/>
      <c r="J332" s="14"/>
      <c r="K332" s="60"/>
      <c r="L332" s="20"/>
      <c r="M332" s="20"/>
      <c r="N332" s="20"/>
      <c r="O332" s="19"/>
      <c r="P332" s="19"/>
      <c r="Q332" s="2"/>
      <c r="R332" s="2"/>
      <c r="S332" s="76"/>
      <c r="T332" s="12"/>
      <c r="Y332" s="12"/>
    </row>
    <row r="333" spans="1:36" s="3" customFormat="1" x14ac:dyDescent="0.25">
      <c r="A333" s="31">
        <v>9300</v>
      </c>
      <c r="B333" s="31" t="s">
        <v>177</v>
      </c>
      <c r="C333" s="31" t="s">
        <v>109</v>
      </c>
      <c r="D333" s="21">
        <v>1</v>
      </c>
      <c r="E333" s="13">
        <f t="shared" ref="E333:E338" si="11">1000/D333</f>
        <v>1000</v>
      </c>
      <c r="F333" s="39">
        <f>1000/G333</f>
        <v>1</v>
      </c>
      <c r="G333" s="39">
        <v>1000</v>
      </c>
      <c r="H333" s="14">
        <v>1</v>
      </c>
      <c r="I333" s="14">
        <f>1000/H333</f>
        <v>1000</v>
      </c>
      <c r="J333" s="14">
        <v>1</v>
      </c>
      <c r="K333" s="60"/>
      <c r="L333" s="16" t="s">
        <v>3</v>
      </c>
      <c r="M333" s="16" t="s">
        <v>230</v>
      </c>
      <c r="N333" s="49" t="s">
        <v>3</v>
      </c>
      <c r="O333" s="39" t="s">
        <v>124</v>
      </c>
      <c r="P333" s="51" t="s">
        <v>3</v>
      </c>
      <c r="Q333" s="55" t="s">
        <v>124</v>
      </c>
      <c r="R333" s="55" t="s">
        <v>126</v>
      </c>
      <c r="S333" s="76"/>
    </row>
    <row r="334" spans="1:36" s="3" customFormat="1" x14ac:dyDescent="0.25">
      <c r="A334" s="31">
        <v>1000</v>
      </c>
      <c r="B334" s="31" t="s">
        <v>33</v>
      </c>
      <c r="C334" s="31" t="s">
        <v>67</v>
      </c>
      <c r="D334" s="13">
        <v>83.38</v>
      </c>
      <c r="E334" s="13">
        <f t="shared" si="11"/>
        <v>11.993283761093789</v>
      </c>
      <c r="F334" s="23">
        <f>1000/G334</f>
        <v>91.074681238615668</v>
      </c>
      <c r="G334" s="23">
        <v>10.98</v>
      </c>
      <c r="H334" s="23">
        <f>1000/I334</f>
        <v>89.806108611507753</v>
      </c>
      <c r="I334" s="23">
        <v>11.1351</v>
      </c>
      <c r="J334" s="23">
        <v>3.6727262031102499</v>
      </c>
      <c r="K334" s="60"/>
      <c r="L334" s="16" t="s">
        <v>248</v>
      </c>
      <c r="M334" s="16" t="s">
        <v>225</v>
      </c>
      <c r="N334" s="49" t="s">
        <v>3</v>
      </c>
      <c r="O334" s="39" t="s">
        <v>259</v>
      </c>
      <c r="P334" s="51" t="s">
        <v>3</v>
      </c>
      <c r="Q334" s="55" t="s">
        <v>260</v>
      </c>
      <c r="R334" s="55" t="s">
        <v>260</v>
      </c>
      <c r="S334" s="76"/>
      <c r="AH334" s="3">
        <v>10.875999999999999</v>
      </c>
      <c r="AI334" s="3">
        <v>32.646999999999998</v>
      </c>
      <c r="AJ334" s="3">
        <f>AH334/36*AI334</f>
        <v>9.8630214444444437</v>
      </c>
    </row>
    <row r="335" spans="1:36" s="3" customFormat="1" x14ac:dyDescent="0.25">
      <c r="A335" s="31">
        <v>2010</v>
      </c>
      <c r="B335" s="31" t="s">
        <v>34</v>
      </c>
      <c r="C335" s="31" t="s">
        <v>68</v>
      </c>
      <c r="D335" s="13">
        <v>132.07</v>
      </c>
      <c r="E335" s="13">
        <f t="shared" si="11"/>
        <v>7.5717422578935416</v>
      </c>
      <c r="F335" s="39">
        <f>1000/G335</f>
        <v>130.3780964797914</v>
      </c>
      <c r="G335" s="39">
        <v>7.67</v>
      </c>
      <c r="H335" s="14">
        <f>1000/I335</f>
        <v>130.94661306585306</v>
      </c>
      <c r="I335" s="14">
        <v>7.6367000000000003</v>
      </c>
      <c r="J335" s="14">
        <v>1.95868970634574</v>
      </c>
      <c r="K335" s="61"/>
      <c r="L335" s="16" t="s">
        <v>248</v>
      </c>
      <c r="M335" s="16" t="s">
        <v>225</v>
      </c>
      <c r="N335" s="49" t="s">
        <v>3</v>
      </c>
      <c r="O335" s="39" t="s">
        <v>259</v>
      </c>
      <c r="P335" s="51" t="s">
        <v>3</v>
      </c>
      <c r="Q335" s="55" t="s">
        <v>236</v>
      </c>
      <c r="R335" s="55" t="s">
        <v>236</v>
      </c>
      <c r="S335" s="76"/>
      <c r="AH335" s="3">
        <v>7.67</v>
      </c>
      <c r="AI335" s="3">
        <v>36.466000000000001</v>
      </c>
      <c r="AJ335" s="3">
        <f>AH335/36*AI335</f>
        <v>7.7692838888888893</v>
      </c>
    </row>
    <row r="336" spans="1:36" s="3" customFormat="1" ht="14.45" customHeight="1" x14ac:dyDescent="0.25">
      <c r="A336" s="80">
        <v>1004</v>
      </c>
      <c r="B336" s="31" t="s">
        <v>37</v>
      </c>
      <c r="C336" s="31" t="s">
        <v>65</v>
      </c>
      <c r="D336" s="13">
        <v>96.48</v>
      </c>
      <c r="E336" s="13">
        <f t="shared" si="11"/>
        <v>10.364842454394692</v>
      </c>
      <c r="F336" s="39">
        <v>96.48</v>
      </c>
      <c r="G336" s="39">
        <f>1000/F336</f>
        <v>10.364842454394692</v>
      </c>
      <c r="H336" s="14">
        <f>1000/I336</f>
        <v>102.11479745529925</v>
      </c>
      <c r="I336" s="14">
        <v>9.7928999999999995</v>
      </c>
      <c r="J336" s="14">
        <v>2.4768907138368998</v>
      </c>
      <c r="K336" s="61"/>
      <c r="L336" s="16" t="s">
        <v>248</v>
      </c>
      <c r="M336" s="16" t="s">
        <v>225</v>
      </c>
      <c r="N336" s="49" t="s">
        <v>3</v>
      </c>
      <c r="O336" s="39" t="s">
        <v>251</v>
      </c>
      <c r="P336" s="51" t="s">
        <v>3</v>
      </c>
      <c r="Q336" s="55" t="s">
        <v>249</v>
      </c>
      <c r="R336" s="55" t="s">
        <v>249</v>
      </c>
      <c r="S336" s="76"/>
    </row>
    <row r="337" spans="1:36" s="3" customFormat="1" x14ac:dyDescent="0.25">
      <c r="A337" s="80">
        <v>2015</v>
      </c>
      <c r="B337" s="31" t="s">
        <v>38</v>
      </c>
      <c r="C337" s="31" t="s">
        <v>65</v>
      </c>
      <c r="D337" s="13">
        <v>96.48</v>
      </c>
      <c r="E337" s="13">
        <f t="shared" si="11"/>
        <v>10.364842454394692</v>
      </c>
      <c r="F337" s="39">
        <v>96.48</v>
      </c>
      <c r="G337" s="39">
        <f>1000/F337</f>
        <v>10.364842454394692</v>
      </c>
      <c r="H337" s="14">
        <f>1000/I337</f>
        <v>102.11479745529925</v>
      </c>
      <c r="I337" s="14">
        <v>9.7928999999999995</v>
      </c>
      <c r="J337" s="14">
        <v>2.4768907138368998</v>
      </c>
      <c r="K337" s="61"/>
      <c r="L337" s="16" t="s">
        <v>248</v>
      </c>
      <c r="M337" s="16" t="s">
        <v>225</v>
      </c>
      <c r="N337" s="49" t="s">
        <v>3</v>
      </c>
      <c r="O337" s="39" t="s">
        <v>251</v>
      </c>
      <c r="P337" s="51" t="s">
        <v>3</v>
      </c>
      <c r="Q337" s="55" t="s">
        <v>249</v>
      </c>
      <c r="R337" s="55" t="s">
        <v>249</v>
      </c>
      <c r="S337" s="76"/>
    </row>
    <row r="338" spans="1:36" s="3" customFormat="1" x14ac:dyDescent="0.25">
      <c r="A338" s="80">
        <v>3005</v>
      </c>
      <c r="B338" s="31" t="s">
        <v>39</v>
      </c>
      <c r="C338" s="31" t="s">
        <v>65</v>
      </c>
      <c r="D338" s="13">
        <v>96.48</v>
      </c>
      <c r="E338" s="13">
        <f t="shared" si="11"/>
        <v>10.364842454394692</v>
      </c>
      <c r="F338" s="39">
        <v>96.48</v>
      </c>
      <c r="G338" s="39">
        <f>1000/F338</f>
        <v>10.364842454394692</v>
      </c>
      <c r="H338" s="14">
        <f>1000/I338</f>
        <v>102.11479745529925</v>
      </c>
      <c r="I338" s="14">
        <v>9.7928999999999995</v>
      </c>
      <c r="J338" s="14">
        <v>2.4768907138368998</v>
      </c>
      <c r="K338" s="61"/>
      <c r="L338" s="16" t="s">
        <v>248</v>
      </c>
      <c r="M338" s="16" t="s">
        <v>225</v>
      </c>
      <c r="N338" s="49" t="s">
        <v>3</v>
      </c>
      <c r="O338" s="39" t="s">
        <v>251</v>
      </c>
      <c r="P338" s="51" t="s">
        <v>3</v>
      </c>
      <c r="Q338" s="55" t="s">
        <v>249</v>
      </c>
      <c r="R338" s="55" t="s">
        <v>249</v>
      </c>
      <c r="S338" s="76"/>
    </row>
    <row r="339" spans="1:36" s="3" customFormat="1" x14ac:dyDescent="0.25">
      <c r="A339" s="19" t="s">
        <v>13</v>
      </c>
      <c r="B339" s="19"/>
      <c r="C339" s="19"/>
      <c r="D339" s="21"/>
      <c r="E339" s="13"/>
      <c r="F339" s="39"/>
      <c r="G339" s="39"/>
      <c r="H339" s="14"/>
      <c r="I339" s="14"/>
      <c r="J339" s="14"/>
      <c r="K339" s="59"/>
      <c r="L339" s="19"/>
      <c r="M339" s="19"/>
      <c r="N339" s="19"/>
      <c r="O339" s="19"/>
      <c r="P339" s="19"/>
      <c r="Q339" s="2"/>
      <c r="R339" s="2"/>
      <c r="S339" s="76"/>
    </row>
    <row r="340" spans="1:36" s="3" customFormat="1" x14ac:dyDescent="0.25">
      <c r="A340" s="36">
        <f>IF(LEN(C340)=17,LEFT(C340,4)+(B340-1)/(DATE(LEFT(C340,4)+1,1,1)-DATE(LEFT(C340,4),1,1)),"BAD DATE FORMAT")</f>
        <v>2008.0000094869461</v>
      </c>
      <c r="B340" s="35">
        <f>DATE(LEFT(C340,4),RIGHT(LEFT(C340,7),2),RIGHT(LEFT(C340,10),2))-DATE(LEFT(C340,4),1,1)+1+(RIGHT(LEFT(C340,14),2)*60+RIGHT(C340,2))/1440</f>
        <v>1.0034722222222223</v>
      </c>
      <c r="C340" s="23" t="s">
        <v>267</v>
      </c>
      <c r="D340" s="21"/>
      <c r="E340" s="13"/>
      <c r="F340" s="39"/>
      <c r="G340" s="39"/>
      <c r="H340" s="14"/>
      <c r="I340" s="14"/>
      <c r="J340" s="14"/>
      <c r="K340" s="60"/>
      <c r="L340" s="20"/>
      <c r="M340" s="20"/>
      <c r="N340" s="20"/>
      <c r="O340" s="19"/>
      <c r="P340" s="19"/>
      <c r="Q340" s="2"/>
      <c r="R340" s="2"/>
      <c r="S340" s="76"/>
      <c r="T340" s="12"/>
      <c r="Y340" s="12"/>
    </row>
    <row r="341" spans="1:36" s="3" customFormat="1" x14ac:dyDescent="0.25">
      <c r="A341" s="31">
        <v>9300</v>
      </c>
      <c r="B341" s="31" t="s">
        <v>177</v>
      </c>
      <c r="C341" s="31" t="s">
        <v>109</v>
      </c>
      <c r="D341" s="21">
        <v>1</v>
      </c>
      <c r="E341" s="13">
        <f t="shared" ref="E341:E346" si="12">1000/D341</f>
        <v>1000</v>
      </c>
      <c r="F341" s="39">
        <f>1000/G341</f>
        <v>1</v>
      </c>
      <c r="G341" s="39">
        <v>1000</v>
      </c>
      <c r="H341" s="14">
        <v>1</v>
      </c>
      <c r="I341" s="14">
        <f>1000/H341</f>
        <v>1000</v>
      </c>
      <c r="J341" s="14">
        <v>1</v>
      </c>
      <c r="K341" s="60"/>
      <c r="L341" s="16" t="s">
        <v>3</v>
      </c>
      <c r="M341" s="16" t="s">
        <v>230</v>
      </c>
      <c r="N341" s="49" t="s">
        <v>3</v>
      </c>
      <c r="O341" s="39" t="s">
        <v>124</v>
      </c>
      <c r="P341" s="51" t="s">
        <v>3</v>
      </c>
      <c r="Q341" s="55" t="s">
        <v>124</v>
      </c>
      <c r="R341" s="55" t="s">
        <v>126</v>
      </c>
      <c r="S341" s="76"/>
    </row>
    <row r="342" spans="1:36" s="3" customFormat="1" x14ac:dyDescent="0.25">
      <c r="A342" s="31">
        <v>1000</v>
      </c>
      <c r="B342" s="31" t="s">
        <v>33</v>
      </c>
      <c r="C342" s="31" t="s">
        <v>67</v>
      </c>
      <c r="D342" s="13">
        <v>83.38</v>
      </c>
      <c r="E342" s="13">
        <f t="shared" si="12"/>
        <v>11.993283761093789</v>
      </c>
      <c r="F342" s="23">
        <f>1000/G342</f>
        <v>91.94556822361163</v>
      </c>
      <c r="G342" s="23">
        <v>10.875999999999999</v>
      </c>
      <c r="H342" s="23">
        <f>1000/I342</f>
        <v>90.257595176634112</v>
      </c>
      <c r="I342" s="23">
        <v>11.0794</v>
      </c>
      <c r="J342" s="23">
        <v>3.69117566287288</v>
      </c>
      <c r="K342" s="60"/>
      <c r="L342" s="16" t="s">
        <v>264</v>
      </c>
      <c r="M342" s="16" t="s">
        <v>225</v>
      </c>
      <c r="N342" s="49" t="s">
        <v>3</v>
      </c>
      <c r="O342" s="39" t="s">
        <v>265</v>
      </c>
      <c r="P342" s="51" t="s">
        <v>3</v>
      </c>
      <c r="Q342" s="55" t="s">
        <v>266</v>
      </c>
      <c r="R342" s="55" t="s">
        <v>266</v>
      </c>
      <c r="S342" s="76"/>
      <c r="AH342" s="3">
        <v>10.875999999999999</v>
      </c>
      <c r="AI342" s="3">
        <v>32.646999999999998</v>
      </c>
      <c r="AJ342" s="3">
        <f>AH342/36*AI342</f>
        <v>9.8630214444444437</v>
      </c>
    </row>
    <row r="343" spans="1:36" s="3" customFormat="1" x14ac:dyDescent="0.25">
      <c r="A343" s="31">
        <v>2010</v>
      </c>
      <c r="B343" s="31" t="s">
        <v>34</v>
      </c>
      <c r="C343" s="31" t="s">
        <v>68</v>
      </c>
      <c r="D343" s="13">
        <v>132.07</v>
      </c>
      <c r="E343" s="13">
        <f t="shared" si="12"/>
        <v>7.5717422578935416</v>
      </c>
      <c r="F343" s="39">
        <f>1000/G343</f>
        <v>130.3780964797914</v>
      </c>
      <c r="G343" s="39">
        <v>7.67</v>
      </c>
      <c r="H343" s="14">
        <f>1000/I343</f>
        <v>130.94661306585306</v>
      </c>
      <c r="I343" s="14">
        <v>7.6367000000000003</v>
      </c>
      <c r="J343" s="14">
        <v>1.95868970634574</v>
      </c>
      <c r="K343" s="61"/>
      <c r="L343" s="16" t="s">
        <v>264</v>
      </c>
      <c r="M343" s="16" t="s">
        <v>225</v>
      </c>
      <c r="N343" s="49" t="s">
        <v>3</v>
      </c>
      <c r="O343" s="39" t="s">
        <v>265</v>
      </c>
      <c r="P343" s="51" t="s">
        <v>3</v>
      </c>
      <c r="Q343" s="55" t="s">
        <v>236</v>
      </c>
      <c r="R343" s="55" t="s">
        <v>236</v>
      </c>
      <c r="S343" s="76"/>
      <c r="AH343" s="3">
        <v>7.67</v>
      </c>
      <c r="AI343" s="3">
        <v>36.466000000000001</v>
      </c>
      <c r="AJ343" s="3">
        <f>AH343/36*AI343</f>
        <v>7.7692838888888893</v>
      </c>
    </row>
    <row r="344" spans="1:36" s="3" customFormat="1" ht="14.45" customHeight="1" x14ac:dyDescent="0.25">
      <c r="A344" s="80">
        <v>1004</v>
      </c>
      <c r="B344" s="31" t="s">
        <v>37</v>
      </c>
      <c r="C344" s="31" t="s">
        <v>65</v>
      </c>
      <c r="D344" s="13">
        <v>96.48</v>
      </c>
      <c r="E344" s="13">
        <f t="shared" si="12"/>
        <v>10.364842454394692</v>
      </c>
      <c r="F344" s="39">
        <v>96.48</v>
      </c>
      <c r="G344" s="39">
        <f>1000/F344</f>
        <v>10.364842454394692</v>
      </c>
      <c r="H344" s="14">
        <f>1000/I344</f>
        <v>102.11479745529925</v>
      </c>
      <c r="I344" s="14">
        <v>9.7928999999999995</v>
      </c>
      <c r="J344" s="14">
        <v>2.4768907138368998</v>
      </c>
      <c r="K344" s="61"/>
      <c r="L344" s="16" t="s">
        <v>264</v>
      </c>
      <c r="M344" s="16" t="s">
        <v>225</v>
      </c>
      <c r="N344" s="49" t="s">
        <v>3</v>
      </c>
      <c r="O344" s="39" t="s">
        <v>265</v>
      </c>
      <c r="P344" s="51" t="s">
        <v>3</v>
      </c>
      <c r="Q344" s="55" t="s">
        <v>249</v>
      </c>
      <c r="R344" s="55" t="s">
        <v>249</v>
      </c>
      <c r="S344" s="76"/>
    </row>
    <row r="345" spans="1:36" s="3" customFormat="1" x14ac:dyDescent="0.25">
      <c r="A345" s="80">
        <v>2015</v>
      </c>
      <c r="B345" s="31" t="s">
        <v>38</v>
      </c>
      <c r="C345" s="31" t="s">
        <v>65</v>
      </c>
      <c r="D345" s="13">
        <v>96.48</v>
      </c>
      <c r="E345" s="13">
        <f t="shared" si="12"/>
        <v>10.364842454394692</v>
      </c>
      <c r="F345" s="39">
        <v>96.48</v>
      </c>
      <c r="G345" s="39">
        <f>1000/F345</f>
        <v>10.364842454394692</v>
      </c>
      <c r="H345" s="14">
        <f>1000/I345</f>
        <v>102.11479745529925</v>
      </c>
      <c r="I345" s="14">
        <v>9.7928999999999995</v>
      </c>
      <c r="J345" s="14">
        <v>2.4768907138368998</v>
      </c>
      <c r="K345" s="61"/>
      <c r="L345" s="16" t="s">
        <v>264</v>
      </c>
      <c r="M345" s="16" t="s">
        <v>225</v>
      </c>
      <c r="N345" s="49" t="s">
        <v>3</v>
      </c>
      <c r="O345" s="39" t="s">
        <v>265</v>
      </c>
      <c r="P345" s="51" t="s">
        <v>3</v>
      </c>
      <c r="Q345" s="55" t="s">
        <v>249</v>
      </c>
      <c r="R345" s="55" t="s">
        <v>249</v>
      </c>
      <c r="S345" s="76"/>
    </row>
    <row r="346" spans="1:36" s="3" customFormat="1" x14ac:dyDescent="0.25">
      <c r="A346" s="80">
        <v>3005</v>
      </c>
      <c r="B346" s="31" t="s">
        <v>39</v>
      </c>
      <c r="C346" s="31" t="s">
        <v>65</v>
      </c>
      <c r="D346" s="13">
        <v>96.48</v>
      </c>
      <c r="E346" s="13">
        <f t="shared" si="12"/>
        <v>10.364842454394692</v>
      </c>
      <c r="F346" s="39">
        <v>96.48</v>
      </c>
      <c r="G346" s="39">
        <f>1000/F346</f>
        <v>10.364842454394692</v>
      </c>
      <c r="H346" s="14">
        <f>1000/I346</f>
        <v>102.11479745529925</v>
      </c>
      <c r="I346" s="14">
        <v>9.7928999999999995</v>
      </c>
      <c r="J346" s="14">
        <v>2.4768907138368998</v>
      </c>
      <c r="K346" s="61"/>
      <c r="L346" s="16" t="s">
        <v>264</v>
      </c>
      <c r="M346" s="16" t="s">
        <v>225</v>
      </c>
      <c r="N346" s="49" t="s">
        <v>3</v>
      </c>
      <c r="O346" s="39" t="s">
        <v>265</v>
      </c>
      <c r="P346" s="51" t="s">
        <v>3</v>
      </c>
      <c r="Q346" s="55" t="s">
        <v>249</v>
      </c>
      <c r="R346" s="55" t="s">
        <v>249</v>
      </c>
      <c r="S346" s="76"/>
    </row>
    <row r="347" spans="1:36" s="3" customFormat="1" x14ac:dyDescent="0.25">
      <c r="A347" s="19" t="s">
        <v>13</v>
      </c>
      <c r="B347" s="19"/>
      <c r="C347" s="19"/>
      <c r="D347" s="21"/>
      <c r="E347" s="13"/>
      <c r="F347" s="39"/>
      <c r="G347" s="39"/>
      <c r="H347" s="14"/>
      <c r="I347" s="14"/>
      <c r="J347" s="14"/>
      <c r="K347" s="59"/>
      <c r="L347" s="19"/>
      <c r="M347" s="19"/>
      <c r="N347" s="19"/>
      <c r="O347" s="19"/>
      <c r="P347" s="19"/>
      <c r="Q347" s="2"/>
      <c r="R347" s="2"/>
      <c r="S347" s="76"/>
    </row>
    <row r="348" spans="1:36" s="3" customFormat="1" x14ac:dyDescent="0.25">
      <c r="A348" s="36">
        <f>IF(LEN(C348)=17,LEFT(C348,4)+(B348-1)/(DATE(LEFT(C348,4)+1,1,1)-DATE(LEFT(C348,4),1,1)),"BAD DATE FORMAT")</f>
        <v>2009.0000095129376</v>
      </c>
      <c r="B348" s="35">
        <f>DATE(LEFT(C348,4),RIGHT(LEFT(C348,7),2),RIGHT(LEFT(C348,10),2))-DATE(LEFT(C348,4),1,1)+1+(RIGHT(LEFT(C348,14),2)*60+RIGHT(C348,2))/1440</f>
        <v>1.0034722222222223</v>
      </c>
      <c r="C348" s="23" t="s">
        <v>268</v>
      </c>
      <c r="D348" s="21"/>
      <c r="E348" s="13"/>
      <c r="F348" s="39"/>
      <c r="G348" s="39"/>
      <c r="H348" s="14"/>
      <c r="I348" s="14"/>
      <c r="J348" s="14"/>
      <c r="K348" s="60"/>
      <c r="L348" s="20"/>
      <c r="M348" s="20"/>
      <c r="N348" s="20"/>
      <c r="O348" s="19"/>
      <c r="P348" s="19"/>
      <c r="Q348" s="2"/>
      <c r="R348" s="2"/>
      <c r="S348" s="76"/>
      <c r="T348" s="12"/>
      <c r="Y348" s="12"/>
    </row>
    <row r="349" spans="1:36" s="3" customFormat="1" x14ac:dyDescent="0.25">
      <c r="A349" s="31">
        <v>9300</v>
      </c>
      <c r="B349" s="31" t="s">
        <v>177</v>
      </c>
      <c r="C349" s="31" t="s">
        <v>109</v>
      </c>
      <c r="D349" s="21">
        <v>1</v>
      </c>
      <c r="E349" s="13">
        <f t="shared" ref="E349:E354" si="13">1000/D349</f>
        <v>1000</v>
      </c>
      <c r="F349" s="39">
        <f>1000/G349</f>
        <v>1</v>
      </c>
      <c r="G349" s="39">
        <v>1000</v>
      </c>
      <c r="H349" s="14">
        <v>1</v>
      </c>
      <c r="I349" s="14">
        <f>1000/H349</f>
        <v>1000</v>
      </c>
      <c r="J349" s="14">
        <v>1</v>
      </c>
      <c r="K349" s="60"/>
      <c r="L349" s="16" t="s">
        <v>3</v>
      </c>
      <c r="M349" s="16" t="s">
        <v>230</v>
      </c>
      <c r="N349" s="49" t="s">
        <v>3</v>
      </c>
      <c r="O349" s="39" t="s">
        <v>124</v>
      </c>
      <c r="P349" s="51" t="s">
        <v>3</v>
      </c>
      <c r="Q349" s="55" t="s">
        <v>124</v>
      </c>
      <c r="R349" s="55" t="s">
        <v>126</v>
      </c>
      <c r="S349" s="76"/>
    </row>
    <row r="350" spans="1:36" s="3" customFormat="1" x14ac:dyDescent="0.25">
      <c r="A350" s="31">
        <v>1000</v>
      </c>
      <c r="B350" s="31" t="s">
        <v>33</v>
      </c>
      <c r="C350" s="31" t="s">
        <v>67</v>
      </c>
      <c r="D350" s="13">
        <v>83.38</v>
      </c>
      <c r="E350" s="13">
        <f t="shared" si="13"/>
        <v>11.993283761093789</v>
      </c>
      <c r="F350" s="23">
        <f>1000/G350</f>
        <v>92.833271444485703</v>
      </c>
      <c r="G350" s="23">
        <v>10.772</v>
      </c>
      <c r="H350" s="23">
        <f>1000/I350</f>
        <v>90.713644239230021</v>
      </c>
      <c r="I350" s="23">
        <v>11.0237</v>
      </c>
      <c r="J350" s="23">
        <v>3.7098114153491801</v>
      </c>
      <c r="K350" s="60"/>
      <c r="L350" s="16" t="s">
        <v>264</v>
      </c>
      <c r="M350" s="16" t="s">
        <v>225</v>
      </c>
      <c r="N350" s="49" t="s">
        <v>3</v>
      </c>
      <c r="O350" s="39" t="s">
        <v>269</v>
      </c>
      <c r="P350" s="51" t="s">
        <v>3</v>
      </c>
      <c r="Q350" s="55" t="s">
        <v>270</v>
      </c>
      <c r="R350" s="55" t="s">
        <v>270</v>
      </c>
      <c r="S350" s="76"/>
      <c r="AH350" s="3">
        <v>10.875999999999999</v>
      </c>
      <c r="AI350" s="3">
        <v>32.646999999999998</v>
      </c>
      <c r="AJ350" s="3">
        <f>AH350/36*AI350</f>
        <v>9.8630214444444437</v>
      </c>
    </row>
    <row r="351" spans="1:36" s="3" customFormat="1" x14ac:dyDescent="0.25">
      <c r="A351" s="31">
        <v>2010</v>
      </c>
      <c r="B351" s="31" t="s">
        <v>34</v>
      </c>
      <c r="C351" s="31" t="s">
        <v>68</v>
      </c>
      <c r="D351" s="13">
        <v>132.07</v>
      </c>
      <c r="E351" s="13">
        <f t="shared" si="13"/>
        <v>7.5717422578935416</v>
      </c>
      <c r="F351" s="39">
        <f>1000/G351</f>
        <v>130.3780964797914</v>
      </c>
      <c r="G351" s="39">
        <v>7.67</v>
      </c>
      <c r="H351" s="14">
        <f>1000/I351</f>
        <v>130.94661306585306</v>
      </c>
      <c r="I351" s="14">
        <v>7.6367000000000003</v>
      </c>
      <c r="J351" s="14">
        <v>1.95868970634574</v>
      </c>
      <c r="K351" s="61"/>
      <c r="L351" s="16" t="s">
        <v>264</v>
      </c>
      <c r="M351" s="16" t="s">
        <v>225</v>
      </c>
      <c r="N351" s="49" t="s">
        <v>3</v>
      </c>
      <c r="O351" s="39" t="s">
        <v>269</v>
      </c>
      <c r="P351" s="51" t="s">
        <v>3</v>
      </c>
      <c r="Q351" s="55" t="s">
        <v>236</v>
      </c>
      <c r="R351" s="55" t="s">
        <v>236</v>
      </c>
      <c r="S351" s="76"/>
      <c r="AH351" s="3">
        <v>7.67</v>
      </c>
      <c r="AI351" s="3">
        <v>36.466000000000001</v>
      </c>
      <c r="AJ351" s="3">
        <f>AH351/36*AI351</f>
        <v>7.7692838888888893</v>
      </c>
    </row>
    <row r="352" spans="1:36" s="3" customFormat="1" ht="14.45" customHeight="1" x14ac:dyDescent="0.25">
      <c r="A352" s="80">
        <v>1004</v>
      </c>
      <c r="B352" s="31" t="s">
        <v>37</v>
      </c>
      <c r="C352" s="31" t="s">
        <v>65</v>
      </c>
      <c r="D352" s="13">
        <v>96.48</v>
      </c>
      <c r="E352" s="13">
        <f t="shared" si="13"/>
        <v>10.364842454394692</v>
      </c>
      <c r="F352" s="39">
        <v>96.48</v>
      </c>
      <c r="G352" s="39">
        <f>1000/F352</f>
        <v>10.364842454394692</v>
      </c>
      <c r="H352" s="14">
        <f>1000/I352</f>
        <v>102.11479745529925</v>
      </c>
      <c r="I352" s="14">
        <v>9.7928999999999995</v>
      </c>
      <c r="J352" s="14">
        <v>2.4768907138368998</v>
      </c>
      <c r="K352" s="61"/>
      <c r="L352" s="16" t="s">
        <v>264</v>
      </c>
      <c r="M352" s="16" t="s">
        <v>225</v>
      </c>
      <c r="N352" s="49" t="s">
        <v>3</v>
      </c>
      <c r="O352" s="39" t="s">
        <v>269</v>
      </c>
      <c r="P352" s="51" t="s">
        <v>3</v>
      </c>
      <c r="Q352" s="55" t="s">
        <v>249</v>
      </c>
      <c r="R352" s="55" t="s">
        <v>249</v>
      </c>
      <c r="S352" s="76"/>
    </row>
    <row r="353" spans="1:36" s="3" customFormat="1" x14ac:dyDescent="0.25">
      <c r="A353" s="80">
        <v>2015</v>
      </c>
      <c r="B353" s="31" t="s">
        <v>38</v>
      </c>
      <c r="C353" s="31" t="s">
        <v>65</v>
      </c>
      <c r="D353" s="13">
        <v>96.48</v>
      </c>
      <c r="E353" s="13">
        <f t="shared" si="13"/>
        <v>10.364842454394692</v>
      </c>
      <c r="F353" s="39">
        <v>96.48</v>
      </c>
      <c r="G353" s="39">
        <f>1000/F353</f>
        <v>10.364842454394692</v>
      </c>
      <c r="H353" s="14">
        <f>1000/I353</f>
        <v>102.11479745529925</v>
      </c>
      <c r="I353" s="14">
        <v>9.7928999999999995</v>
      </c>
      <c r="J353" s="14">
        <v>2.4768907138368998</v>
      </c>
      <c r="K353" s="61"/>
      <c r="L353" s="16" t="s">
        <v>264</v>
      </c>
      <c r="M353" s="16" t="s">
        <v>225</v>
      </c>
      <c r="N353" s="49" t="s">
        <v>3</v>
      </c>
      <c r="O353" s="39" t="s">
        <v>269</v>
      </c>
      <c r="P353" s="51" t="s">
        <v>3</v>
      </c>
      <c r="Q353" s="55" t="s">
        <v>249</v>
      </c>
      <c r="R353" s="55" t="s">
        <v>249</v>
      </c>
      <c r="S353" s="76"/>
    </row>
    <row r="354" spans="1:36" s="3" customFormat="1" x14ac:dyDescent="0.25">
      <c r="A354" s="80">
        <v>3005</v>
      </c>
      <c r="B354" s="31" t="s">
        <v>39</v>
      </c>
      <c r="C354" s="31" t="s">
        <v>65</v>
      </c>
      <c r="D354" s="13">
        <v>96.48</v>
      </c>
      <c r="E354" s="13">
        <f t="shared" si="13"/>
        <v>10.364842454394692</v>
      </c>
      <c r="F354" s="39">
        <v>96.48</v>
      </c>
      <c r="G354" s="39">
        <f>1000/F354</f>
        <v>10.364842454394692</v>
      </c>
      <c r="H354" s="14">
        <f>1000/I354</f>
        <v>102.11479745529925</v>
      </c>
      <c r="I354" s="14">
        <v>9.7928999999999995</v>
      </c>
      <c r="J354" s="14">
        <v>2.4768907138368998</v>
      </c>
      <c r="K354" s="61"/>
      <c r="L354" s="16" t="s">
        <v>264</v>
      </c>
      <c r="M354" s="16" t="s">
        <v>225</v>
      </c>
      <c r="N354" s="49" t="s">
        <v>3</v>
      </c>
      <c r="O354" s="39" t="s">
        <v>269</v>
      </c>
      <c r="P354" s="51" t="s">
        <v>3</v>
      </c>
      <c r="Q354" s="55" t="s">
        <v>249</v>
      </c>
      <c r="R354" s="55" t="s">
        <v>249</v>
      </c>
      <c r="S354" s="76"/>
    </row>
    <row r="355" spans="1:36" s="3" customFormat="1" x14ac:dyDescent="0.25">
      <c r="A355" s="19" t="s">
        <v>13</v>
      </c>
      <c r="B355" s="19"/>
      <c r="C355" s="19"/>
      <c r="D355" s="21"/>
      <c r="E355" s="13"/>
      <c r="F355" s="39"/>
      <c r="G355" s="39"/>
      <c r="H355" s="14"/>
      <c r="I355" s="14"/>
      <c r="J355" s="14"/>
      <c r="K355" s="59"/>
      <c r="L355" s="19"/>
      <c r="M355" s="19"/>
      <c r="N355" s="19"/>
      <c r="O355" s="19"/>
      <c r="P355" s="19"/>
      <c r="Q355" s="2"/>
      <c r="R355" s="2"/>
      <c r="S355" s="76"/>
    </row>
    <row r="356" spans="1:36" s="3" customFormat="1" x14ac:dyDescent="0.25">
      <c r="A356" s="36">
        <f>IF(LEN(C356)=17,LEFT(C356,4)+(B356-1)/(DATE(LEFT(C356,4)+1,1,1)-DATE(LEFT(C356,4),1,1)),"BAD DATE FORMAT")</f>
        <v>2010.0000095129376</v>
      </c>
      <c r="B356" s="35">
        <f>DATE(LEFT(C356,4),RIGHT(LEFT(C356,7),2),RIGHT(LEFT(C356,10),2))-DATE(LEFT(C356,4),1,1)+1+(RIGHT(LEFT(C356,14),2)*60+RIGHT(C356,2))/1440</f>
        <v>1.0034722222222223</v>
      </c>
      <c r="C356" s="23" t="s">
        <v>271</v>
      </c>
      <c r="D356" s="21"/>
      <c r="E356" s="13"/>
      <c r="F356" s="39"/>
      <c r="G356" s="39"/>
      <c r="H356" s="14"/>
      <c r="I356" s="14"/>
      <c r="J356" s="14"/>
      <c r="K356" s="60"/>
      <c r="L356" s="20"/>
      <c r="M356" s="20"/>
      <c r="N356" s="20"/>
      <c r="O356" s="19"/>
      <c r="P356" s="19"/>
      <c r="Q356" s="2"/>
      <c r="R356" s="2"/>
      <c r="S356" s="76"/>
      <c r="T356" s="12"/>
      <c r="Y356" s="12"/>
    </row>
    <row r="357" spans="1:36" s="3" customFormat="1" x14ac:dyDescent="0.25">
      <c r="A357" s="31">
        <v>9300</v>
      </c>
      <c r="B357" s="31" t="s">
        <v>177</v>
      </c>
      <c r="C357" s="31" t="s">
        <v>109</v>
      </c>
      <c r="D357" s="21">
        <v>1</v>
      </c>
      <c r="E357" s="13">
        <f t="shared" ref="E357:E362" si="14">1000/D357</f>
        <v>1000</v>
      </c>
      <c r="F357" s="39">
        <f>1000/G357</f>
        <v>1</v>
      </c>
      <c r="G357" s="39">
        <v>1000</v>
      </c>
      <c r="H357" s="14">
        <v>1</v>
      </c>
      <c r="I357" s="14">
        <f>1000/H357</f>
        <v>1000</v>
      </c>
      <c r="J357" s="14">
        <v>1</v>
      </c>
      <c r="K357" s="60"/>
      <c r="L357" s="16" t="s">
        <v>3</v>
      </c>
      <c r="M357" s="16" t="s">
        <v>230</v>
      </c>
      <c r="N357" s="49" t="s">
        <v>3</v>
      </c>
      <c r="O357" s="39" t="s">
        <v>124</v>
      </c>
      <c r="P357" s="51" t="s">
        <v>3</v>
      </c>
      <c r="Q357" s="55" t="s">
        <v>124</v>
      </c>
      <c r="R357" s="55" t="s">
        <v>126</v>
      </c>
      <c r="S357" s="76"/>
    </row>
    <row r="358" spans="1:36" s="3" customFormat="1" x14ac:dyDescent="0.25">
      <c r="A358" s="31">
        <v>1000</v>
      </c>
      <c r="B358" s="31" t="s">
        <v>33</v>
      </c>
      <c r="C358" s="31" t="s">
        <v>67</v>
      </c>
      <c r="D358" s="13">
        <v>83.38</v>
      </c>
      <c r="E358" s="13">
        <f t="shared" si="14"/>
        <v>11.993283761093789</v>
      </c>
      <c r="F358" s="39">
        <f>1000/G358</f>
        <v>92.833271444485703</v>
      </c>
      <c r="G358" s="39">
        <v>10.772</v>
      </c>
      <c r="H358" s="23">
        <f>1000/I358</f>
        <v>90.916529534234613</v>
      </c>
      <c r="I358" s="23">
        <v>10.9991</v>
      </c>
      <c r="J358" s="23">
        <v>3.5540983719204502</v>
      </c>
      <c r="K358" s="60"/>
      <c r="L358" s="16" t="s">
        <v>272</v>
      </c>
      <c r="M358" s="16" t="s">
        <v>225</v>
      </c>
      <c r="N358" s="49" t="s">
        <v>3</v>
      </c>
      <c r="O358" s="39" t="s">
        <v>273</v>
      </c>
      <c r="P358" s="51" t="s">
        <v>3</v>
      </c>
      <c r="Q358" s="55" t="s">
        <v>275</v>
      </c>
      <c r="R358" s="55" t="s">
        <v>274</v>
      </c>
      <c r="S358" s="76"/>
      <c r="AH358" s="3">
        <v>10.875999999999999</v>
      </c>
      <c r="AI358" s="3">
        <v>32.646999999999998</v>
      </c>
      <c r="AJ358" s="3">
        <f>AH358/36*AI358</f>
        <v>9.8630214444444437</v>
      </c>
    </row>
    <row r="359" spans="1:36" s="3" customFormat="1" x14ac:dyDescent="0.25">
      <c r="A359" s="31">
        <v>2010</v>
      </c>
      <c r="B359" s="31" t="s">
        <v>34</v>
      </c>
      <c r="C359" s="31" t="s">
        <v>68</v>
      </c>
      <c r="D359" s="13">
        <v>132.07</v>
      </c>
      <c r="E359" s="13">
        <f t="shared" si="14"/>
        <v>7.5717422578935416</v>
      </c>
      <c r="F359" s="39">
        <f>1000/G359</f>
        <v>130.3780964797914</v>
      </c>
      <c r="G359" s="39">
        <v>7.67</v>
      </c>
      <c r="H359" s="14">
        <f>1000/I359</f>
        <v>130.94661306585306</v>
      </c>
      <c r="I359" s="14">
        <v>7.6367000000000003</v>
      </c>
      <c r="J359" s="14">
        <v>1.95868970634574</v>
      </c>
      <c r="K359" s="61"/>
      <c r="L359" s="16" t="s">
        <v>272</v>
      </c>
      <c r="M359" s="16" t="s">
        <v>225</v>
      </c>
      <c r="N359" s="49" t="s">
        <v>3</v>
      </c>
      <c r="O359" s="39" t="s">
        <v>273</v>
      </c>
      <c r="P359" s="51" t="s">
        <v>3</v>
      </c>
      <c r="Q359" s="55" t="s">
        <v>236</v>
      </c>
      <c r="R359" s="55" t="s">
        <v>236</v>
      </c>
      <c r="S359" s="76"/>
      <c r="AH359" s="3">
        <v>7.67</v>
      </c>
      <c r="AI359" s="3">
        <v>36.466000000000001</v>
      </c>
      <c r="AJ359" s="3">
        <f>AH359/36*AI359</f>
        <v>7.7692838888888893</v>
      </c>
    </row>
    <row r="360" spans="1:36" s="3" customFormat="1" ht="14.45" customHeight="1" x14ac:dyDescent="0.25">
      <c r="A360" s="80">
        <v>1002</v>
      </c>
      <c r="B360" s="31" t="s">
        <v>37</v>
      </c>
      <c r="C360" s="31" t="s">
        <v>65</v>
      </c>
      <c r="D360" s="13">
        <v>96.48</v>
      </c>
      <c r="E360" s="13">
        <f t="shared" si="14"/>
        <v>10.364842454394692</v>
      </c>
      <c r="F360" s="39">
        <v>96.48</v>
      </c>
      <c r="G360" s="39">
        <f>1000/F360</f>
        <v>10.364842454394692</v>
      </c>
      <c r="H360" s="14">
        <f>1000/I360</f>
        <v>102.11479745529925</v>
      </c>
      <c r="I360" s="14">
        <v>9.7928999999999995</v>
      </c>
      <c r="J360" s="14">
        <v>2.4768907138368998</v>
      </c>
      <c r="K360" s="61"/>
      <c r="L360" s="16" t="s">
        <v>272</v>
      </c>
      <c r="M360" s="16" t="s">
        <v>225</v>
      </c>
      <c r="N360" s="49" t="s">
        <v>3</v>
      </c>
      <c r="O360" s="39" t="s">
        <v>273</v>
      </c>
      <c r="P360" s="51" t="s">
        <v>3</v>
      </c>
      <c r="Q360" s="55" t="s">
        <v>249</v>
      </c>
      <c r="R360" s="55" t="s">
        <v>249</v>
      </c>
      <c r="S360" s="76"/>
    </row>
    <row r="361" spans="1:36" s="3" customFormat="1" x14ac:dyDescent="0.25">
      <c r="A361" s="80">
        <v>2012</v>
      </c>
      <c r="B361" s="31" t="s">
        <v>38</v>
      </c>
      <c r="C361" s="31" t="s">
        <v>65</v>
      </c>
      <c r="D361" s="13">
        <v>96.48</v>
      </c>
      <c r="E361" s="13">
        <f t="shared" si="14"/>
        <v>10.364842454394692</v>
      </c>
      <c r="F361" s="39">
        <v>96.48</v>
      </c>
      <c r="G361" s="39">
        <f>1000/F361</f>
        <v>10.364842454394692</v>
      </c>
      <c r="H361" s="14">
        <f>1000/I361</f>
        <v>102.11479745529925</v>
      </c>
      <c r="I361" s="14">
        <v>9.7928999999999995</v>
      </c>
      <c r="J361" s="14">
        <v>2.4768907138368998</v>
      </c>
      <c r="K361" s="61"/>
      <c r="L361" s="16" t="s">
        <v>272</v>
      </c>
      <c r="M361" s="16" t="s">
        <v>225</v>
      </c>
      <c r="N361" s="49" t="s">
        <v>3</v>
      </c>
      <c r="O361" s="39" t="s">
        <v>273</v>
      </c>
      <c r="P361" s="51" t="s">
        <v>3</v>
      </c>
      <c r="Q361" s="55" t="s">
        <v>249</v>
      </c>
      <c r="R361" s="55" t="s">
        <v>249</v>
      </c>
      <c r="S361" s="76"/>
      <c r="T361" s="81" t="s">
        <v>277</v>
      </c>
    </row>
    <row r="362" spans="1:36" s="3" customFormat="1" x14ac:dyDescent="0.25">
      <c r="A362" s="80">
        <v>3002</v>
      </c>
      <c r="B362" s="31" t="s">
        <v>39</v>
      </c>
      <c r="C362" s="31" t="s">
        <v>65</v>
      </c>
      <c r="D362" s="13">
        <v>96.48</v>
      </c>
      <c r="E362" s="13">
        <f t="shared" si="14"/>
        <v>10.364842454394692</v>
      </c>
      <c r="F362" s="39">
        <v>96.48</v>
      </c>
      <c r="G362" s="39">
        <f>1000/F362</f>
        <v>10.364842454394692</v>
      </c>
      <c r="H362" s="14">
        <f>1000/I362</f>
        <v>102.11479745529925</v>
      </c>
      <c r="I362" s="14">
        <v>9.7928999999999995</v>
      </c>
      <c r="J362" s="14">
        <v>2.4768907138368998</v>
      </c>
      <c r="K362" s="61"/>
      <c r="L362" s="16" t="s">
        <v>272</v>
      </c>
      <c r="M362" s="16" t="s">
        <v>225</v>
      </c>
      <c r="N362" s="49" t="s">
        <v>3</v>
      </c>
      <c r="O362" s="39" t="s">
        <v>273</v>
      </c>
      <c r="P362" s="51" t="s">
        <v>3</v>
      </c>
      <c r="Q362" s="55" t="s">
        <v>249</v>
      </c>
      <c r="R362" s="55" t="s">
        <v>249</v>
      </c>
      <c r="S362" s="76"/>
      <c r="T362" s="81" t="s">
        <v>277</v>
      </c>
    </row>
    <row r="363" spans="1:36" s="3" customFormat="1" x14ac:dyDescent="0.25">
      <c r="A363" s="19" t="s">
        <v>13</v>
      </c>
      <c r="B363" s="19"/>
      <c r="C363" s="19"/>
      <c r="D363" s="21"/>
      <c r="E363" s="13"/>
      <c r="F363" s="39"/>
      <c r="G363" s="39"/>
      <c r="H363" s="14"/>
      <c r="I363" s="14"/>
      <c r="J363" s="14"/>
      <c r="K363" s="59"/>
      <c r="L363" s="19"/>
      <c r="M363" s="19"/>
      <c r="N363" s="19"/>
      <c r="O363" s="19"/>
      <c r="P363" s="19"/>
      <c r="Q363" s="2"/>
      <c r="R363" s="2"/>
      <c r="S363" s="76"/>
    </row>
    <row r="364" spans="1:36" s="3" customFormat="1" x14ac:dyDescent="0.25">
      <c r="A364" s="36">
        <f>IF(LEN(C364)=17,LEFT(C364,4)+(B364-1)/(DATE(LEFT(C364,4)+1,1,1)-DATE(LEFT(C364,4),1,1)),"BAD DATE FORMAT")</f>
        <v>2010.5897165144597</v>
      </c>
      <c r="B364" s="35">
        <f>DATE(LEFT(C364,4),RIGHT(LEFT(C364,7),2),RIGHT(LEFT(C364,10),2))-DATE(LEFT(C364,4),1,1)+1+(RIGHT(LEFT(C364,14),2)*60+RIGHT(C364,2))/1440</f>
        <v>216.24652777777777</v>
      </c>
      <c r="C364" s="19" t="s">
        <v>276</v>
      </c>
      <c r="D364" s="21"/>
      <c r="E364" s="13"/>
      <c r="F364" s="39"/>
      <c r="G364" s="39"/>
      <c r="H364" s="14"/>
      <c r="I364" s="14"/>
      <c r="J364" s="14"/>
      <c r="K364" s="60"/>
      <c r="L364" s="20"/>
      <c r="M364" s="20"/>
      <c r="N364" s="20"/>
      <c r="O364" s="19"/>
      <c r="P364" s="19"/>
      <c r="Q364" s="2"/>
      <c r="R364" s="2"/>
      <c r="S364" s="76"/>
      <c r="T364" s="12"/>
      <c r="Y364" s="12"/>
    </row>
    <row r="365" spans="1:36" s="3" customFormat="1" x14ac:dyDescent="0.25">
      <c r="A365" s="31">
        <v>9300</v>
      </c>
      <c r="B365" s="31" t="s">
        <v>177</v>
      </c>
      <c r="C365" s="31" t="s">
        <v>109</v>
      </c>
      <c r="D365" s="21">
        <v>1</v>
      </c>
      <c r="E365" s="13">
        <f t="shared" ref="E365:E370" si="15">1000/D365</f>
        <v>1000</v>
      </c>
      <c r="F365" s="39">
        <f>1000/G365</f>
        <v>1</v>
      </c>
      <c r="G365" s="39">
        <v>1000</v>
      </c>
      <c r="H365" s="14">
        <v>1</v>
      </c>
      <c r="I365" s="14">
        <f>1000/H365</f>
        <v>1000</v>
      </c>
      <c r="J365" s="14">
        <v>1</v>
      </c>
      <c r="K365" s="60"/>
      <c r="L365" s="16" t="s">
        <v>3</v>
      </c>
      <c r="M365" s="16" t="s">
        <v>230</v>
      </c>
      <c r="N365" s="49" t="s">
        <v>3</v>
      </c>
      <c r="O365" s="39" t="s">
        <v>124</v>
      </c>
      <c r="P365" s="51" t="s">
        <v>3</v>
      </c>
      <c r="Q365" s="55" t="s">
        <v>124</v>
      </c>
      <c r="R365" s="55" t="s">
        <v>126</v>
      </c>
      <c r="S365" s="76"/>
    </row>
    <row r="366" spans="1:36" s="3" customFormat="1" x14ac:dyDescent="0.25">
      <c r="A366" s="31">
        <v>1000</v>
      </c>
      <c r="B366" s="31" t="s">
        <v>33</v>
      </c>
      <c r="C366" s="31" t="s">
        <v>67</v>
      </c>
      <c r="D366" s="13">
        <v>83.38</v>
      </c>
      <c r="E366" s="13">
        <f t="shared" si="15"/>
        <v>11.993283761093789</v>
      </c>
      <c r="F366" s="39">
        <f>1000/G366</f>
        <v>92.833271444485703</v>
      </c>
      <c r="G366" s="39">
        <v>10.772</v>
      </c>
      <c r="H366" s="14">
        <f>1000/I366</f>
        <v>90.916529534234613</v>
      </c>
      <c r="I366" s="14">
        <v>10.9991</v>
      </c>
      <c r="J366" s="14">
        <v>3.5540983719204502</v>
      </c>
      <c r="K366" s="60"/>
      <c r="L366" s="16" t="s">
        <v>272</v>
      </c>
      <c r="M366" s="16" t="s">
        <v>225</v>
      </c>
      <c r="N366" s="49" t="s">
        <v>3</v>
      </c>
      <c r="O366" s="39" t="s">
        <v>273</v>
      </c>
      <c r="P366" s="51" t="s">
        <v>3</v>
      </c>
      <c r="Q366" s="55" t="s">
        <v>275</v>
      </c>
      <c r="R366" s="55" t="s">
        <v>274</v>
      </c>
      <c r="S366" s="76"/>
      <c r="AH366" s="3">
        <v>10.875999999999999</v>
      </c>
      <c r="AI366" s="3">
        <v>32.646999999999998</v>
      </c>
      <c r="AJ366" s="3">
        <f>AH366/36*AI366</f>
        <v>9.8630214444444437</v>
      </c>
    </row>
    <row r="367" spans="1:36" s="3" customFormat="1" x14ac:dyDescent="0.25">
      <c r="A367" s="31">
        <v>2010</v>
      </c>
      <c r="B367" s="31" t="s">
        <v>34</v>
      </c>
      <c r="C367" s="31" t="s">
        <v>68</v>
      </c>
      <c r="D367" s="13">
        <v>132.07</v>
      </c>
      <c r="E367" s="13">
        <f t="shared" si="15"/>
        <v>7.5717422578935416</v>
      </c>
      <c r="F367" s="39">
        <f>1000/G367</f>
        <v>130.3780964797914</v>
      </c>
      <c r="G367" s="39">
        <v>7.67</v>
      </c>
      <c r="H367" s="14">
        <f>1000/I367</f>
        <v>130.94661306585306</v>
      </c>
      <c r="I367" s="14">
        <v>7.6367000000000003</v>
      </c>
      <c r="J367" s="14">
        <v>1.95868970634574</v>
      </c>
      <c r="K367" s="61"/>
      <c r="L367" s="16" t="s">
        <v>272</v>
      </c>
      <c r="M367" s="16" t="s">
        <v>225</v>
      </c>
      <c r="N367" s="49" t="s">
        <v>3</v>
      </c>
      <c r="O367" s="39" t="s">
        <v>273</v>
      </c>
      <c r="P367" s="51" t="s">
        <v>3</v>
      </c>
      <c r="Q367" s="55" t="s">
        <v>236</v>
      </c>
      <c r="R367" s="55" t="s">
        <v>236</v>
      </c>
      <c r="S367" s="76"/>
      <c r="AH367" s="3">
        <v>7.67</v>
      </c>
      <c r="AI367" s="3">
        <v>36.466000000000001</v>
      </c>
      <c r="AJ367" s="3">
        <f>AH367/36*AI367</f>
        <v>7.7692838888888893</v>
      </c>
    </row>
    <row r="368" spans="1:36" s="3" customFormat="1" ht="14.45" customHeight="1" x14ac:dyDescent="0.25">
      <c r="A368" s="80">
        <v>1002</v>
      </c>
      <c r="B368" s="23" t="s">
        <v>279</v>
      </c>
      <c r="C368" s="31" t="s">
        <v>65</v>
      </c>
      <c r="D368" s="13">
        <v>96.48</v>
      </c>
      <c r="E368" s="13">
        <f t="shared" si="15"/>
        <v>10.364842454394692</v>
      </c>
      <c r="F368" s="23">
        <f>1000/G368</f>
        <v>68.041096822480782</v>
      </c>
      <c r="G368" s="23">
        <v>14.696999999999999</v>
      </c>
      <c r="H368" s="23">
        <f>1000/I368</f>
        <v>68.094842496629312</v>
      </c>
      <c r="I368" s="23">
        <v>14.6854</v>
      </c>
      <c r="J368" s="23">
        <v>2.46320075657093</v>
      </c>
      <c r="K368" s="61"/>
      <c r="L368" s="16" t="s">
        <v>272</v>
      </c>
      <c r="M368" s="16" t="s">
        <v>225</v>
      </c>
      <c r="N368" s="49" t="s">
        <v>3</v>
      </c>
      <c r="O368" s="39" t="s">
        <v>273</v>
      </c>
      <c r="P368" s="51" t="s">
        <v>3</v>
      </c>
      <c r="Q368" s="55" t="s">
        <v>281</v>
      </c>
      <c r="R368" s="55" t="s">
        <v>281</v>
      </c>
      <c r="S368" s="76"/>
      <c r="T368" s="81" t="s">
        <v>278</v>
      </c>
    </row>
    <row r="369" spans="1:36" s="3" customFormat="1" x14ac:dyDescent="0.25">
      <c r="A369" s="80">
        <v>2012</v>
      </c>
      <c r="B369" s="23" t="s">
        <v>279</v>
      </c>
      <c r="C369" s="31" t="s">
        <v>65</v>
      </c>
      <c r="D369" s="13">
        <v>96.48</v>
      </c>
      <c r="E369" s="13">
        <f t="shared" si="15"/>
        <v>10.364842454394692</v>
      </c>
      <c r="F369" s="23">
        <f t="shared" ref="F369:F370" si="16">1000/G369</f>
        <v>68.041096822480782</v>
      </c>
      <c r="G369" s="23">
        <v>14.696999999999999</v>
      </c>
      <c r="H369" s="23">
        <f>1000/I369</f>
        <v>68.094842496629312</v>
      </c>
      <c r="I369" s="23">
        <v>14.6854</v>
      </c>
      <c r="J369" s="23">
        <v>2.46320075657093</v>
      </c>
      <c r="K369" s="61"/>
      <c r="L369" s="16" t="s">
        <v>272</v>
      </c>
      <c r="M369" s="16" t="s">
        <v>225</v>
      </c>
      <c r="N369" s="49" t="s">
        <v>3</v>
      </c>
      <c r="O369" s="39" t="s">
        <v>273</v>
      </c>
      <c r="P369" s="51" t="s">
        <v>3</v>
      </c>
      <c r="Q369" s="55" t="s">
        <v>281</v>
      </c>
      <c r="R369" s="55" t="s">
        <v>281</v>
      </c>
      <c r="S369" s="76"/>
      <c r="T369" s="81" t="s">
        <v>277</v>
      </c>
    </row>
    <row r="370" spans="1:36" s="3" customFormat="1" x14ac:dyDescent="0.25">
      <c r="A370" s="80">
        <v>3002</v>
      </c>
      <c r="B370" s="23" t="s">
        <v>279</v>
      </c>
      <c r="C370" s="31" t="s">
        <v>65</v>
      </c>
      <c r="D370" s="13">
        <v>96.48</v>
      </c>
      <c r="E370" s="13">
        <f t="shared" si="15"/>
        <v>10.364842454394692</v>
      </c>
      <c r="F370" s="23">
        <f t="shared" si="16"/>
        <v>68.041096822480782</v>
      </c>
      <c r="G370" s="23">
        <v>14.696999999999999</v>
      </c>
      <c r="H370" s="23">
        <f>1000/I370</f>
        <v>68.094842496629312</v>
      </c>
      <c r="I370" s="23">
        <v>14.6854</v>
      </c>
      <c r="J370" s="23">
        <v>2.46320075657093</v>
      </c>
      <c r="K370" s="61"/>
      <c r="L370" s="16" t="s">
        <v>272</v>
      </c>
      <c r="M370" s="16" t="s">
        <v>225</v>
      </c>
      <c r="N370" s="49" t="s">
        <v>3</v>
      </c>
      <c r="O370" s="39" t="s">
        <v>273</v>
      </c>
      <c r="P370" s="51" t="s">
        <v>3</v>
      </c>
      <c r="Q370" s="55" t="s">
        <v>281</v>
      </c>
      <c r="R370" s="55" t="s">
        <v>281</v>
      </c>
      <c r="S370" s="76"/>
      <c r="T370" s="81" t="s">
        <v>277</v>
      </c>
    </row>
    <row r="371" spans="1:36" s="3" customFormat="1" x14ac:dyDescent="0.25">
      <c r="A371" s="19" t="s">
        <v>13</v>
      </c>
      <c r="B371" s="19"/>
      <c r="C371" s="19"/>
      <c r="D371" s="21"/>
      <c r="E371" s="13"/>
      <c r="F371" s="39"/>
      <c r="G371" s="39"/>
      <c r="H371" s="14"/>
      <c r="I371" s="14"/>
      <c r="J371" s="14"/>
      <c r="K371" s="59"/>
      <c r="L371" s="19"/>
      <c r="M371" s="19"/>
      <c r="N371" s="19"/>
      <c r="O371" s="19"/>
      <c r="P371" s="19"/>
      <c r="Q371" s="2"/>
      <c r="R371" s="2"/>
      <c r="S371" s="76"/>
    </row>
    <row r="372" spans="1:36" s="3" customFormat="1" x14ac:dyDescent="0.25">
      <c r="A372" s="36">
        <f>IF(LEN(C372)=17,LEFT(C372,4)+(B372-1)/(DATE(LEFT(C372,4)+1,1,1)-DATE(LEFT(C372,4),1,1)),"BAD DATE FORMAT")</f>
        <v>2010.9087043378995</v>
      </c>
      <c r="B372" s="35">
        <f>DATE(LEFT(C372,4),RIGHT(LEFT(C372,7),2),RIGHT(LEFT(C372,10),2))-DATE(LEFT(C372,4),1,1)+1+(RIGHT(LEFT(C372,14),2)*60+RIGHT(C372,2))/1440</f>
        <v>332.67708333333331</v>
      </c>
      <c r="C372" s="19" t="s">
        <v>280</v>
      </c>
      <c r="D372" s="21"/>
      <c r="E372" s="13"/>
      <c r="F372" s="39"/>
      <c r="G372" s="39"/>
      <c r="H372" s="14"/>
      <c r="I372" s="14"/>
      <c r="J372" s="14"/>
      <c r="K372" s="60"/>
      <c r="L372" s="20"/>
      <c r="M372" s="20"/>
      <c r="N372" s="20"/>
      <c r="O372" s="19"/>
      <c r="P372" s="19"/>
      <c r="Q372" s="2"/>
      <c r="R372" s="2"/>
      <c r="S372" s="76"/>
      <c r="T372" s="12"/>
      <c r="Y372" s="12"/>
    </row>
    <row r="373" spans="1:36" s="3" customFormat="1" x14ac:dyDescent="0.25">
      <c r="A373" s="31">
        <v>9300</v>
      </c>
      <c r="B373" s="31" t="s">
        <v>177</v>
      </c>
      <c r="C373" s="31" t="s">
        <v>109</v>
      </c>
      <c r="D373" s="21">
        <v>1</v>
      </c>
      <c r="E373" s="13">
        <f t="shared" ref="E373:E378" si="17">1000/D373</f>
        <v>1000</v>
      </c>
      <c r="F373" s="39">
        <f>1000/G373</f>
        <v>1</v>
      </c>
      <c r="G373" s="39">
        <v>1000</v>
      </c>
      <c r="H373" s="14">
        <v>1</v>
      </c>
      <c r="I373" s="14">
        <f>1000/H373</f>
        <v>1000</v>
      </c>
      <c r="J373" s="14">
        <v>1</v>
      </c>
      <c r="K373" s="60"/>
      <c r="L373" s="16" t="s">
        <v>3</v>
      </c>
      <c r="M373" s="16" t="s">
        <v>230</v>
      </c>
      <c r="N373" s="49" t="s">
        <v>3</v>
      </c>
      <c r="O373" s="39" t="s">
        <v>124</v>
      </c>
      <c r="P373" s="51" t="s">
        <v>3</v>
      </c>
      <c r="Q373" s="55" t="s">
        <v>124</v>
      </c>
      <c r="R373" s="55" t="s">
        <v>126</v>
      </c>
      <c r="S373" s="76"/>
    </row>
    <row r="374" spans="1:36" s="3" customFormat="1" x14ac:dyDescent="0.25">
      <c r="A374" s="31">
        <v>1000</v>
      </c>
      <c r="B374" s="31" t="s">
        <v>33</v>
      </c>
      <c r="C374" s="31" t="s">
        <v>67</v>
      </c>
      <c r="D374" s="13">
        <v>83.38</v>
      </c>
      <c r="E374" s="13">
        <f t="shared" si="17"/>
        <v>11.993283761093789</v>
      </c>
      <c r="F374" s="39">
        <f>1000/G374</f>
        <v>92.833271444485703</v>
      </c>
      <c r="G374" s="39">
        <v>10.772</v>
      </c>
      <c r="H374" s="14">
        <f>1000/I374</f>
        <v>90.916529534234613</v>
      </c>
      <c r="I374" s="14">
        <v>10.9991</v>
      </c>
      <c r="J374" s="14">
        <v>3.5540983719204502</v>
      </c>
      <c r="K374" s="60"/>
      <c r="L374" s="16" t="s">
        <v>272</v>
      </c>
      <c r="M374" s="16" t="s">
        <v>225</v>
      </c>
      <c r="N374" s="49" t="s">
        <v>3</v>
      </c>
      <c r="O374" s="39" t="s">
        <v>273</v>
      </c>
      <c r="P374" s="51" t="s">
        <v>3</v>
      </c>
      <c r="Q374" s="55" t="s">
        <v>275</v>
      </c>
      <c r="R374" s="55" t="s">
        <v>274</v>
      </c>
      <c r="S374" s="76"/>
      <c r="AH374" s="3">
        <v>10.875999999999999</v>
      </c>
      <c r="AI374" s="3">
        <v>32.646999999999998</v>
      </c>
      <c r="AJ374" s="3">
        <f>AH374/36*AI374</f>
        <v>9.8630214444444437</v>
      </c>
    </row>
    <row r="375" spans="1:36" s="3" customFormat="1" x14ac:dyDescent="0.25">
      <c r="A375" s="31">
        <v>2010</v>
      </c>
      <c r="B375" s="31" t="s">
        <v>34</v>
      </c>
      <c r="C375" s="31" t="s">
        <v>68</v>
      </c>
      <c r="D375" s="13">
        <v>132.07</v>
      </c>
      <c r="E375" s="13">
        <f t="shared" si="17"/>
        <v>7.5717422578935416</v>
      </c>
      <c r="F375" s="39">
        <f>1000/G375</f>
        <v>130.3780964797914</v>
      </c>
      <c r="G375" s="39">
        <v>7.67</v>
      </c>
      <c r="H375" s="14">
        <f>1000/I375</f>
        <v>130.94661306585306</v>
      </c>
      <c r="I375" s="14">
        <v>7.6367000000000003</v>
      </c>
      <c r="J375" s="14">
        <v>1.95868970634574</v>
      </c>
      <c r="K375" s="61"/>
      <c r="L375" s="16" t="s">
        <v>272</v>
      </c>
      <c r="M375" s="16" t="s">
        <v>225</v>
      </c>
      <c r="N375" s="49" t="s">
        <v>3</v>
      </c>
      <c r="O375" s="39" t="s">
        <v>273</v>
      </c>
      <c r="P375" s="51" t="s">
        <v>3</v>
      </c>
      <c r="Q375" s="55" t="s">
        <v>236</v>
      </c>
      <c r="R375" s="55" t="s">
        <v>236</v>
      </c>
      <c r="S375" s="76"/>
      <c r="AH375" s="3">
        <v>7.67</v>
      </c>
      <c r="AI375" s="3">
        <v>36.466000000000001</v>
      </c>
      <c r="AJ375" s="3">
        <f>AH375/36*AI375</f>
        <v>7.7692838888888893</v>
      </c>
    </row>
    <row r="376" spans="1:36" s="3" customFormat="1" ht="14.45" customHeight="1" x14ac:dyDescent="0.25">
      <c r="A376" s="80">
        <v>1002</v>
      </c>
      <c r="B376" s="31" t="s">
        <v>38</v>
      </c>
      <c r="C376" s="31" t="s">
        <v>65</v>
      </c>
      <c r="D376" s="13">
        <v>96.48</v>
      </c>
      <c r="E376" s="13">
        <f t="shared" si="17"/>
        <v>10.364842454394692</v>
      </c>
      <c r="F376" s="23">
        <v>96.48</v>
      </c>
      <c r="G376" s="23">
        <v>10.364842454394692</v>
      </c>
      <c r="H376" s="23">
        <v>102.11479745529925</v>
      </c>
      <c r="I376" s="23">
        <v>9.7928999999999995</v>
      </c>
      <c r="J376" s="23">
        <v>2.4768907138368998</v>
      </c>
      <c r="K376" s="61"/>
      <c r="L376" s="16" t="s">
        <v>272</v>
      </c>
      <c r="M376" s="16" t="s">
        <v>225</v>
      </c>
      <c r="N376" s="49" t="s">
        <v>3</v>
      </c>
      <c r="O376" s="39" t="s">
        <v>273</v>
      </c>
      <c r="P376" s="51" t="s">
        <v>3</v>
      </c>
      <c r="Q376" s="55" t="s">
        <v>249</v>
      </c>
      <c r="R376" s="55" t="s">
        <v>249</v>
      </c>
      <c r="S376" s="76"/>
      <c r="T376" s="81" t="s">
        <v>282</v>
      </c>
    </row>
    <row r="377" spans="1:36" s="3" customFormat="1" x14ac:dyDescent="0.25">
      <c r="A377" s="80">
        <v>2012</v>
      </c>
      <c r="B377" s="31" t="s">
        <v>38</v>
      </c>
      <c r="C377" s="31" t="s">
        <v>65</v>
      </c>
      <c r="D377" s="13">
        <v>96.48</v>
      </c>
      <c r="E377" s="13">
        <f t="shared" si="17"/>
        <v>10.364842454394692</v>
      </c>
      <c r="F377" s="23">
        <v>96.48</v>
      </c>
      <c r="G377" s="23">
        <v>10.364842454394692</v>
      </c>
      <c r="H377" s="23">
        <v>102.11479745529925</v>
      </c>
      <c r="I377" s="23">
        <v>9.7928999999999995</v>
      </c>
      <c r="J377" s="23">
        <v>2.4768907138368998</v>
      </c>
      <c r="K377" s="61"/>
      <c r="L377" s="16" t="s">
        <v>272</v>
      </c>
      <c r="M377" s="16" t="s">
        <v>225</v>
      </c>
      <c r="N377" s="49" t="s">
        <v>3</v>
      </c>
      <c r="O377" s="39" t="s">
        <v>273</v>
      </c>
      <c r="P377" s="51" t="s">
        <v>3</v>
      </c>
      <c r="Q377" s="55" t="s">
        <v>249</v>
      </c>
      <c r="R377" s="55" t="s">
        <v>249</v>
      </c>
      <c r="S377" s="76"/>
      <c r="T377" s="81" t="s">
        <v>277</v>
      </c>
    </row>
    <row r="378" spans="1:36" s="3" customFormat="1" x14ac:dyDescent="0.25">
      <c r="A378" s="80">
        <v>3002</v>
      </c>
      <c r="B378" s="31" t="s">
        <v>38</v>
      </c>
      <c r="C378" s="31" t="s">
        <v>65</v>
      </c>
      <c r="D378" s="13">
        <v>96.48</v>
      </c>
      <c r="E378" s="13">
        <f t="shared" si="17"/>
        <v>10.364842454394692</v>
      </c>
      <c r="F378" s="23">
        <v>96.48</v>
      </c>
      <c r="G378" s="23">
        <v>10.364842454394692</v>
      </c>
      <c r="H378" s="23">
        <v>102.11479745529925</v>
      </c>
      <c r="I378" s="23">
        <v>9.7928999999999995</v>
      </c>
      <c r="J378" s="23">
        <v>2.4768907138368998</v>
      </c>
      <c r="K378" s="61"/>
      <c r="L378" s="16" t="s">
        <v>272</v>
      </c>
      <c r="M378" s="16" t="s">
        <v>225</v>
      </c>
      <c r="N378" s="49" t="s">
        <v>3</v>
      </c>
      <c r="O378" s="39" t="s">
        <v>273</v>
      </c>
      <c r="P378" s="51" t="s">
        <v>3</v>
      </c>
      <c r="Q378" s="55" t="s">
        <v>249</v>
      </c>
      <c r="R378" s="55" t="s">
        <v>249</v>
      </c>
      <c r="S378" s="76"/>
      <c r="T378" s="81" t="s">
        <v>277</v>
      </c>
    </row>
    <row r="379" spans="1:36" s="3" customFormat="1" x14ac:dyDescent="0.25">
      <c r="A379" s="19" t="s">
        <v>13</v>
      </c>
      <c r="B379" s="19"/>
      <c r="C379" s="19"/>
      <c r="D379" s="21"/>
      <c r="E379" s="13"/>
      <c r="F379" s="39"/>
      <c r="G379" s="39"/>
      <c r="H379" s="14"/>
      <c r="I379" s="14"/>
      <c r="J379" s="14"/>
      <c r="K379" s="59"/>
      <c r="L379" s="19"/>
      <c r="M379" s="19"/>
      <c r="N379" s="19"/>
      <c r="O379" s="19"/>
      <c r="P379" s="19"/>
      <c r="Q379" s="2"/>
      <c r="R379" s="2"/>
      <c r="S379" s="76"/>
    </row>
    <row r="380" spans="1:36" s="3" customFormat="1" x14ac:dyDescent="0.25">
      <c r="A380" s="36">
        <f>IF(LEN(C380)=17,LEFT(C380,4)+(B380-1)/(DATE(LEFT(C380,4)+1,1,1)-DATE(LEFT(C380,4),1,1)),"BAD DATE FORMAT")</f>
        <v>2011.0000095129376</v>
      </c>
      <c r="B380" s="35">
        <f>DATE(LEFT(C380,4),RIGHT(LEFT(C380,7),2),RIGHT(LEFT(C380,10),2))-DATE(LEFT(C380,4),1,1)+1+(RIGHT(LEFT(C380,14),2)*60+RIGHT(C380,2))/1440</f>
        <v>1.0034722222222223</v>
      </c>
      <c r="C380" s="23" t="s">
        <v>283</v>
      </c>
      <c r="D380" s="21"/>
      <c r="E380" s="13"/>
      <c r="F380" s="39"/>
      <c r="G380" s="39"/>
      <c r="H380" s="14"/>
      <c r="I380" s="14"/>
      <c r="J380" s="14"/>
      <c r="K380" s="60"/>
      <c r="L380" s="20"/>
      <c r="M380" s="20"/>
      <c r="N380" s="20"/>
      <c r="O380" s="19"/>
      <c r="P380" s="19"/>
      <c r="Q380" s="2"/>
      <c r="R380" s="2"/>
      <c r="S380" s="76"/>
      <c r="T380" s="12"/>
      <c r="Y380" s="12"/>
    </row>
    <row r="381" spans="1:36" s="3" customFormat="1" x14ac:dyDescent="0.25">
      <c r="A381" s="31">
        <v>9300</v>
      </c>
      <c r="B381" s="31" t="s">
        <v>177</v>
      </c>
      <c r="C381" s="31" t="s">
        <v>109</v>
      </c>
      <c r="D381" s="21">
        <v>1</v>
      </c>
      <c r="E381" s="13">
        <f t="shared" ref="E381:E386" si="18">1000/D381</f>
        <v>1000</v>
      </c>
      <c r="F381" s="39">
        <f>1000/G381</f>
        <v>1</v>
      </c>
      <c r="G381" s="39">
        <v>1000</v>
      </c>
      <c r="H381" s="14">
        <v>1</v>
      </c>
      <c r="I381" s="14">
        <f>1000/H381</f>
        <v>1000</v>
      </c>
      <c r="J381" s="14">
        <v>1</v>
      </c>
      <c r="K381" s="60"/>
      <c r="L381" s="16" t="s">
        <v>3</v>
      </c>
      <c r="M381" s="16" t="s">
        <v>230</v>
      </c>
      <c r="N381" s="49" t="s">
        <v>3</v>
      </c>
      <c r="O381" s="39" t="s">
        <v>124</v>
      </c>
      <c r="P381" s="51" t="s">
        <v>3</v>
      </c>
      <c r="Q381" s="55" t="s">
        <v>124</v>
      </c>
      <c r="R381" s="55" t="s">
        <v>126</v>
      </c>
      <c r="S381" s="76"/>
    </row>
    <row r="382" spans="1:36" s="3" customFormat="1" x14ac:dyDescent="0.25">
      <c r="A382" s="31">
        <v>1000</v>
      </c>
      <c r="B382" s="31" t="s">
        <v>33</v>
      </c>
      <c r="C382" s="31" t="s">
        <v>67</v>
      </c>
      <c r="D382" s="13">
        <v>83.38</v>
      </c>
      <c r="E382" s="13">
        <f t="shared" si="18"/>
        <v>11.993283761093789</v>
      </c>
      <c r="F382" s="39">
        <f>1000/G382</f>
        <v>92.833271444485703</v>
      </c>
      <c r="G382" s="39">
        <v>10.772</v>
      </c>
      <c r="H382" s="23">
        <f>1000/I382</f>
        <v>91.234216480548852</v>
      </c>
      <c r="I382" s="23">
        <v>10.960800000000001</v>
      </c>
      <c r="J382" s="23">
        <v>3.5665421138103199</v>
      </c>
      <c r="K382" s="60"/>
      <c r="L382" s="16" t="s">
        <v>272</v>
      </c>
      <c r="M382" s="16" t="s">
        <v>225</v>
      </c>
      <c r="N382" s="49" t="s">
        <v>3</v>
      </c>
      <c r="O382" s="39" t="s">
        <v>284</v>
      </c>
      <c r="P382" s="51" t="s">
        <v>3</v>
      </c>
      <c r="Q382" s="55" t="s">
        <v>285</v>
      </c>
      <c r="R382" s="55" t="s">
        <v>286</v>
      </c>
      <c r="S382" s="76"/>
      <c r="AH382" s="3">
        <v>10.875999999999999</v>
      </c>
      <c r="AI382" s="3">
        <v>32.646999999999998</v>
      </c>
      <c r="AJ382" s="3">
        <f>AH382/36*AI382</f>
        <v>9.8630214444444437</v>
      </c>
    </row>
    <row r="383" spans="1:36" s="3" customFormat="1" x14ac:dyDescent="0.25">
      <c r="A383" s="31">
        <v>2010</v>
      </c>
      <c r="B383" s="31" t="s">
        <v>34</v>
      </c>
      <c r="C383" s="31" t="s">
        <v>68</v>
      </c>
      <c r="D383" s="13">
        <v>132.07</v>
      </c>
      <c r="E383" s="13">
        <f t="shared" si="18"/>
        <v>7.5717422578935416</v>
      </c>
      <c r="F383" s="39">
        <f>1000/G383</f>
        <v>130.3780964797914</v>
      </c>
      <c r="G383" s="39">
        <v>7.67</v>
      </c>
      <c r="H383" s="14">
        <f>1000/I383</f>
        <v>130.94661306585306</v>
      </c>
      <c r="I383" s="14">
        <v>7.6367000000000003</v>
      </c>
      <c r="J383" s="14">
        <v>1.95868970634574</v>
      </c>
      <c r="K383" s="61"/>
      <c r="L383" s="16" t="s">
        <v>272</v>
      </c>
      <c r="M383" s="16" t="s">
        <v>225</v>
      </c>
      <c r="N383" s="49" t="s">
        <v>3</v>
      </c>
      <c r="O383" s="39" t="s">
        <v>284</v>
      </c>
      <c r="P383" s="51" t="s">
        <v>3</v>
      </c>
      <c r="Q383" s="55" t="s">
        <v>236</v>
      </c>
      <c r="R383" s="55" t="s">
        <v>236</v>
      </c>
      <c r="S383" s="76"/>
      <c r="AH383" s="3">
        <v>7.67</v>
      </c>
      <c r="AI383" s="3">
        <v>36.466000000000001</v>
      </c>
      <c r="AJ383" s="3">
        <f>AH383/36*AI383</f>
        <v>7.7692838888888893</v>
      </c>
    </row>
    <row r="384" spans="1:36" s="3" customFormat="1" ht="14.45" customHeight="1" x14ac:dyDescent="0.25">
      <c r="A384" s="80">
        <v>1002</v>
      </c>
      <c r="B384" s="31" t="s">
        <v>37</v>
      </c>
      <c r="C384" s="31" t="s">
        <v>65</v>
      </c>
      <c r="D384" s="13">
        <v>96.48</v>
      </c>
      <c r="E384" s="13">
        <f t="shared" si="18"/>
        <v>10.364842454394692</v>
      </c>
      <c r="F384" s="39">
        <v>96.48</v>
      </c>
      <c r="G384" s="39">
        <f>1000/F384</f>
        <v>10.364842454394692</v>
      </c>
      <c r="H384" s="14">
        <f>1000/I384</f>
        <v>102.11479745529925</v>
      </c>
      <c r="I384" s="14">
        <v>9.7928999999999995</v>
      </c>
      <c r="J384" s="14">
        <v>2.4768907138368998</v>
      </c>
      <c r="K384" s="61"/>
      <c r="L384" s="16" t="s">
        <v>272</v>
      </c>
      <c r="M384" s="16" t="s">
        <v>225</v>
      </c>
      <c r="N384" s="49" t="s">
        <v>3</v>
      </c>
      <c r="O384" s="39" t="s">
        <v>284</v>
      </c>
      <c r="P384" s="51" t="s">
        <v>3</v>
      </c>
      <c r="Q384" s="55" t="s">
        <v>249</v>
      </c>
      <c r="R384" s="55" t="s">
        <v>249</v>
      </c>
      <c r="S384" s="76"/>
    </row>
    <row r="385" spans="1:36" s="3" customFormat="1" x14ac:dyDescent="0.25">
      <c r="A385" s="80">
        <v>2012</v>
      </c>
      <c r="B385" s="31" t="s">
        <v>38</v>
      </c>
      <c r="C385" s="31" t="s">
        <v>65</v>
      </c>
      <c r="D385" s="13">
        <v>96.48</v>
      </c>
      <c r="E385" s="13">
        <f t="shared" si="18"/>
        <v>10.364842454394692</v>
      </c>
      <c r="F385" s="39">
        <v>96.48</v>
      </c>
      <c r="G385" s="39">
        <f>1000/F385</f>
        <v>10.364842454394692</v>
      </c>
      <c r="H385" s="14">
        <f>1000/I385</f>
        <v>102.11479745529925</v>
      </c>
      <c r="I385" s="14">
        <v>9.7928999999999995</v>
      </c>
      <c r="J385" s="14">
        <v>2.4768907138368998</v>
      </c>
      <c r="K385" s="61"/>
      <c r="L385" s="16" t="s">
        <v>272</v>
      </c>
      <c r="M385" s="16" t="s">
        <v>225</v>
      </c>
      <c r="N385" s="49" t="s">
        <v>3</v>
      </c>
      <c r="O385" s="39" t="s">
        <v>284</v>
      </c>
      <c r="P385" s="51" t="s">
        <v>3</v>
      </c>
      <c r="Q385" s="55" t="s">
        <v>249</v>
      </c>
      <c r="R385" s="55" t="s">
        <v>249</v>
      </c>
      <c r="S385" s="76"/>
      <c r="T385" s="81" t="s">
        <v>277</v>
      </c>
    </row>
    <row r="386" spans="1:36" s="3" customFormat="1" x14ac:dyDescent="0.25">
      <c r="A386" s="80">
        <v>3002</v>
      </c>
      <c r="B386" s="31" t="s">
        <v>39</v>
      </c>
      <c r="C386" s="31" t="s">
        <v>65</v>
      </c>
      <c r="D386" s="13">
        <v>96.48</v>
      </c>
      <c r="E386" s="13">
        <f t="shared" si="18"/>
        <v>10.364842454394692</v>
      </c>
      <c r="F386" s="39">
        <v>96.48</v>
      </c>
      <c r="G386" s="39">
        <f>1000/F386</f>
        <v>10.364842454394692</v>
      </c>
      <c r="H386" s="14">
        <f>1000/I386</f>
        <v>102.11479745529925</v>
      </c>
      <c r="I386" s="14">
        <v>9.7928999999999995</v>
      </c>
      <c r="J386" s="14">
        <v>2.4768907138368998</v>
      </c>
      <c r="K386" s="61"/>
      <c r="L386" s="16" t="s">
        <v>272</v>
      </c>
      <c r="M386" s="16" t="s">
        <v>225</v>
      </c>
      <c r="N386" s="49" t="s">
        <v>3</v>
      </c>
      <c r="O386" s="39" t="s">
        <v>284</v>
      </c>
      <c r="P386" s="51" t="s">
        <v>3</v>
      </c>
      <c r="Q386" s="55" t="s">
        <v>249</v>
      </c>
      <c r="R386" s="55" t="s">
        <v>249</v>
      </c>
      <c r="S386" s="76"/>
      <c r="T386" s="81" t="s">
        <v>277</v>
      </c>
    </row>
    <row r="387" spans="1:36" s="3" customFormat="1" x14ac:dyDescent="0.25">
      <c r="A387" s="19" t="s">
        <v>13</v>
      </c>
      <c r="B387" s="19"/>
      <c r="C387" s="19"/>
      <c r="D387" s="21"/>
      <c r="E387" s="13"/>
      <c r="F387" s="39"/>
      <c r="G387" s="39"/>
      <c r="H387" s="14"/>
      <c r="I387" s="14"/>
      <c r="J387" s="14"/>
      <c r="K387" s="59"/>
      <c r="L387" s="19"/>
      <c r="M387" s="19"/>
      <c r="N387" s="19"/>
      <c r="O387" s="19"/>
      <c r="P387" s="19"/>
      <c r="Q387" s="2"/>
      <c r="R387" s="2"/>
      <c r="S387" s="76"/>
    </row>
    <row r="388" spans="1:36" s="3" customFormat="1" x14ac:dyDescent="0.25">
      <c r="A388" s="36">
        <f>IF(LEN(C388)=17,LEFT(C388,4)+(B388-1)/(DATE(LEFT(C388,4)+1,1,1)-DATE(LEFT(C388,4),1,1)),"BAD DATE FORMAT")</f>
        <v>2012.0000094869461</v>
      </c>
      <c r="B388" s="35">
        <f>DATE(LEFT(C388,4),RIGHT(LEFT(C388,7),2),RIGHT(LEFT(C388,10),2))-DATE(LEFT(C388,4),1,1)+1+(RIGHT(LEFT(C388,14),2)*60+RIGHT(C388,2))/1440</f>
        <v>1.0034722222222223</v>
      </c>
      <c r="C388" s="23" t="s">
        <v>287</v>
      </c>
      <c r="D388" s="21"/>
      <c r="E388" s="13"/>
      <c r="F388" s="39"/>
      <c r="G388" s="39"/>
      <c r="H388" s="14"/>
      <c r="I388" s="14"/>
      <c r="J388" s="14"/>
      <c r="K388" s="60"/>
      <c r="L388" s="20"/>
      <c r="M388" s="20"/>
      <c r="N388" s="20"/>
      <c r="O388" s="19"/>
      <c r="P388" s="19"/>
      <c r="Q388" s="2"/>
      <c r="R388" s="2"/>
      <c r="S388" s="76"/>
      <c r="T388" s="12"/>
      <c r="Y388" s="12"/>
    </row>
    <row r="389" spans="1:36" s="3" customFormat="1" x14ac:dyDescent="0.25">
      <c r="A389" s="31">
        <v>9300</v>
      </c>
      <c r="B389" s="31" t="s">
        <v>177</v>
      </c>
      <c r="C389" s="31" t="s">
        <v>109</v>
      </c>
      <c r="D389" s="21">
        <v>1</v>
      </c>
      <c r="E389" s="13">
        <f t="shared" ref="E389:E394" si="19">1000/D389</f>
        <v>1000</v>
      </c>
      <c r="F389" s="39">
        <f>1000/G389</f>
        <v>1</v>
      </c>
      <c r="G389" s="39">
        <v>1000</v>
      </c>
      <c r="H389" s="14">
        <v>1</v>
      </c>
      <c r="I389" s="14">
        <f>1000/H389</f>
        <v>1000</v>
      </c>
      <c r="J389" s="14">
        <v>1</v>
      </c>
      <c r="K389" s="60"/>
      <c r="L389" s="16" t="s">
        <v>3</v>
      </c>
      <c r="M389" s="16" t="s">
        <v>230</v>
      </c>
      <c r="N389" s="49" t="s">
        <v>3</v>
      </c>
      <c r="O389" s="39" t="s">
        <v>124</v>
      </c>
      <c r="P389" s="51" t="s">
        <v>3</v>
      </c>
      <c r="Q389" s="55" t="s">
        <v>124</v>
      </c>
      <c r="R389" s="55" t="s">
        <v>126</v>
      </c>
      <c r="S389" s="76"/>
    </row>
    <row r="390" spans="1:36" s="3" customFormat="1" x14ac:dyDescent="0.25">
      <c r="A390" s="31">
        <v>1000</v>
      </c>
      <c r="B390" s="31" t="s">
        <v>33</v>
      </c>
      <c r="C390" s="31" t="s">
        <v>67</v>
      </c>
      <c r="D390" s="13">
        <v>83.38</v>
      </c>
      <c r="E390" s="13">
        <f t="shared" si="19"/>
        <v>11.993283761093789</v>
      </c>
      <c r="F390" s="39">
        <f>1000/G390</f>
        <v>92.833271444485703</v>
      </c>
      <c r="G390" s="39">
        <v>10.772</v>
      </c>
      <c r="H390" s="23">
        <f>1000/I390</f>
        <v>91.554969603750095</v>
      </c>
      <c r="I390" s="23">
        <v>10.9224</v>
      </c>
      <c r="J390" s="23">
        <v>3.5790732988466099</v>
      </c>
      <c r="K390" s="60"/>
      <c r="L390" s="16" t="s">
        <v>272</v>
      </c>
      <c r="M390" s="16" t="s">
        <v>225</v>
      </c>
      <c r="N390" s="49" t="s">
        <v>3</v>
      </c>
      <c r="O390" s="39" t="s">
        <v>290</v>
      </c>
      <c r="P390" s="51" t="s">
        <v>3</v>
      </c>
      <c r="Q390" s="55" t="s">
        <v>288</v>
      </c>
      <c r="R390" s="55" t="s">
        <v>289</v>
      </c>
      <c r="S390" s="76"/>
      <c r="AH390" s="3">
        <v>10.875999999999999</v>
      </c>
      <c r="AI390" s="3">
        <v>32.646999999999998</v>
      </c>
      <c r="AJ390" s="3">
        <f>AH390/36*AI390</f>
        <v>9.8630214444444437</v>
      </c>
    </row>
    <row r="391" spans="1:36" s="3" customFormat="1" x14ac:dyDescent="0.25">
      <c r="A391" s="31">
        <v>2010</v>
      </c>
      <c r="B391" s="31" t="s">
        <v>34</v>
      </c>
      <c r="C391" s="31" t="s">
        <v>68</v>
      </c>
      <c r="D391" s="13">
        <v>132.07</v>
      </c>
      <c r="E391" s="13">
        <f t="shared" si="19"/>
        <v>7.5717422578935416</v>
      </c>
      <c r="F391" s="39">
        <f>1000/G391</f>
        <v>130.3780964797914</v>
      </c>
      <c r="G391" s="39">
        <v>7.67</v>
      </c>
      <c r="H391" s="14">
        <f>1000/I391</f>
        <v>130.94661306585306</v>
      </c>
      <c r="I391" s="14">
        <v>7.6367000000000003</v>
      </c>
      <c r="J391" s="14">
        <v>1.95868970634574</v>
      </c>
      <c r="K391" s="61"/>
      <c r="L391" s="16" t="s">
        <v>272</v>
      </c>
      <c r="M391" s="16" t="s">
        <v>225</v>
      </c>
      <c r="N391" s="49" t="s">
        <v>3</v>
      </c>
      <c r="O391" s="39" t="s">
        <v>290</v>
      </c>
      <c r="P391" s="51" t="s">
        <v>3</v>
      </c>
      <c r="Q391" s="55" t="s">
        <v>236</v>
      </c>
      <c r="R391" s="55" t="s">
        <v>236</v>
      </c>
      <c r="S391" s="76"/>
      <c r="AH391" s="3">
        <v>7.67</v>
      </c>
      <c r="AI391" s="3">
        <v>36.466000000000001</v>
      </c>
      <c r="AJ391" s="3">
        <f>AH391/36*AI391</f>
        <v>7.7692838888888893</v>
      </c>
    </row>
    <row r="392" spans="1:36" s="3" customFormat="1" ht="14.45" customHeight="1" x14ac:dyDescent="0.25">
      <c r="A392" s="80">
        <v>1002</v>
      </c>
      <c r="B392" s="31" t="s">
        <v>37</v>
      </c>
      <c r="C392" s="31" t="s">
        <v>65</v>
      </c>
      <c r="D392" s="13">
        <v>96.48</v>
      </c>
      <c r="E392" s="13">
        <f t="shared" si="19"/>
        <v>10.364842454394692</v>
      </c>
      <c r="F392" s="39">
        <v>96.48</v>
      </c>
      <c r="G392" s="39">
        <f>1000/F392</f>
        <v>10.364842454394692</v>
      </c>
      <c r="H392" s="14">
        <f>1000/I392</f>
        <v>102.11479745529925</v>
      </c>
      <c r="I392" s="14">
        <v>9.7928999999999995</v>
      </c>
      <c r="J392" s="14">
        <v>2.4768907138368998</v>
      </c>
      <c r="K392" s="61"/>
      <c r="L392" s="16" t="s">
        <v>272</v>
      </c>
      <c r="M392" s="16" t="s">
        <v>225</v>
      </c>
      <c r="N392" s="49" t="s">
        <v>3</v>
      </c>
      <c r="O392" s="39" t="s">
        <v>290</v>
      </c>
      <c r="P392" s="51" t="s">
        <v>3</v>
      </c>
      <c r="Q392" s="55" t="s">
        <v>249</v>
      </c>
      <c r="R392" s="55" t="s">
        <v>249</v>
      </c>
      <c r="S392" s="76"/>
    </row>
    <row r="393" spans="1:36" s="3" customFormat="1" x14ac:dyDescent="0.25">
      <c r="A393" s="80">
        <v>2012</v>
      </c>
      <c r="B393" s="31" t="s">
        <v>38</v>
      </c>
      <c r="C393" s="31" t="s">
        <v>65</v>
      </c>
      <c r="D393" s="13">
        <v>96.48</v>
      </c>
      <c r="E393" s="13">
        <f t="shared" si="19"/>
        <v>10.364842454394692</v>
      </c>
      <c r="F393" s="39">
        <v>96.48</v>
      </c>
      <c r="G393" s="39">
        <f>1000/F393</f>
        <v>10.364842454394692</v>
      </c>
      <c r="H393" s="14">
        <f>1000/I393</f>
        <v>102.11479745529925</v>
      </c>
      <c r="I393" s="14">
        <v>9.7928999999999995</v>
      </c>
      <c r="J393" s="14">
        <v>2.4768907138368998</v>
      </c>
      <c r="K393" s="61"/>
      <c r="L393" s="16" t="s">
        <v>272</v>
      </c>
      <c r="M393" s="16" t="s">
        <v>225</v>
      </c>
      <c r="N393" s="49" t="s">
        <v>3</v>
      </c>
      <c r="O393" s="39" t="s">
        <v>290</v>
      </c>
      <c r="P393" s="51" t="s">
        <v>3</v>
      </c>
      <c r="Q393" s="55" t="s">
        <v>249</v>
      </c>
      <c r="R393" s="55" t="s">
        <v>249</v>
      </c>
      <c r="S393" s="76"/>
      <c r="T393" s="81" t="s">
        <v>277</v>
      </c>
    </row>
    <row r="394" spans="1:36" s="3" customFormat="1" x14ac:dyDescent="0.25">
      <c r="A394" s="80">
        <v>3002</v>
      </c>
      <c r="B394" s="31" t="s">
        <v>39</v>
      </c>
      <c r="C394" s="31" t="s">
        <v>65</v>
      </c>
      <c r="D394" s="13">
        <v>96.48</v>
      </c>
      <c r="E394" s="13">
        <f t="shared" si="19"/>
        <v>10.364842454394692</v>
      </c>
      <c r="F394" s="39">
        <v>96.48</v>
      </c>
      <c r="G394" s="39">
        <f>1000/F394</f>
        <v>10.364842454394692</v>
      </c>
      <c r="H394" s="14">
        <f>1000/I394</f>
        <v>102.11479745529925</v>
      </c>
      <c r="I394" s="14">
        <v>9.7928999999999995</v>
      </c>
      <c r="J394" s="14">
        <v>2.4768907138368998</v>
      </c>
      <c r="K394" s="61"/>
      <c r="L394" s="16" t="s">
        <v>272</v>
      </c>
      <c r="M394" s="16" t="s">
        <v>225</v>
      </c>
      <c r="N394" s="49" t="s">
        <v>3</v>
      </c>
      <c r="O394" s="39" t="s">
        <v>290</v>
      </c>
      <c r="P394" s="51" t="s">
        <v>3</v>
      </c>
      <c r="Q394" s="55" t="s">
        <v>249</v>
      </c>
      <c r="R394" s="55" t="s">
        <v>249</v>
      </c>
      <c r="S394" s="76"/>
      <c r="T394" s="81" t="s">
        <v>277</v>
      </c>
    </row>
    <row r="395" spans="1:36" s="3" customFormat="1" x14ac:dyDescent="0.25">
      <c r="A395" s="19" t="s">
        <v>13</v>
      </c>
      <c r="B395" s="19"/>
      <c r="C395" s="19"/>
      <c r="D395" s="21"/>
      <c r="E395" s="13"/>
      <c r="F395" s="39"/>
      <c r="G395" s="39"/>
      <c r="H395" s="14"/>
      <c r="I395" s="14"/>
      <c r="J395" s="14"/>
      <c r="K395" s="59"/>
      <c r="L395" s="19"/>
      <c r="M395" s="19"/>
      <c r="N395" s="19"/>
      <c r="O395" s="19"/>
      <c r="P395" s="19"/>
      <c r="Q395" s="2"/>
      <c r="R395" s="2"/>
      <c r="S395" s="76"/>
    </row>
    <row r="396" spans="1:36" s="3" customFormat="1" x14ac:dyDescent="0.25">
      <c r="A396" s="36">
        <f>IF(LEN(C396)=17,LEFT(C396,4)+(B396-1)/(DATE(LEFT(C396,4)+1,1,1)-DATE(LEFT(C396,4),1,1)),"BAD DATE FORMAT")</f>
        <v>2013.0000095129376</v>
      </c>
      <c r="B396" s="35">
        <f>DATE(LEFT(C396,4),RIGHT(LEFT(C396,7),2),RIGHT(LEFT(C396,10),2))-DATE(LEFT(C396,4),1,1)+1+(RIGHT(LEFT(C396,14),2)*60+RIGHT(C396,2))/1440</f>
        <v>1.0034722222222223</v>
      </c>
      <c r="C396" s="23" t="s">
        <v>291</v>
      </c>
      <c r="D396" s="21"/>
      <c r="E396" s="13"/>
      <c r="F396" s="39"/>
      <c r="G396" s="39"/>
      <c r="H396" s="14"/>
      <c r="I396" s="14"/>
      <c r="J396" s="14"/>
      <c r="K396" s="60"/>
      <c r="L396" s="20"/>
      <c r="M396" s="20"/>
      <c r="N396" s="20"/>
      <c r="O396" s="19"/>
      <c r="P396" s="19"/>
      <c r="Q396" s="2"/>
      <c r="R396" s="2"/>
      <c r="S396" s="76"/>
      <c r="T396" s="12"/>
      <c r="Y396" s="12"/>
    </row>
    <row r="397" spans="1:36" s="3" customFormat="1" x14ac:dyDescent="0.25">
      <c r="A397" s="31">
        <v>9300</v>
      </c>
      <c r="B397" s="31" t="s">
        <v>177</v>
      </c>
      <c r="C397" s="31" t="s">
        <v>109</v>
      </c>
      <c r="D397" s="21">
        <v>1</v>
      </c>
      <c r="E397" s="13">
        <f t="shared" ref="E397:E402" si="20">1000/D397</f>
        <v>1000</v>
      </c>
      <c r="F397" s="39">
        <f>1000/G397</f>
        <v>1</v>
      </c>
      <c r="G397" s="39">
        <v>1000</v>
      </c>
      <c r="H397" s="14">
        <v>1</v>
      </c>
      <c r="I397" s="14">
        <f>1000/H397</f>
        <v>1000</v>
      </c>
      <c r="J397" s="14">
        <v>1</v>
      </c>
      <c r="K397" s="60"/>
      <c r="L397" s="16" t="s">
        <v>3</v>
      </c>
      <c r="M397" s="16" t="s">
        <v>230</v>
      </c>
      <c r="N397" s="49" t="s">
        <v>3</v>
      </c>
      <c r="O397" s="39" t="s">
        <v>124</v>
      </c>
      <c r="P397" s="51" t="s">
        <v>3</v>
      </c>
      <c r="Q397" s="55" t="s">
        <v>124</v>
      </c>
      <c r="R397" s="55" t="s">
        <v>126</v>
      </c>
      <c r="S397" s="76"/>
    </row>
    <row r="398" spans="1:36" s="3" customFormat="1" x14ac:dyDescent="0.25">
      <c r="A398" s="31">
        <v>1000</v>
      </c>
      <c r="B398" s="31" t="s">
        <v>33</v>
      </c>
      <c r="C398" s="31" t="s">
        <v>67</v>
      </c>
      <c r="D398" s="13">
        <v>83.38</v>
      </c>
      <c r="E398" s="13">
        <f t="shared" si="20"/>
        <v>11.993283761093789</v>
      </c>
      <c r="F398" s="39">
        <f>1000/G398</f>
        <v>92.833271444485703</v>
      </c>
      <c r="G398" s="39">
        <v>10.772</v>
      </c>
      <c r="H398" s="23">
        <f>1000/I398</f>
        <v>91.877986034546126</v>
      </c>
      <c r="I398" s="23">
        <v>10.884</v>
      </c>
      <c r="J398" s="23">
        <v>3.5916928519839399</v>
      </c>
      <c r="K398" s="60"/>
      <c r="L398" s="16" t="s">
        <v>272</v>
      </c>
      <c r="M398" s="16" t="s">
        <v>225</v>
      </c>
      <c r="N398" s="49" t="s">
        <v>3</v>
      </c>
      <c r="O398" s="39" t="s">
        <v>295</v>
      </c>
      <c r="P398" s="51" t="s">
        <v>3</v>
      </c>
      <c r="Q398" s="55" t="s">
        <v>301</v>
      </c>
      <c r="R398" s="55" t="s">
        <v>301</v>
      </c>
      <c r="S398" s="76"/>
      <c r="AH398" s="3">
        <v>10.875999999999999</v>
      </c>
      <c r="AI398" s="3">
        <v>32.646999999999998</v>
      </c>
      <c r="AJ398" s="3">
        <f>AH398/36*AI398</f>
        <v>9.8630214444444437</v>
      </c>
    </row>
    <row r="399" spans="1:36" s="3" customFormat="1" x14ac:dyDescent="0.25">
      <c r="A399" s="31">
        <v>2010</v>
      </c>
      <c r="B399" s="31" t="s">
        <v>34</v>
      </c>
      <c r="C399" s="31" t="s">
        <v>68</v>
      </c>
      <c r="D399" s="13">
        <v>132.07</v>
      </c>
      <c r="E399" s="13">
        <f t="shared" si="20"/>
        <v>7.5717422578935416</v>
      </c>
      <c r="F399" s="39">
        <f>1000/G399</f>
        <v>130.3780964797914</v>
      </c>
      <c r="G399" s="39">
        <v>7.67</v>
      </c>
      <c r="H399" s="14">
        <f>1000/I399</f>
        <v>130.94661306585306</v>
      </c>
      <c r="I399" s="14">
        <v>7.6367000000000003</v>
      </c>
      <c r="J399" s="14">
        <v>1.95868970634574</v>
      </c>
      <c r="K399" s="61"/>
      <c r="L399" s="16" t="s">
        <v>272</v>
      </c>
      <c r="M399" s="16" t="s">
        <v>225</v>
      </c>
      <c r="N399" s="49" t="s">
        <v>3</v>
      </c>
      <c r="O399" s="39" t="s">
        <v>295</v>
      </c>
      <c r="P399" s="51" t="s">
        <v>3</v>
      </c>
      <c r="Q399" s="55" t="s">
        <v>236</v>
      </c>
      <c r="R399" s="55" t="s">
        <v>236</v>
      </c>
      <c r="S399" s="76"/>
      <c r="AH399" s="3">
        <v>7.67</v>
      </c>
      <c r="AI399" s="3">
        <v>36.466000000000001</v>
      </c>
      <c r="AJ399" s="3">
        <f>AH399/36*AI399</f>
        <v>7.7692838888888893</v>
      </c>
    </row>
    <row r="400" spans="1:36" s="3" customFormat="1" ht="14.45" customHeight="1" x14ac:dyDescent="0.25">
      <c r="A400" s="80">
        <v>1002</v>
      </c>
      <c r="B400" s="31" t="s">
        <v>37</v>
      </c>
      <c r="C400" s="31" t="s">
        <v>65</v>
      </c>
      <c r="D400" s="13">
        <v>96.48</v>
      </c>
      <c r="E400" s="13">
        <f t="shared" si="20"/>
        <v>10.364842454394692</v>
      </c>
      <c r="F400" s="39">
        <v>96.48</v>
      </c>
      <c r="G400" s="39">
        <f>1000/F400</f>
        <v>10.364842454394692</v>
      </c>
      <c r="H400" s="14">
        <f>1000/I400</f>
        <v>102.11479745529925</v>
      </c>
      <c r="I400" s="14">
        <v>9.7928999999999995</v>
      </c>
      <c r="J400" s="14">
        <v>2.4768907138368998</v>
      </c>
      <c r="K400" s="61"/>
      <c r="L400" s="16" t="s">
        <v>272</v>
      </c>
      <c r="M400" s="16" t="s">
        <v>225</v>
      </c>
      <c r="N400" s="49" t="s">
        <v>3</v>
      </c>
      <c r="O400" s="39" t="s">
        <v>295</v>
      </c>
      <c r="P400" s="51" t="s">
        <v>3</v>
      </c>
      <c r="Q400" s="55" t="s">
        <v>249</v>
      </c>
      <c r="R400" s="55" t="s">
        <v>249</v>
      </c>
      <c r="S400" s="76"/>
    </row>
    <row r="401" spans="1:36" s="3" customFormat="1" x14ac:dyDescent="0.25">
      <c r="A401" s="80">
        <v>2012</v>
      </c>
      <c r="B401" s="31" t="s">
        <v>38</v>
      </c>
      <c r="C401" s="31" t="s">
        <v>65</v>
      </c>
      <c r="D401" s="13">
        <v>96.48</v>
      </c>
      <c r="E401" s="13">
        <f t="shared" si="20"/>
        <v>10.364842454394692</v>
      </c>
      <c r="F401" s="39">
        <v>96.48</v>
      </c>
      <c r="G401" s="39">
        <f>1000/F401</f>
        <v>10.364842454394692</v>
      </c>
      <c r="H401" s="14">
        <f>1000/I401</f>
        <v>102.11479745529925</v>
      </c>
      <c r="I401" s="14">
        <v>9.7928999999999995</v>
      </c>
      <c r="J401" s="14">
        <v>2.4768907138368998</v>
      </c>
      <c r="K401" s="61"/>
      <c r="L401" s="16" t="s">
        <v>272</v>
      </c>
      <c r="M401" s="16" t="s">
        <v>225</v>
      </c>
      <c r="N401" s="49" t="s">
        <v>3</v>
      </c>
      <c r="O401" s="39" t="s">
        <v>295</v>
      </c>
      <c r="P401" s="51" t="s">
        <v>3</v>
      </c>
      <c r="Q401" s="55" t="s">
        <v>249</v>
      </c>
      <c r="R401" s="55" t="s">
        <v>249</v>
      </c>
      <c r="S401" s="76"/>
    </row>
    <row r="402" spans="1:36" s="3" customFormat="1" x14ac:dyDescent="0.25">
      <c r="A402" s="80">
        <v>3002</v>
      </c>
      <c r="B402" s="31" t="s">
        <v>39</v>
      </c>
      <c r="C402" s="31" t="s">
        <v>65</v>
      </c>
      <c r="D402" s="13">
        <v>96.48</v>
      </c>
      <c r="E402" s="13">
        <f t="shared" si="20"/>
        <v>10.364842454394692</v>
      </c>
      <c r="F402" s="39">
        <v>96.48</v>
      </c>
      <c r="G402" s="39">
        <f>1000/F402</f>
        <v>10.364842454394692</v>
      </c>
      <c r="H402" s="14">
        <f>1000/I402</f>
        <v>102.11479745529925</v>
      </c>
      <c r="I402" s="14">
        <v>9.7928999999999995</v>
      </c>
      <c r="J402" s="14">
        <v>2.4768907138368998</v>
      </c>
      <c r="K402" s="61"/>
      <c r="L402" s="16" t="s">
        <v>272</v>
      </c>
      <c r="M402" s="16" t="s">
        <v>225</v>
      </c>
      <c r="N402" s="49" t="s">
        <v>3</v>
      </c>
      <c r="O402" s="39" t="s">
        <v>295</v>
      </c>
      <c r="P402" s="51" t="s">
        <v>3</v>
      </c>
      <c r="Q402" s="55" t="s">
        <v>249</v>
      </c>
      <c r="R402" s="55" t="s">
        <v>249</v>
      </c>
      <c r="S402" s="76"/>
    </row>
    <row r="403" spans="1:36" s="3" customFormat="1" x14ac:dyDescent="0.25">
      <c r="A403" s="19" t="s">
        <v>13</v>
      </c>
      <c r="B403" s="19"/>
      <c r="C403" s="19"/>
      <c r="D403" s="21"/>
      <c r="E403" s="13"/>
      <c r="F403" s="39"/>
      <c r="G403" s="39"/>
      <c r="H403" s="14"/>
      <c r="I403" s="14"/>
      <c r="J403" s="14"/>
      <c r="K403" s="59"/>
      <c r="L403" s="19"/>
      <c r="M403" s="19"/>
      <c r="N403" s="19"/>
      <c r="O403" s="19"/>
      <c r="P403" s="19"/>
      <c r="Q403" s="2"/>
      <c r="R403" s="2"/>
      <c r="S403" s="76"/>
    </row>
    <row r="404" spans="1:36" s="3" customFormat="1" x14ac:dyDescent="0.25">
      <c r="A404" s="36">
        <f>IF(LEN(C404)=17,LEFT(C404,4)+(B404-1)/(DATE(LEFT(C404,4)+1,1,1)-DATE(LEFT(C404,4),1,1)),"BAD DATE FORMAT")</f>
        <v>2013.9028729071538</v>
      </c>
      <c r="B404" s="35">
        <f>DATE(LEFT(C404,4),RIGHT(LEFT(C404,7),2),RIGHT(LEFT(C404,10),2))-DATE(LEFT(C404,4),1,1)+1+(RIGHT(LEFT(C404,14),2)*60+RIGHT(C404,2))/1440</f>
        <v>330.54861111111109</v>
      </c>
      <c r="C404" s="19" t="s">
        <v>292</v>
      </c>
      <c r="D404" s="21"/>
      <c r="E404" s="13"/>
      <c r="F404" s="39"/>
      <c r="G404" s="39"/>
      <c r="H404" s="14"/>
      <c r="I404" s="14"/>
      <c r="J404" s="14"/>
      <c r="K404" s="60"/>
      <c r="L404" s="20"/>
      <c r="M404" s="20"/>
      <c r="N404" s="20"/>
      <c r="O404" s="19"/>
      <c r="P404" s="19"/>
      <c r="Q404" s="2"/>
      <c r="R404" s="2"/>
      <c r="S404" s="76"/>
      <c r="T404" s="12"/>
      <c r="Y404" s="12"/>
    </row>
    <row r="405" spans="1:36" s="3" customFormat="1" x14ac:dyDescent="0.25">
      <c r="A405" s="31">
        <v>9300</v>
      </c>
      <c r="B405" s="31" t="s">
        <v>177</v>
      </c>
      <c r="C405" s="31" t="s">
        <v>109</v>
      </c>
      <c r="D405" s="21">
        <v>1</v>
      </c>
      <c r="E405" s="13">
        <f t="shared" ref="E405:E410" si="21">1000/D405</f>
        <v>1000</v>
      </c>
      <c r="F405" s="39">
        <f>1000/G405</f>
        <v>1</v>
      </c>
      <c r="G405" s="39">
        <v>1000</v>
      </c>
      <c r="H405" s="14">
        <v>1</v>
      </c>
      <c r="I405" s="14">
        <f>1000/H405</f>
        <v>1000</v>
      </c>
      <c r="J405" s="14">
        <v>1</v>
      </c>
      <c r="K405" s="60"/>
      <c r="L405" s="16" t="s">
        <v>3</v>
      </c>
      <c r="M405" s="16" t="s">
        <v>230</v>
      </c>
      <c r="N405" s="49" t="s">
        <v>3</v>
      </c>
      <c r="O405" s="39" t="s">
        <v>124</v>
      </c>
      <c r="P405" s="51" t="s">
        <v>3</v>
      </c>
      <c r="Q405" s="55" t="s">
        <v>124</v>
      </c>
      <c r="R405" s="55" t="s">
        <v>126</v>
      </c>
      <c r="S405" s="76"/>
    </row>
    <row r="406" spans="1:36" s="3" customFormat="1" x14ac:dyDescent="0.25">
      <c r="A406" s="31">
        <v>1000</v>
      </c>
      <c r="B406" s="31" t="s">
        <v>33</v>
      </c>
      <c r="C406" s="31" t="s">
        <v>67</v>
      </c>
      <c r="D406" s="13">
        <v>83.38</v>
      </c>
      <c r="E406" s="13">
        <f t="shared" si="21"/>
        <v>11.993283761093789</v>
      </c>
      <c r="F406" s="39">
        <f>1000/G406</f>
        <v>92.833271444485703</v>
      </c>
      <c r="G406" s="39">
        <v>10.772</v>
      </c>
      <c r="H406" s="14">
        <f>1000/I406</f>
        <v>91.877986034546126</v>
      </c>
      <c r="I406" s="14">
        <v>10.884</v>
      </c>
      <c r="J406" s="14">
        <v>3.5916928519839399</v>
      </c>
      <c r="K406" s="60"/>
      <c r="L406" s="16" t="s">
        <v>272</v>
      </c>
      <c r="M406" s="16" t="s">
        <v>225</v>
      </c>
      <c r="N406" s="49" t="s">
        <v>3</v>
      </c>
      <c r="O406" s="39" t="s">
        <v>295</v>
      </c>
      <c r="P406" s="51" t="s">
        <v>3</v>
      </c>
      <c r="Q406" s="55" t="s">
        <v>301</v>
      </c>
      <c r="R406" s="55" t="s">
        <v>301</v>
      </c>
      <c r="S406" s="76"/>
      <c r="AH406" s="3">
        <v>10.875999999999999</v>
      </c>
      <c r="AI406" s="3">
        <v>32.646999999999998</v>
      </c>
      <c r="AJ406" s="3">
        <f>AH406/36*AI406</f>
        <v>9.8630214444444437</v>
      </c>
    </row>
    <row r="407" spans="1:36" s="3" customFormat="1" x14ac:dyDescent="0.25">
      <c r="A407" s="31">
        <v>2010</v>
      </c>
      <c r="B407" s="23" t="s">
        <v>112</v>
      </c>
      <c r="C407" s="23" t="s">
        <v>296</v>
      </c>
      <c r="D407" s="13">
        <v>132.07</v>
      </c>
      <c r="E407" s="13">
        <f t="shared" si="21"/>
        <v>7.5717422578935416</v>
      </c>
      <c r="F407" s="23">
        <f>1000/G407</f>
        <v>116.90437222352115</v>
      </c>
      <c r="G407" s="23">
        <v>8.5540000000000003</v>
      </c>
      <c r="H407" s="23">
        <f>1000/I407</f>
        <v>116.89617281930188</v>
      </c>
      <c r="I407" s="23">
        <v>8.5546000000000006</v>
      </c>
      <c r="J407" s="23">
        <v>1.74899911268048</v>
      </c>
      <c r="K407" s="61"/>
      <c r="L407" s="16" t="s">
        <v>272</v>
      </c>
      <c r="M407" s="16" t="s">
        <v>225</v>
      </c>
      <c r="N407" s="49" t="s">
        <v>3</v>
      </c>
      <c r="O407" s="39" t="s">
        <v>295</v>
      </c>
      <c r="P407" s="51" t="s">
        <v>3</v>
      </c>
      <c r="Q407" s="55" t="s">
        <v>297</v>
      </c>
      <c r="R407" s="55" t="s">
        <v>297</v>
      </c>
      <c r="S407" s="76"/>
      <c r="T407" s="81" t="s">
        <v>298</v>
      </c>
      <c r="AH407" s="3">
        <v>7.67</v>
      </c>
      <c r="AI407" s="3">
        <v>36.466000000000001</v>
      </c>
      <c r="AJ407" s="3">
        <f>AH407/36*AI407</f>
        <v>7.7692838888888893</v>
      </c>
    </row>
    <row r="408" spans="1:36" s="3" customFormat="1" ht="14.45" customHeight="1" x14ac:dyDescent="0.25">
      <c r="A408" s="80">
        <v>1002</v>
      </c>
      <c r="B408" s="31" t="s">
        <v>37</v>
      </c>
      <c r="C408" s="31" t="s">
        <v>65</v>
      </c>
      <c r="D408" s="13">
        <v>96.48</v>
      </c>
      <c r="E408" s="13">
        <f t="shared" si="21"/>
        <v>10.364842454394692</v>
      </c>
      <c r="F408" s="39">
        <v>96.48</v>
      </c>
      <c r="G408" s="39">
        <f>1000/F408</f>
        <v>10.364842454394692</v>
      </c>
      <c r="H408" s="14">
        <f>1000/I408</f>
        <v>102.11479745529925</v>
      </c>
      <c r="I408" s="14">
        <v>9.7928999999999995</v>
      </c>
      <c r="J408" s="14">
        <v>2.4768907138368998</v>
      </c>
      <c r="K408" s="61"/>
      <c r="L408" s="16" t="s">
        <v>272</v>
      </c>
      <c r="M408" s="16" t="s">
        <v>225</v>
      </c>
      <c r="N408" s="49" t="s">
        <v>3</v>
      </c>
      <c r="O408" s="39" t="s">
        <v>295</v>
      </c>
      <c r="P408" s="51" t="s">
        <v>3</v>
      </c>
      <c r="Q408" s="55" t="s">
        <v>249</v>
      </c>
      <c r="R408" s="55" t="s">
        <v>249</v>
      </c>
      <c r="S408" s="76"/>
    </row>
    <row r="409" spans="1:36" s="3" customFormat="1" x14ac:dyDescent="0.25">
      <c r="A409" s="80">
        <v>2012</v>
      </c>
      <c r="B409" s="31" t="s">
        <v>38</v>
      </c>
      <c r="C409" s="31" t="s">
        <v>65</v>
      </c>
      <c r="D409" s="13">
        <v>96.48</v>
      </c>
      <c r="E409" s="13">
        <f t="shared" si="21"/>
        <v>10.364842454394692</v>
      </c>
      <c r="F409" s="39">
        <v>96.48</v>
      </c>
      <c r="G409" s="39">
        <f>1000/F409</f>
        <v>10.364842454394692</v>
      </c>
      <c r="H409" s="14">
        <f>1000/I409</f>
        <v>102.11479745529925</v>
      </c>
      <c r="I409" s="14">
        <v>9.7928999999999995</v>
      </c>
      <c r="J409" s="14">
        <v>2.4768907138368998</v>
      </c>
      <c r="K409" s="61"/>
      <c r="L409" s="16" t="s">
        <v>272</v>
      </c>
      <c r="M409" s="16" t="s">
        <v>225</v>
      </c>
      <c r="N409" s="49" t="s">
        <v>3</v>
      </c>
      <c r="O409" s="39" t="s">
        <v>295</v>
      </c>
      <c r="P409" s="51" t="s">
        <v>3</v>
      </c>
      <c r="Q409" s="55" t="s">
        <v>249</v>
      </c>
      <c r="R409" s="55" t="s">
        <v>249</v>
      </c>
      <c r="S409" s="76"/>
    </row>
    <row r="410" spans="1:36" s="3" customFormat="1" x14ac:dyDescent="0.25">
      <c r="A410" s="80">
        <v>3002</v>
      </c>
      <c r="B410" s="31" t="s">
        <v>39</v>
      </c>
      <c r="C410" s="31" t="s">
        <v>65</v>
      </c>
      <c r="D410" s="13">
        <v>96.48</v>
      </c>
      <c r="E410" s="13">
        <f t="shared" si="21"/>
        <v>10.364842454394692</v>
      </c>
      <c r="F410" s="39">
        <v>96.48</v>
      </c>
      <c r="G410" s="39">
        <f>1000/F410</f>
        <v>10.364842454394692</v>
      </c>
      <c r="H410" s="14">
        <f>1000/I410</f>
        <v>102.11479745529925</v>
      </c>
      <c r="I410" s="14">
        <v>9.7928999999999995</v>
      </c>
      <c r="J410" s="14">
        <v>2.4768907138368998</v>
      </c>
      <c r="K410" s="61"/>
      <c r="L410" s="16" t="s">
        <v>272</v>
      </c>
      <c r="M410" s="16" t="s">
        <v>225</v>
      </c>
      <c r="N410" s="49" t="s">
        <v>3</v>
      </c>
      <c r="O410" s="39" t="s">
        <v>295</v>
      </c>
      <c r="P410" s="51" t="s">
        <v>3</v>
      </c>
      <c r="Q410" s="55" t="s">
        <v>249</v>
      </c>
      <c r="R410" s="55" t="s">
        <v>249</v>
      </c>
      <c r="S410" s="76"/>
    </row>
    <row r="411" spans="1:36" s="3" customFormat="1" x14ac:dyDescent="0.25">
      <c r="A411" s="19" t="s">
        <v>13</v>
      </c>
      <c r="B411" s="19"/>
      <c r="C411" s="19"/>
      <c r="D411" s="21"/>
      <c r="E411" s="13"/>
      <c r="F411" s="39"/>
      <c r="G411" s="39"/>
      <c r="H411" s="14"/>
      <c r="I411" s="14"/>
      <c r="J411" s="14"/>
      <c r="K411" s="59"/>
      <c r="L411" s="19"/>
      <c r="M411" s="19"/>
      <c r="N411" s="19"/>
      <c r="O411" s="19"/>
      <c r="P411" s="19"/>
      <c r="Q411" s="2"/>
      <c r="R411" s="2"/>
      <c r="S411" s="76"/>
    </row>
    <row r="412" spans="1:36" s="3" customFormat="1" x14ac:dyDescent="0.25">
      <c r="A412" s="36">
        <f>IF(LEN(C412)=17,LEFT(C412,4)+(B412-1)/(DATE(LEFT(C412,4)+1,1,1)-DATE(LEFT(C412,4),1,1)),"BAD DATE FORMAT")</f>
        <v>2013.9219939117199</v>
      </c>
      <c r="B412" s="35">
        <f>DATE(LEFT(C412,4),RIGHT(LEFT(C412,7),2),RIGHT(LEFT(C412,10),2))-DATE(LEFT(C412,4),1,1)+1+(RIGHT(LEFT(C412,14),2)*60+RIGHT(C412,2))/1440</f>
        <v>337.52777777777777</v>
      </c>
      <c r="C412" s="19" t="s">
        <v>294</v>
      </c>
      <c r="D412" s="21"/>
      <c r="E412" s="13"/>
      <c r="F412" s="39"/>
      <c r="G412" s="39"/>
      <c r="H412" s="14"/>
      <c r="I412" s="14"/>
      <c r="J412" s="14"/>
      <c r="K412" s="60"/>
      <c r="L412" s="20"/>
      <c r="M412" s="20"/>
      <c r="N412" s="20"/>
      <c r="O412" s="19"/>
      <c r="P412" s="19"/>
      <c r="Q412" s="2"/>
      <c r="R412" s="2"/>
      <c r="S412" s="76"/>
      <c r="T412" s="12"/>
      <c r="Y412" s="12"/>
    </row>
    <row r="413" spans="1:36" s="3" customFormat="1" x14ac:dyDescent="0.25">
      <c r="A413" s="31">
        <v>9300</v>
      </c>
      <c r="B413" s="31" t="s">
        <v>177</v>
      </c>
      <c r="C413" s="31" t="s">
        <v>109</v>
      </c>
      <c r="D413" s="21">
        <v>1</v>
      </c>
      <c r="E413" s="13">
        <f t="shared" ref="E413:E418" si="22">1000/D413</f>
        <v>1000</v>
      </c>
      <c r="F413" s="39">
        <f>1000/G413</f>
        <v>1</v>
      </c>
      <c r="G413" s="39">
        <v>1000</v>
      </c>
      <c r="H413" s="14">
        <v>1</v>
      </c>
      <c r="I413" s="14">
        <f>1000/H413</f>
        <v>1000</v>
      </c>
      <c r="J413" s="14">
        <v>1</v>
      </c>
      <c r="K413" s="60"/>
      <c r="L413" s="16" t="s">
        <v>3</v>
      </c>
      <c r="M413" s="16" t="s">
        <v>230</v>
      </c>
      <c r="N413" s="49" t="s">
        <v>3</v>
      </c>
      <c r="O413" s="39" t="s">
        <v>124</v>
      </c>
      <c r="P413" s="51" t="s">
        <v>3</v>
      </c>
      <c r="Q413" s="55" t="s">
        <v>124</v>
      </c>
      <c r="R413" s="55" t="s">
        <v>126</v>
      </c>
      <c r="S413" s="76"/>
    </row>
    <row r="414" spans="1:36" s="3" customFormat="1" x14ac:dyDescent="0.25">
      <c r="A414" s="31">
        <v>1000</v>
      </c>
      <c r="B414" s="31" t="s">
        <v>33</v>
      </c>
      <c r="C414" s="31" t="s">
        <v>67</v>
      </c>
      <c r="D414" s="23">
        <v>92.832999999999998</v>
      </c>
      <c r="E414" s="23">
        <f t="shared" si="22"/>
        <v>10.772031497420098</v>
      </c>
      <c r="F414" s="39">
        <f>1000/G414</f>
        <v>92.832999999999998</v>
      </c>
      <c r="G414" s="39">
        <f>E414</f>
        <v>10.772031497420098</v>
      </c>
      <c r="H414" s="14">
        <f>1000/I414</f>
        <v>91.877986034546126</v>
      </c>
      <c r="I414" s="14">
        <v>10.884</v>
      </c>
      <c r="J414" s="14">
        <v>3.5916928519839399</v>
      </c>
      <c r="K414" s="60"/>
      <c r="L414" s="16" t="s">
        <v>293</v>
      </c>
      <c r="M414" s="16" t="s">
        <v>225</v>
      </c>
      <c r="N414" s="49" t="s">
        <v>3</v>
      </c>
      <c r="O414" s="39" t="s">
        <v>295</v>
      </c>
      <c r="P414" s="51" t="s">
        <v>3</v>
      </c>
      <c r="Q414" s="55" t="s">
        <v>301</v>
      </c>
      <c r="R414" s="55" t="s">
        <v>301</v>
      </c>
      <c r="S414" s="76"/>
      <c r="T414" s="81" t="s">
        <v>299</v>
      </c>
      <c r="AH414" s="3">
        <v>10.875999999999999</v>
      </c>
      <c r="AI414" s="3">
        <v>32.646999999999998</v>
      </c>
      <c r="AJ414" s="3">
        <f>AH414/36*AI414</f>
        <v>9.8630214444444437</v>
      </c>
    </row>
    <row r="415" spans="1:36" s="3" customFormat="1" x14ac:dyDescent="0.25">
      <c r="A415" s="31">
        <v>2010</v>
      </c>
      <c r="B415" s="31" t="s">
        <v>112</v>
      </c>
      <c r="C415" s="31" t="s">
        <v>296</v>
      </c>
      <c r="D415" s="23">
        <v>116.9</v>
      </c>
      <c r="E415" s="23">
        <f t="shared" si="22"/>
        <v>8.5543199315654395</v>
      </c>
      <c r="F415" s="39">
        <f>1000/G415</f>
        <v>116.90000000000002</v>
      </c>
      <c r="G415" s="39">
        <f>E415</f>
        <v>8.5543199315654395</v>
      </c>
      <c r="H415" s="14">
        <f>1000/I415</f>
        <v>116.89617281930188</v>
      </c>
      <c r="I415" s="14">
        <v>8.5546000000000006</v>
      </c>
      <c r="J415" s="14">
        <v>1.74899911268048</v>
      </c>
      <c r="K415" s="61"/>
      <c r="L415" s="16" t="s">
        <v>293</v>
      </c>
      <c r="M415" s="16" t="s">
        <v>225</v>
      </c>
      <c r="N415" s="49" t="s">
        <v>3</v>
      </c>
      <c r="O415" s="39" t="s">
        <v>295</v>
      </c>
      <c r="P415" s="51" t="s">
        <v>3</v>
      </c>
      <c r="Q415" s="55" t="s">
        <v>297</v>
      </c>
      <c r="R415" s="55" t="s">
        <v>297</v>
      </c>
      <c r="S415" s="76"/>
      <c r="T415" s="81" t="s">
        <v>299</v>
      </c>
      <c r="AH415" s="3">
        <v>7.67</v>
      </c>
      <c r="AI415" s="3">
        <v>36.466000000000001</v>
      </c>
      <c r="AJ415" s="3">
        <f>AH415/36*AI415</f>
        <v>7.7692838888888893</v>
      </c>
    </row>
    <row r="416" spans="1:36" s="3" customFormat="1" ht="14.45" customHeight="1" x14ac:dyDescent="0.25">
      <c r="A416" s="80">
        <v>1002</v>
      </c>
      <c r="B416" s="31" t="s">
        <v>37</v>
      </c>
      <c r="C416" s="31" t="s">
        <v>65</v>
      </c>
      <c r="D416" s="13">
        <v>96.48</v>
      </c>
      <c r="E416" s="13">
        <f t="shared" si="22"/>
        <v>10.364842454394692</v>
      </c>
      <c r="F416" s="39">
        <v>96.48</v>
      </c>
      <c r="G416" s="39">
        <f>1000/F416</f>
        <v>10.364842454394692</v>
      </c>
      <c r="H416" s="14">
        <f>1000/I416</f>
        <v>102.11479745529925</v>
      </c>
      <c r="I416" s="14">
        <v>9.7928999999999995</v>
      </c>
      <c r="J416" s="14">
        <v>2.4768907138368998</v>
      </c>
      <c r="K416" s="61"/>
      <c r="L416" s="16" t="s">
        <v>293</v>
      </c>
      <c r="M416" s="16" t="s">
        <v>225</v>
      </c>
      <c r="N416" s="49" t="s">
        <v>3</v>
      </c>
      <c r="O416" s="39" t="s">
        <v>295</v>
      </c>
      <c r="P416" s="51" t="s">
        <v>3</v>
      </c>
      <c r="Q416" s="55" t="s">
        <v>249</v>
      </c>
      <c r="R416" s="55" t="s">
        <v>249</v>
      </c>
      <c r="S416" s="76"/>
    </row>
    <row r="417" spans="1:36" s="3" customFormat="1" x14ac:dyDescent="0.25">
      <c r="A417" s="80">
        <v>2012</v>
      </c>
      <c r="B417" s="31" t="s">
        <v>38</v>
      </c>
      <c r="C417" s="31" t="s">
        <v>65</v>
      </c>
      <c r="D417" s="13">
        <v>96.48</v>
      </c>
      <c r="E417" s="13">
        <f t="shared" si="22"/>
        <v>10.364842454394692</v>
      </c>
      <c r="F417" s="39">
        <v>96.48</v>
      </c>
      <c r="G417" s="39">
        <f>1000/F417</f>
        <v>10.364842454394692</v>
      </c>
      <c r="H417" s="14">
        <f>1000/I417</f>
        <v>102.11479745529925</v>
      </c>
      <c r="I417" s="14">
        <v>9.7928999999999995</v>
      </c>
      <c r="J417" s="14">
        <v>2.4768907138368998</v>
      </c>
      <c r="K417" s="61"/>
      <c r="L417" s="16" t="s">
        <v>293</v>
      </c>
      <c r="M417" s="16" t="s">
        <v>225</v>
      </c>
      <c r="N417" s="49" t="s">
        <v>3</v>
      </c>
      <c r="O417" s="39" t="s">
        <v>295</v>
      </c>
      <c r="P417" s="51" t="s">
        <v>3</v>
      </c>
      <c r="Q417" s="55" t="s">
        <v>249</v>
      </c>
      <c r="R417" s="55" t="s">
        <v>249</v>
      </c>
      <c r="S417" s="76"/>
    </row>
    <row r="418" spans="1:36" s="3" customFormat="1" x14ac:dyDescent="0.25">
      <c r="A418" s="80">
        <v>3002</v>
      </c>
      <c r="B418" s="31" t="s">
        <v>39</v>
      </c>
      <c r="C418" s="31" t="s">
        <v>65</v>
      </c>
      <c r="D418" s="13">
        <v>96.48</v>
      </c>
      <c r="E418" s="13">
        <f t="shared" si="22"/>
        <v>10.364842454394692</v>
      </c>
      <c r="F418" s="39">
        <v>96.48</v>
      </c>
      <c r="G418" s="39">
        <f>1000/F418</f>
        <v>10.364842454394692</v>
      </c>
      <c r="H418" s="14">
        <f>1000/I418</f>
        <v>102.11479745529925</v>
      </c>
      <c r="I418" s="14">
        <v>9.7928999999999995</v>
      </c>
      <c r="J418" s="14">
        <v>2.4768907138368998</v>
      </c>
      <c r="K418" s="61"/>
      <c r="L418" s="16" t="s">
        <v>293</v>
      </c>
      <c r="M418" s="16" t="s">
        <v>225</v>
      </c>
      <c r="N418" s="49" t="s">
        <v>3</v>
      </c>
      <c r="O418" s="39" t="s">
        <v>295</v>
      </c>
      <c r="P418" s="51" t="s">
        <v>3</v>
      </c>
      <c r="Q418" s="55" t="s">
        <v>249</v>
      </c>
      <c r="R418" s="55" t="s">
        <v>249</v>
      </c>
      <c r="S418" s="76"/>
    </row>
    <row r="419" spans="1:36" s="3" customFormat="1" x14ac:dyDescent="0.25">
      <c r="A419" s="19" t="s">
        <v>13</v>
      </c>
      <c r="B419" s="19"/>
      <c r="C419" s="19"/>
      <c r="D419" s="21"/>
      <c r="E419" s="13"/>
      <c r="F419" s="39"/>
      <c r="G419" s="39"/>
      <c r="H419" s="14"/>
      <c r="I419" s="14"/>
      <c r="J419" s="14"/>
      <c r="K419" s="59"/>
      <c r="L419" s="19"/>
      <c r="M419" s="19"/>
      <c r="N419" s="19"/>
      <c r="O419" s="19"/>
      <c r="P419" s="19"/>
      <c r="Q419" s="2"/>
      <c r="R419" s="2"/>
      <c r="S419" s="76"/>
    </row>
    <row r="420" spans="1:36" s="3" customFormat="1" x14ac:dyDescent="0.25">
      <c r="A420" s="36">
        <f>IF(LEN(C420)=17,LEFT(C420,4)+(B420-1)/(DATE(LEFT(C420,4)+1,1,1)-DATE(LEFT(C420,4),1,1)),"BAD DATE FORMAT")</f>
        <v>2014.0000095129376</v>
      </c>
      <c r="B420" s="35">
        <f>DATE(LEFT(C420,4),RIGHT(LEFT(C420,7),2),RIGHT(LEFT(C420,10),2))-DATE(LEFT(C420,4),1,1)+1+(RIGHT(LEFT(C420,14),2)*60+RIGHT(C420,2))/1440</f>
        <v>1.0034722222222223</v>
      </c>
      <c r="C420" s="23" t="s">
        <v>36</v>
      </c>
      <c r="D420" s="21"/>
      <c r="E420" s="13"/>
      <c r="F420" s="39"/>
      <c r="G420" s="39"/>
      <c r="H420" s="14"/>
      <c r="I420" s="14"/>
      <c r="J420" s="14"/>
      <c r="K420" s="60"/>
      <c r="L420" s="20"/>
      <c r="M420" s="20"/>
      <c r="N420" s="20"/>
      <c r="O420" s="19"/>
      <c r="P420" s="19"/>
      <c r="Q420" s="2"/>
      <c r="R420" s="2"/>
      <c r="S420" s="76"/>
      <c r="T420" s="12"/>
      <c r="Y420" s="12"/>
    </row>
    <row r="421" spans="1:36" s="3" customFormat="1" x14ac:dyDescent="0.25">
      <c r="A421" s="31">
        <v>9300</v>
      </c>
      <c r="B421" s="31" t="s">
        <v>177</v>
      </c>
      <c r="C421" s="31" t="s">
        <v>109</v>
      </c>
      <c r="D421" s="21">
        <v>1</v>
      </c>
      <c r="E421" s="13">
        <f t="shared" ref="E421:E426" si="23">1000/D421</f>
        <v>1000</v>
      </c>
      <c r="F421" s="39">
        <f>1000/G421</f>
        <v>1</v>
      </c>
      <c r="G421" s="39">
        <v>1000</v>
      </c>
      <c r="H421" s="14">
        <v>1</v>
      </c>
      <c r="I421" s="14">
        <f>1000/H421</f>
        <v>1000</v>
      </c>
      <c r="J421" s="14">
        <v>1</v>
      </c>
      <c r="K421" s="60"/>
      <c r="L421" s="16" t="s">
        <v>3</v>
      </c>
      <c r="M421" s="16" t="s">
        <v>230</v>
      </c>
      <c r="N421" s="49" t="s">
        <v>3</v>
      </c>
      <c r="O421" s="39" t="s">
        <v>124</v>
      </c>
      <c r="P421" s="51" t="s">
        <v>3</v>
      </c>
      <c r="Q421" s="55" t="s">
        <v>124</v>
      </c>
      <c r="R421" s="55" t="s">
        <v>126</v>
      </c>
      <c r="S421" s="76"/>
    </row>
    <row r="422" spans="1:36" s="3" customFormat="1" x14ac:dyDescent="0.25">
      <c r="A422" s="31">
        <v>1000</v>
      </c>
      <c r="B422" s="31" t="s">
        <v>33</v>
      </c>
      <c r="C422" s="31" t="s">
        <v>67</v>
      </c>
      <c r="D422" s="21">
        <v>92.832999999999998</v>
      </c>
      <c r="E422" s="13">
        <f t="shared" si="23"/>
        <v>10.772031497420098</v>
      </c>
      <c r="F422" s="39">
        <f>1000/G422</f>
        <v>92.832999999999998</v>
      </c>
      <c r="G422" s="39">
        <f>E422</f>
        <v>10.772031497420098</v>
      </c>
      <c r="H422" s="23">
        <f>1000/I422</f>
        <v>92.20328981338055</v>
      </c>
      <c r="I422" s="23">
        <v>10.845599999999999</v>
      </c>
      <c r="J422" s="23">
        <v>3.60440171126836</v>
      </c>
      <c r="K422" s="60"/>
      <c r="L422" s="16" t="s">
        <v>293</v>
      </c>
      <c r="M422" s="16" t="s">
        <v>225</v>
      </c>
      <c r="N422" s="49" t="s">
        <v>3</v>
      </c>
      <c r="O422" s="39" t="s">
        <v>300</v>
      </c>
      <c r="P422" s="51" t="s">
        <v>3</v>
      </c>
      <c r="Q422" s="55" t="s">
        <v>302</v>
      </c>
      <c r="R422" s="55" t="s">
        <v>302</v>
      </c>
      <c r="S422" s="76"/>
      <c r="AH422" s="3">
        <v>10.875999999999999</v>
      </c>
      <c r="AI422" s="3">
        <v>32.646999999999998</v>
      </c>
      <c r="AJ422" s="3">
        <f>AH422/36*AI422</f>
        <v>9.8630214444444437</v>
      </c>
    </row>
    <row r="423" spans="1:36" s="3" customFormat="1" x14ac:dyDescent="0.25">
      <c r="A423" s="31">
        <v>2010</v>
      </c>
      <c r="B423" s="31" t="s">
        <v>112</v>
      </c>
      <c r="C423" s="31" t="s">
        <v>296</v>
      </c>
      <c r="D423" s="21">
        <v>116.9</v>
      </c>
      <c r="E423" s="13">
        <f t="shared" si="23"/>
        <v>8.5543199315654395</v>
      </c>
      <c r="F423" s="39">
        <f>1000/G423</f>
        <v>116.90000000000002</v>
      </c>
      <c r="G423" s="39">
        <f>E423</f>
        <v>8.5543199315654395</v>
      </c>
      <c r="H423" s="14">
        <f>1000/I423</f>
        <v>116.89617281930188</v>
      </c>
      <c r="I423" s="14">
        <v>8.5546000000000006</v>
      </c>
      <c r="J423" s="14">
        <v>1.74899911268048</v>
      </c>
      <c r="K423" s="61"/>
      <c r="L423" s="16" t="s">
        <v>293</v>
      </c>
      <c r="M423" s="16" t="s">
        <v>225</v>
      </c>
      <c r="N423" s="49" t="s">
        <v>3</v>
      </c>
      <c r="O423" s="39" t="s">
        <v>300</v>
      </c>
      <c r="P423" s="51" t="s">
        <v>3</v>
      </c>
      <c r="Q423" s="55" t="s">
        <v>297</v>
      </c>
      <c r="R423" s="55" t="s">
        <v>297</v>
      </c>
      <c r="S423" s="76"/>
      <c r="AH423" s="3">
        <v>7.67</v>
      </c>
      <c r="AI423" s="3">
        <v>36.466000000000001</v>
      </c>
      <c r="AJ423" s="3">
        <f>AH423/36*AI423</f>
        <v>7.7692838888888893</v>
      </c>
    </row>
    <row r="424" spans="1:36" s="3" customFormat="1" ht="14.45" customHeight="1" x14ac:dyDescent="0.25">
      <c r="A424" s="80">
        <v>1002</v>
      </c>
      <c r="B424" s="31" t="s">
        <v>37</v>
      </c>
      <c r="C424" s="31" t="s">
        <v>65</v>
      </c>
      <c r="D424" s="21">
        <v>96.48</v>
      </c>
      <c r="E424" s="13">
        <f t="shared" si="23"/>
        <v>10.364842454394692</v>
      </c>
      <c r="F424" s="39">
        <v>96.48</v>
      </c>
      <c r="G424" s="39">
        <f>1000/F424</f>
        <v>10.364842454394692</v>
      </c>
      <c r="H424" s="14">
        <f>1000/I424</f>
        <v>102.11479745529925</v>
      </c>
      <c r="I424" s="14">
        <v>9.7928999999999995</v>
      </c>
      <c r="J424" s="14">
        <v>2.4768907138368998</v>
      </c>
      <c r="K424" s="61"/>
      <c r="L424" s="16" t="s">
        <v>293</v>
      </c>
      <c r="M424" s="16" t="s">
        <v>225</v>
      </c>
      <c r="N424" s="49" t="s">
        <v>3</v>
      </c>
      <c r="O424" s="39" t="s">
        <v>300</v>
      </c>
      <c r="P424" s="51" t="s">
        <v>3</v>
      </c>
      <c r="Q424" s="55" t="s">
        <v>249</v>
      </c>
      <c r="R424" s="55" t="s">
        <v>249</v>
      </c>
      <c r="S424" s="76"/>
    </row>
    <row r="425" spans="1:36" s="3" customFormat="1" x14ac:dyDescent="0.25">
      <c r="A425" s="80">
        <v>2012</v>
      </c>
      <c r="B425" s="31" t="s">
        <v>38</v>
      </c>
      <c r="C425" s="31" t="s">
        <v>65</v>
      </c>
      <c r="D425" s="13">
        <v>96.48</v>
      </c>
      <c r="E425" s="13">
        <f t="shared" si="23"/>
        <v>10.364842454394692</v>
      </c>
      <c r="F425" s="39">
        <v>96.48</v>
      </c>
      <c r="G425" s="39">
        <f>1000/F425</f>
        <v>10.364842454394692</v>
      </c>
      <c r="H425" s="14">
        <f>1000/I425</f>
        <v>102.11479745529925</v>
      </c>
      <c r="I425" s="14">
        <v>9.7928999999999995</v>
      </c>
      <c r="J425" s="14">
        <v>2.4768907138368998</v>
      </c>
      <c r="K425" s="61"/>
      <c r="L425" s="16" t="s">
        <v>293</v>
      </c>
      <c r="M425" s="16" t="s">
        <v>225</v>
      </c>
      <c r="N425" s="49" t="s">
        <v>3</v>
      </c>
      <c r="O425" s="39" t="s">
        <v>300</v>
      </c>
      <c r="P425" s="51" t="s">
        <v>3</v>
      </c>
      <c r="Q425" s="55" t="s">
        <v>249</v>
      </c>
      <c r="R425" s="55" t="s">
        <v>249</v>
      </c>
      <c r="S425" s="76"/>
    </row>
    <row r="426" spans="1:36" s="3" customFormat="1" x14ac:dyDescent="0.25">
      <c r="A426" s="80">
        <v>3002</v>
      </c>
      <c r="B426" s="31" t="s">
        <v>39</v>
      </c>
      <c r="C426" s="31" t="s">
        <v>65</v>
      </c>
      <c r="D426" s="13">
        <v>96.48</v>
      </c>
      <c r="E426" s="13">
        <f t="shared" si="23"/>
        <v>10.364842454394692</v>
      </c>
      <c r="F426" s="39">
        <v>96.48</v>
      </c>
      <c r="G426" s="39">
        <f>1000/F426</f>
        <v>10.364842454394692</v>
      </c>
      <c r="H426" s="14">
        <f>1000/I426</f>
        <v>102.11479745529925</v>
      </c>
      <c r="I426" s="14">
        <v>9.7928999999999995</v>
      </c>
      <c r="J426" s="14">
        <v>2.4768907138368998</v>
      </c>
      <c r="K426" s="61"/>
      <c r="L426" s="16" t="s">
        <v>293</v>
      </c>
      <c r="M426" s="16" t="s">
        <v>225</v>
      </c>
      <c r="N426" s="49" t="s">
        <v>3</v>
      </c>
      <c r="O426" s="39" t="s">
        <v>300</v>
      </c>
      <c r="P426" s="51" t="s">
        <v>3</v>
      </c>
      <c r="Q426" s="55" t="s">
        <v>249</v>
      </c>
      <c r="R426" s="55" t="s">
        <v>249</v>
      </c>
      <c r="S426" s="76"/>
    </row>
    <row r="427" spans="1:36" s="3" customFormat="1" x14ac:dyDescent="0.25">
      <c r="A427" s="19" t="s">
        <v>13</v>
      </c>
      <c r="B427" s="19"/>
      <c r="C427" s="19"/>
      <c r="D427" s="21"/>
      <c r="E427" s="13"/>
      <c r="F427" s="39"/>
      <c r="G427" s="39"/>
      <c r="H427" s="14"/>
      <c r="I427" s="14"/>
      <c r="J427" s="14"/>
      <c r="K427" s="59"/>
      <c r="L427" s="19"/>
      <c r="M427" s="19"/>
      <c r="N427" s="19"/>
      <c r="O427" s="19"/>
      <c r="P427" s="19"/>
      <c r="Q427" s="2"/>
      <c r="R427" s="2"/>
      <c r="S427" s="76"/>
    </row>
    <row r="428" spans="1:36" s="3" customFormat="1" x14ac:dyDescent="0.25">
      <c r="A428" s="36">
        <f>IF(LEN(C428)=17,LEFT(C428,4)+(B428-1)/(DATE(LEFT(C428,4)+1,1,1)-DATE(LEFT(C428,4),1,1)),"BAD DATE FORMAT")</f>
        <v>2015.0000019025874</v>
      </c>
      <c r="B428" s="35">
        <f>DATE(LEFT(C428,4),RIGHT(LEFT(C428,7),2),RIGHT(LEFT(C428,10),2))-DATE(LEFT(C428,4),1,1)+1+(RIGHT(LEFT(C428,14),2)*60+RIGHT(C428,2))/1440</f>
        <v>1.0006944444444446</v>
      </c>
      <c r="C428" s="23" t="s">
        <v>306</v>
      </c>
      <c r="D428" s="21"/>
      <c r="E428" s="13"/>
      <c r="F428" s="39"/>
      <c r="G428" s="39"/>
      <c r="H428" s="14"/>
      <c r="I428" s="14"/>
      <c r="J428" s="14"/>
      <c r="K428" s="60"/>
      <c r="L428" s="20"/>
      <c r="M428" s="20"/>
      <c r="N428" s="20"/>
      <c r="O428" s="19"/>
      <c r="P428" s="19"/>
      <c r="Q428" s="2"/>
      <c r="R428" s="2"/>
      <c r="S428" s="76"/>
      <c r="T428" s="12"/>
      <c r="Y428" s="12"/>
    </row>
    <row r="429" spans="1:36" s="3" customFormat="1" x14ac:dyDescent="0.25">
      <c r="A429" s="31">
        <v>9300</v>
      </c>
      <c r="B429" s="31" t="s">
        <v>177</v>
      </c>
      <c r="C429" s="31" t="s">
        <v>109</v>
      </c>
      <c r="D429" s="21">
        <v>1</v>
      </c>
      <c r="E429" s="13">
        <f t="shared" ref="E429:E434" si="24">1000/D429</f>
        <v>1000</v>
      </c>
      <c r="F429" s="39">
        <f>1000/G429</f>
        <v>1</v>
      </c>
      <c r="G429" s="39">
        <v>1000</v>
      </c>
      <c r="H429" s="14">
        <v>1</v>
      </c>
      <c r="I429" s="14">
        <f>1000/H429</f>
        <v>1000</v>
      </c>
      <c r="J429" s="14">
        <v>1</v>
      </c>
      <c r="K429" s="60"/>
      <c r="L429" s="16" t="s">
        <v>3</v>
      </c>
      <c r="M429" s="16" t="s">
        <v>230</v>
      </c>
      <c r="N429" s="49" t="s">
        <v>3</v>
      </c>
      <c r="O429" s="39" t="s">
        <v>124</v>
      </c>
      <c r="P429" s="51" t="s">
        <v>3</v>
      </c>
      <c r="Q429" s="55" t="s">
        <v>124</v>
      </c>
      <c r="R429" s="55" t="s">
        <v>126</v>
      </c>
      <c r="S429" s="76"/>
    </row>
    <row r="430" spans="1:36" s="3" customFormat="1" x14ac:dyDescent="0.25">
      <c r="A430" s="31">
        <v>1000</v>
      </c>
      <c r="B430" s="31" t="s">
        <v>33</v>
      </c>
      <c r="C430" s="31" t="s">
        <v>67</v>
      </c>
      <c r="D430" s="21">
        <v>92.832999999999998</v>
      </c>
      <c r="E430" s="13">
        <f t="shared" si="24"/>
        <v>10.772031497420098</v>
      </c>
      <c r="F430" s="39">
        <f>1000/G430</f>
        <v>92.832999999999998</v>
      </c>
      <c r="G430" s="39">
        <f>E430</f>
        <v>10.772031497420098</v>
      </c>
      <c r="H430" s="23">
        <f>1000/I430</f>
        <v>92.530049133456089</v>
      </c>
      <c r="I430" s="23">
        <v>10.8073</v>
      </c>
      <c r="J430" s="23">
        <v>3.6172008280697798</v>
      </c>
      <c r="K430" s="60"/>
      <c r="L430" s="16" t="s">
        <v>303</v>
      </c>
      <c r="M430" s="16" t="s">
        <v>225</v>
      </c>
      <c r="N430" s="49" t="s">
        <v>3</v>
      </c>
      <c r="O430" s="39" t="s">
        <v>304</v>
      </c>
      <c r="P430" s="51" t="s">
        <v>3</v>
      </c>
      <c r="Q430" s="55" t="s">
        <v>305</v>
      </c>
      <c r="R430" s="55" t="s">
        <v>305</v>
      </c>
      <c r="S430" s="76"/>
      <c r="AH430" s="3">
        <v>10.875999999999999</v>
      </c>
      <c r="AI430" s="3">
        <v>32.646999999999998</v>
      </c>
      <c r="AJ430" s="3">
        <f>AH430/36*AI430</f>
        <v>9.8630214444444437</v>
      </c>
    </row>
    <row r="431" spans="1:36" s="3" customFormat="1" x14ac:dyDescent="0.25">
      <c r="A431" s="31">
        <v>2010</v>
      </c>
      <c r="B431" s="31" t="s">
        <v>112</v>
      </c>
      <c r="C431" s="31" t="s">
        <v>296</v>
      </c>
      <c r="D431" s="21">
        <v>116.9</v>
      </c>
      <c r="E431" s="13">
        <f t="shared" si="24"/>
        <v>8.5543199315654395</v>
      </c>
      <c r="F431" s="39">
        <f>1000/G431</f>
        <v>116.90000000000002</v>
      </c>
      <c r="G431" s="39">
        <f>E431</f>
        <v>8.5543199315654395</v>
      </c>
      <c r="H431" s="14">
        <f>1000/I431</f>
        <v>116.89617281930188</v>
      </c>
      <c r="I431" s="14">
        <v>8.5546000000000006</v>
      </c>
      <c r="J431" s="14">
        <v>1.74899911268048</v>
      </c>
      <c r="K431" s="61"/>
      <c r="L431" s="16" t="s">
        <v>303</v>
      </c>
      <c r="M431" s="16" t="s">
        <v>225</v>
      </c>
      <c r="N431" s="49" t="s">
        <v>3</v>
      </c>
      <c r="O431" s="39" t="s">
        <v>304</v>
      </c>
      <c r="P431" s="51" t="s">
        <v>3</v>
      </c>
      <c r="Q431" s="55" t="s">
        <v>297</v>
      </c>
      <c r="R431" s="55" t="s">
        <v>297</v>
      </c>
      <c r="S431" s="76"/>
      <c r="AH431" s="3">
        <v>7.67</v>
      </c>
      <c r="AI431" s="3">
        <v>36.466000000000001</v>
      </c>
      <c r="AJ431" s="3">
        <f>AH431/36*AI431</f>
        <v>7.7692838888888893</v>
      </c>
    </row>
    <row r="432" spans="1:36" s="3" customFormat="1" ht="14.45" customHeight="1" x14ac:dyDescent="0.25">
      <c r="A432" s="80">
        <v>1002</v>
      </c>
      <c r="B432" s="31" t="s">
        <v>37</v>
      </c>
      <c r="C432" s="31" t="s">
        <v>65</v>
      </c>
      <c r="D432" s="21">
        <v>96.48</v>
      </c>
      <c r="E432" s="13">
        <f t="shared" si="24"/>
        <v>10.364842454394692</v>
      </c>
      <c r="F432" s="39">
        <v>96.48</v>
      </c>
      <c r="G432" s="39">
        <f>1000/F432</f>
        <v>10.364842454394692</v>
      </c>
      <c r="H432" s="14">
        <f>1000/I432</f>
        <v>102.11479745529925</v>
      </c>
      <c r="I432" s="14">
        <v>9.7928999999999995</v>
      </c>
      <c r="J432" s="14">
        <v>2.4768907138368998</v>
      </c>
      <c r="K432" s="61"/>
      <c r="L432" s="16" t="s">
        <v>303</v>
      </c>
      <c r="M432" s="16" t="s">
        <v>225</v>
      </c>
      <c r="N432" s="49" t="s">
        <v>3</v>
      </c>
      <c r="O432" s="39" t="s">
        <v>304</v>
      </c>
      <c r="P432" s="51" t="s">
        <v>3</v>
      </c>
      <c r="Q432" s="55" t="s">
        <v>249</v>
      </c>
      <c r="R432" s="55" t="s">
        <v>249</v>
      </c>
      <c r="S432" s="76"/>
    </row>
    <row r="433" spans="1:19" s="3" customFormat="1" x14ac:dyDescent="0.25">
      <c r="A433" s="80">
        <v>2012</v>
      </c>
      <c r="B433" s="31" t="s">
        <v>38</v>
      </c>
      <c r="C433" s="31" t="s">
        <v>65</v>
      </c>
      <c r="D433" s="13">
        <v>96.48</v>
      </c>
      <c r="E433" s="13">
        <f t="shared" si="24"/>
        <v>10.364842454394692</v>
      </c>
      <c r="F433" s="39">
        <v>96.48</v>
      </c>
      <c r="G433" s="39">
        <f>1000/F433</f>
        <v>10.364842454394692</v>
      </c>
      <c r="H433" s="14">
        <f>1000/I433</f>
        <v>102.11479745529925</v>
      </c>
      <c r="I433" s="14">
        <v>9.7928999999999995</v>
      </c>
      <c r="J433" s="14">
        <v>2.4768907138368998</v>
      </c>
      <c r="K433" s="61"/>
      <c r="L433" s="16" t="s">
        <v>303</v>
      </c>
      <c r="M433" s="16" t="s">
        <v>225</v>
      </c>
      <c r="N433" s="49" t="s">
        <v>3</v>
      </c>
      <c r="O433" s="39" t="s">
        <v>304</v>
      </c>
      <c r="P433" s="51" t="s">
        <v>3</v>
      </c>
      <c r="Q433" s="55" t="s">
        <v>249</v>
      </c>
      <c r="R433" s="55" t="s">
        <v>249</v>
      </c>
      <c r="S433" s="76"/>
    </row>
    <row r="434" spans="1:19" s="3" customFormat="1" x14ac:dyDescent="0.25">
      <c r="A434" s="80">
        <v>3002</v>
      </c>
      <c r="B434" s="31" t="s">
        <v>39</v>
      </c>
      <c r="C434" s="31" t="s">
        <v>65</v>
      </c>
      <c r="D434" s="13">
        <v>96.48</v>
      </c>
      <c r="E434" s="13">
        <f t="shared" si="24"/>
        <v>10.364842454394692</v>
      </c>
      <c r="F434" s="39">
        <v>96.48</v>
      </c>
      <c r="G434" s="39">
        <f>1000/F434</f>
        <v>10.364842454394692</v>
      </c>
      <c r="H434" s="14">
        <f>1000/I434</f>
        <v>102.11479745529925</v>
      </c>
      <c r="I434" s="14">
        <v>9.7928999999999995</v>
      </c>
      <c r="J434" s="14">
        <v>2.4768907138368998</v>
      </c>
      <c r="K434" s="61"/>
      <c r="L434" s="16" t="s">
        <v>303</v>
      </c>
      <c r="M434" s="16" t="s">
        <v>225</v>
      </c>
      <c r="N434" s="49" t="s">
        <v>3</v>
      </c>
      <c r="O434" s="39" t="s">
        <v>304</v>
      </c>
      <c r="P434" s="51" t="s">
        <v>3</v>
      </c>
      <c r="Q434" s="55" t="s">
        <v>249</v>
      </c>
      <c r="R434" s="55" t="s">
        <v>249</v>
      </c>
      <c r="S434" s="76"/>
    </row>
    <row r="435" spans="1:19" s="3" customFormat="1" x14ac:dyDescent="0.25">
      <c r="A435" s="19" t="s">
        <v>13</v>
      </c>
      <c r="B435" s="19"/>
      <c r="C435" s="19"/>
      <c r="D435" s="21"/>
      <c r="E435" s="13"/>
      <c r="F435" s="39"/>
      <c r="G435" s="39"/>
      <c r="H435" s="14"/>
      <c r="I435" s="14"/>
      <c r="J435" s="14"/>
      <c r="K435" s="60"/>
      <c r="L435" s="20"/>
      <c r="M435" s="20"/>
      <c r="N435" s="20"/>
      <c r="O435" s="19"/>
      <c r="P435" s="19"/>
      <c r="Q435" s="2"/>
      <c r="R435" s="2"/>
      <c r="S435" s="76"/>
    </row>
    <row r="436" spans="1:19" x14ac:dyDescent="0.25">
      <c r="A436" s="36">
        <f>IF(LEN(C436)=17,LEFT(C436,4)+(B436-1)/(DATE(LEFT(C436,4)+1,1,1)-DATE(LEFT(C436,4),1,1)),"BAD DATE FORMAT")</f>
        <v>2016.0000018973892</v>
      </c>
      <c r="B436" s="35">
        <f>DATE(LEFT(C436,4),RIGHT(LEFT(C436,7),2),RIGHT(LEFT(C436,10),2))-DATE(LEFT(C436,4),1,1)+1+(RIGHT(LEFT(C436,14),2)*60+RIGHT(C436,2))/1440</f>
        <v>1.0006944444444446</v>
      </c>
      <c r="C436" s="23" t="s">
        <v>214</v>
      </c>
      <c r="D436" s="21"/>
      <c r="E436" s="13"/>
      <c r="F436" s="39"/>
      <c r="G436" s="39"/>
      <c r="H436" s="14"/>
      <c r="I436" s="14"/>
      <c r="J436" s="14"/>
      <c r="K436" s="60"/>
      <c r="L436" s="20"/>
      <c r="M436" s="20"/>
      <c r="N436" s="20"/>
      <c r="O436" s="19"/>
      <c r="P436" s="19"/>
    </row>
    <row r="437" spans="1:19" ht="13.9" customHeight="1" x14ac:dyDescent="0.25">
      <c r="A437" s="31">
        <v>9300</v>
      </c>
      <c r="B437" s="31" t="s">
        <v>31</v>
      </c>
      <c r="C437" s="31" t="s">
        <v>31</v>
      </c>
      <c r="D437" s="67">
        <v>1</v>
      </c>
      <c r="E437" s="68">
        <f>1000/D437</f>
        <v>1000</v>
      </c>
      <c r="F437" s="39">
        <f t="shared" ref="F437" si="25">1000/G437</f>
        <v>1</v>
      </c>
      <c r="G437" s="39">
        <v>1000</v>
      </c>
      <c r="H437" s="64">
        <v>1</v>
      </c>
      <c r="I437" s="64">
        <f>1000/H437</f>
        <v>1000</v>
      </c>
      <c r="J437" s="64">
        <v>1</v>
      </c>
      <c r="K437" s="60"/>
      <c r="L437" s="16" t="s">
        <v>187</v>
      </c>
      <c r="M437" s="16" t="s">
        <v>156</v>
      </c>
      <c r="N437" s="17" t="s">
        <v>3</v>
      </c>
      <c r="O437" s="31" t="s">
        <v>184</v>
      </c>
      <c r="P437" s="51" t="s">
        <v>3</v>
      </c>
      <c r="Q437" s="55" t="s">
        <v>185</v>
      </c>
      <c r="R437" s="55" t="s">
        <v>186</v>
      </c>
    </row>
    <row r="438" spans="1:19" x14ac:dyDescent="0.25">
      <c r="A438" s="31">
        <v>1000</v>
      </c>
      <c r="B438" s="31" t="s">
        <v>33</v>
      </c>
      <c r="C438" s="31" t="s">
        <v>32</v>
      </c>
      <c r="D438" s="67">
        <v>92.832999999999998</v>
      </c>
      <c r="E438" s="68">
        <f>1000/D438</f>
        <v>10.772031497420098</v>
      </c>
      <c r="F438" s="39">
        <v>92.832999999999998</v>
      </c>
      <c r="G438" s="39">
        <v>10.772031497420098</v>
      </c>
      <c r="H438" s="64">
        <f>1000/I438</f>
        <v>94.037107042438947</v>
      </c>
      <c r="I438" s="64">
        <v>10.6341</v>
      </c>
      <c r="J438" s="64">
        <v>3.8457235784994102</v>
      </c>
      <c r="K438" s="60"/>
      <c r="L438" s="16" t="s">
        <v>207</v>
      </c>
      <c r="M438" s="16" t="s">
        <v>156</v>
      </c>
      <c r="N438" s="17" t="s">
        <v>3</v>
      </c>
      <c r="O438" s="10" t="s">
        <v>216</v>
      </c>
      <c r="P438" s="51" t="s">
        <v>3</v>
      </c>
      <c r="Q438" s="55" t="s">
        <v>215</v>
      </c>
      <c r="R438" s="55" t="s">
        <v>215</v>
      </c>
    </row>
    <row r="439" spans="1:19" x14ac:dyDescent="0.25">
      <c r="A439" s="31">
        <v>2010</v>
      </c>
      <c r="B439" s="31" t="s">
        <v>112</v>
      </c>
      <c r="C439" s="31" t="s">
        <v>111</v>
      </c>
      <c r="D439" s="67">
        <v>116.9</v>
      </c>
      <c r="E439" s="68">
        <f>1000/D439</f>
        <v>8.5543199315654395</v>
      </c>
      <c r="F439" s="39">
        <v>116.9</v>
      </c>
      <c r="G439" s="39">
        <v>8.5543199315654395</v>
      </c>
      <c r="H439" s="64">
        <f>1000/I439</f>
        <v>116.89617281930188</v>
      </c>
      <c r="I439" s="64">
        <v>8.5546000000000006</v>
      </c>
      <c r="J439" s="64">
        <v>1.74899911268048</v>
      </c>
      <c r="K439" s="60"/>
      <c r="L439" s="16" t="s">
        <v>207</v>
      </c>
      <c r="M439" s="16" t="s">
        <v>156</v>
      </c>
      <c r="N439" s="17" t="s">
        <v>3</v>
      </c>
      <c r="O439" s="10" t="s">
        <v>208</v>
      </c>
      <c r="P439" s="51" t="s">
        <v>3</v>
      </c>
      <c r="Q439" s="55" t="s">
        <v>191</v>
      </c>
      <c r="R439" s="55" t="s">
        <v>191</v>
      </c>
    </row>
    <row r="440" spans="1:19" x14ac:dyDescent="0.25">
      <c r="A440" s="31">
        <v>1002</v>
      </c>
      <c r="B440" s="31" t="s">
        <v>203</v>
      </c>
      <c r="C440" s="31" t="s">
        <v>65</v>
      </c>
      <c r="D440" s="67">
        <v>96.48</v>
      </c>
      <c r="E440" s="68">
        <f>1000/D440</f>
        <v>10.364842454394692</v>
      </c>
      <c r="F440" s="39">
        <v>96.48</v>
      </c>
      <c r="G440" s="39">
        <v>10.364842454394692</v>
      </c>
      <c r="H440" s="64">
        <f>1000/I440</f>
        <v>102.11479745529925</v>
      </c>
      <c r="I440" s="64">
        <v>9.7928999999999995</v>
      </c>
      <c r="J440" s="64">
        <v>2.4768907138368998</v>
      </c>
      <c r="K440" s="60"/>
      <c r="L440" s="16" t="s">
        <v>209</v>
      </c>
      <c r="M440" s="16" t="s">
        <v>156</v>
      </c>
      <c r="N440" s="17" t="s">
        <v>3</v>
      </c>
      <c r="O440" s="10" t="s">
        <v>208</v>
      </c>
      <c r="P440" s="51" t="s">
        <v>3</v>
      </c>
      <c r="Q440" s="55" t="s">
        <v>211</v>
      </c>
      <c r="R440" s="55" t="s">
        <v>211</v>
      </c>
    </row>
    <row r="441" spans="1:19" x14ac:dyDescent="0.25">
      <c r="A441" s="31">
        <v>2012</v>
      </c>
      <c r="B441" s="31" t="s">
        <v>204</v>
      </c>
      <c r="C441" s="31" t="s">
        <v>65</v>
      </c>
      <c r="D441" s="67">
        <v>96.48</v>
      </c>
      <c r="E441" s="68">
        <f t="shared" ref="E441:E442" si="26">1000/D441</f>
        <v>10.364842454394692</v>
      </c>
      <c r="F441" s="39">
        <v>96.48</v>
      </c>
      <c r="G441" s="39">
        <v>10.364842454394692</v>
      </c>
      <c r="H441" s="64">
        <f t="shared" ref="H441:H442" si="27">1000/I441</f>
        <v>102.11479745529925</v>
      </c>
      <c r="I441" s="64">
        <v>9.7928999999999995</v>
      </c>
      <c r="J441" s="64">
        <v>2.4768907138368998</v>
      </c>
      <c r="K441" s="60"/>
      <c r="L441" s="16" t="s">
        <v>209</v>
      </c>
      <c r="M441" s="16" t="s">
        <v>156</v>
      </c>
      <c r="N441" s="17" t="s">
        <v>3</v>
      </c>
      <c r="O441" s="10" t="s">
        <v>208</v>
      </c>
      <c r="P441" s="51" t="s">
        <v>3</v>
      </c>
      <c r="Q441" s="55" t="s">
        <v>211</v>
      </c>
      <c r="R441" s="55" t="s">
        <v>211</v>
      </c>
    </row>
    <row r="442" spans="1:19" ht="13.9" customHeight="1" x14ac:dyDescent="0.25">
      <c r="A442" s="31">
        <v>3002</v>
      </c>
      <c r="B442" s="31" t="s">
        <v>205</v>
      </c>
      <c r="C442" s="31" t="s">
        <v>65</v>
      </c>
      <c r="D442" s="67">
        <v>96.48</v>
      </c>
      <c r="E442" s="68">
        <f t="shared" si="26"/>
        <v>10.364842454394692</v>
      </c>
      <c r="F442" s="39">
        <v>96.48</v>
      </c>
      <c r="G442" s="39">
        <v>10.364842454394692</v>
      </c>
      <c r="H442" s="64">
        <f t="shared" si="27"/>
        <v>102.11479745529925</v>
      </c>
      <c r="I442" s="64">
        <v>9.7928999999999995</v>
      </c>
      <c r="J442" s="64">
        <v>2.4768907138368998</v>
      </c>
      <c r="K442" s="60"/>
      <c r="L442" s="16" t="s">
        <v>209</v>
      </c>
      <c r="M442" s="16" t="s">
        <v>156</v>
      </c>
      <c r="N442" s="17" t="s">
        <v>3</v>
      </c>
      <c r="O442" s="10" t="s">
        <v>208</v>
      </c>
      <c r="P442" s="51" t="s">
        <v>3</v>
      </c>
      <c r="Q442" s="55" t="s">
        <v>211</v>
      </c>
      <c r="R442" s="55" t="s">
        <v>211</v>
      </c>
    </row>
    <row r="443" spans="1:19" s="3" customFormat="1" x14ac:dyDescent="0.25">
      <c r="A443" s="19" t="s">
        <v>13</v>
      </c>
      <c r="B443" s="19"/>
      <c r="C443" s="19"/>
      <c r="D443" s="21"/>
      <c r="E443" s="13"/>
      <c r="F443" s="39"/>
      <c r="G443" s="39"/>
      <c r="H443" s="14"/>
      <c r="I443" s="14"/>
      <c r="J443" s="14"/>
      <c r="K443" s="60"/>
      <c r="L443" s="20"/>
      <c r="M443" s="20"/>
      <c r="N443" s="20"/>
      <c r="O443" s="19"/>
      <c r="P443" s="19"/>
      <c r="Q443" s="2"/>
      <c r="R443" s="2"/>
      <c r="S443" s="76"/>
    </row>
    <row r="444" spans="1:19" x14ac:dyDescent="0.25">
      <c r="A444" s="36">
        <f>IF(LEN(C444)=17,LEFT(C444,4)+(B444-1)/(DATE(LEFT(C444,4)+1,1,1)-DATE(LEFT(C444,4),1,1)),"BAD DATE FORMAT")</f>
        <v>2016.346273527626</v>
      </c>
      <c r="B444" s="35">
        <f>DATE(LEFT(C444,4),RIGHT(LEFT(C444,7),2),RIGHT(LEFT(C444,10),2))-DATE(LEFT(C444,4),1,1)+1+(RIGHT(LEFT(C444,14),2)*60+RIGHT(C444,2))/1440</f>
        <v>127.73611111111111</v>
      </c>
      <c r="C444" s="23" t="s">
        <v>217</v>
      </c>
      <c r="D444" s="21"/>
      <c r="E444" s="13"/>
      <c r="F444" s="39"/>
      <c r="G444" s="39"/>
      <c r="H444" s="14"/>
      <c r="I444" s="14"/>
      <c r="J444" s="14"/>
      <c r="K444" s="60"/>
      <c r="L444" s="20"/>
      <c r="M444" s="20"/>
      <c r="N444" s="20"/>
      <c r="O444" s="19"/>
      <c r="P444" s="19"/>
    </row>
    <row r="445" spans="1:19" ht="13.9" customHeight="1" x14ac:dyDescent="0.25">
      <c r="A445" s="31">
        <v>9300</v>
      </c>
      <c r="B445" s="31" t="s">
        <v>31</v>
      </c>
      <c r="C445" s="31" t="s">
        <v>31</v>
      </c>
      <c r="D445" s="67">
        <v>1</v>
      </c>
      <c r="E445" s="68">
        <f>1000/D445</f>
        <v>1000</v>
      </c>
      <c r="F445" s="39">
        <f t="shared" ref="F445" si="28">1000/G445</f>
        <v>1</v>
      </c>
      <c r="G445" s="39">
        <v>1000</v>
      </c>
      <c r="H445" s="64">
        <v>1</v>
      </c>
      <c r="I445" s="64">
        <f>1000/H445</f>
        <v>1000</v>
      </c>
      <c r="J445" s="64">
        <v>1</v>
      </c>
      <c r="K445" s="60"/>
      <c r="L445" s="16" t="s">
        <v>187</v>
      </c>
      <c r="M445" s="16" t="s">
        <v>156</v>
      </c>
      <c r="N445" s="17" t="s">
        <v>3</v>
      </c>
      <c r="O445" s="31" t="s">
        <v>184</v>
      </c>
      <c r="P445" s="51" t="s">
        <v>3</v>
      </c>
      <c r="Q445" s="55" t="s">
        <v>185</v>
      </c>
      <c r="R445" s="55" t="s">
        <v>186</v>
      </c>
    </row>
    <row r="446" spans="1:19" x14ac:dyDescent="0.25">
      <c r="A446" s="31">
        <v>1000</v>
      </c>
      <c r="B446" s="31" t="s">
        <v>33</v>
      </c>
      <c r="C446" s="31" t="s">
        <v>32</v>
      </c>
      <c r="D446" s="67">
        <v>92.832999999999998</v>
      </c>
      <c r="E446" s="68">
        <f>1000/D446</f>
        <v>10.772031497420098</v>
      </c>
      <c r="F446" s="39">
        <f>1000/G446</f>
        <v>93.650496347630636</v>
      </c>
      <c r="G446" s="39">
        <v>10.678000000000001</v>
      </c>
      <c r="H446" s="64">
        <f>1000/I446</f>
        <v>94.037107042438947</v>
      </c>
      <c r="I446" s="64">
        <v>10.6341</v>
      </c>
      <c r="J446" s="64">
        <v>3.8457235784994102</v>
      </c>
      <c r="K446" s="60"/>
      <c r="L446" s="16" t="s">
        <v>207</v>
      </c>
      <c r="M446" s="16" t="s">
        <v>156</v>
      </c>
      <c r="N446" s="17" t="s">
        <v>3</v>
      </c>
      <c r="O446" s="10" t="s">
        <v>216</v>
      </c>
      <c r="P446" s="51" t="s">
        <v>3</v>
      </c>
      <c r="Q446" s="55" t="s">
        <v>215</v>
      </c>
      <c r="R446" s="55" t="s">
        <v>215</v>
      </c>
    </row>
    <row r="447" spans="1:19" x14ac:dyDescent="0.25">
      <c r="A447" s="31">
        <v>2010</v>
      </c>
      <c r="B447" s="31" t="s">
        <v>112</v>
      </c>
      <c r="C447" s="31" t="s">
        <v>111</v>
      </c>
      <c r="D447" s="67">
        <v>116.9</v>
      </c>
      <c r="E447" s="68">
        <f>1000/D447</f>
        <v>8.5543199315654395</v>
      </c>
      <c r="F447" s="39">
        <f t="shared" ref="F447:F450" si="29">1000/G447</f>
        <v>116.2641987652742</v>
      </c>
      <c r="G447" s="39">
        <v>8.6011000000000006</v>
      </c>
      <c r="H447" s="64">
        <f>1000/I447</f>
        <v>116.89617281930188</v>
      </c>
      <c r="I447" s="64">
        <v>8.5546000000000006</v>
      </c>
      <c r="J447" s="64">
        <v>1.74899911268048</v>
      </c>
      <c r="K447" s="60"/>
      <c r="L447" s="16" t="s">
        <v>207</v>
      </c>
      <c r="M447" s="16" t="s">
        <v>156</v>
      </c>
      <c r="N447" s="17" t="s">
        <v>3</v>
      </c>
      <c r="O447" s="10" t="s">
        <v>208</v>
      </c>
      <c r="P447" s="51" t="s">
        <v>3</v>
      </c>
      <c r="Q447" s="55" t="s">
        <v>191</v>
      </c>
      <c r="R447" s="55" t="s">
        <v>191</v>
      </c>
    </row>
    <row r="448" spans="1:19" x14ac:dyDescent="0.25">
      <c r="A448" s="31">
        <v>1002</v>
      </c>
      <c r="B448" s="31" t="s">
        <v>203</v>
      </c>
      <c r="C448" s="31" t="s">
        <v>65</v>
      </c>
      <c r="D448" s="67">
        <v>96.48</v>
      </c>
      <c r="E448" s="68">
        <f>1000/D448</f>
        <v>10.364842454394692</v>
      </c>
      <c r="F448" s="39">
        <f t="shared" si="29"/>
        <v>102.34471747740741</v>
      </c>
      <c r="G448" s="39">
        <v>9.7708999999999993</v>
      </c>
      <c r="H448" s="64">
        <f>1000/I448</f>
        <v>102.11479745529925</v>
      </c>
      <c r="I448" s="64">
        <v>9.7928999999999995</v>
      </c>
      <c r="J448" s="64">
        <v>2.4768907138368998</v>
      </c>
      <c r="K448" s="60"/>
      <c r="L448" s="16" t="s">
        <v>209</v>
      </c>
      <c r="M448" s="16" t="s">
        <v>156</v>
      </c>
      <c r="N448" s="17" t="s">
        <v>3</v>
      </c>
      <c r="O448" s="10" t="s">
        <v>208</v>
      </c>
      <c r="P448" s="51" t="s">
        <v>3</v>
      </c>
      <c r="Q448" s="55" t="s">
        <v>211</v>
      </c>
      <c r="R448" s="55" t="s">
        <v>211</v>
      </c>
    </row>
    <row r="449" spans="1:24" x14ac:dyDescent="0.25">
      <c r="A449" s="31">
        <v>2012</v>
      </c>
      <c r="B449" s="31" t="s">
        <v>204</v>
      </c>
      <c r="C449" s="31" t="s">
        <v>65</v>
      </c>
      <c r="D449" s="67">
        <v>96.48</v>
      </c>
      <c r="E449" s="68">
        <f t="shared" ref="E449:E450" si="30">1000/D449</f>
        <v>10.364842454394692</v>
      </c>
      <c r="F449" s="39">
        <f t="shared" si="29"/>
        <v>102.34471747740741</v>
      </c>
      <c r="G449" s="39">
        <v>9.7708999999999993</v>
      </c>
      <c r="H449" s="64">
        <f t="shared" ref="H449:H450" si="31">1000/I449</f>
        <v>102.11479745529925</v>
      </c>
      <c r="I449" s="64">
        <v>9.7928999999999995</v>
      </c>
      <c r="J449" s="64">
        <v>2.4768907138368998</v>
      </c>
      <c r="K449" s="60"/>
      <c r="L449" s="16" t="s">
        <v>209</v>
      </c>
      <c r="M449" s="16" t="s">
        <v>156</v>
      </c>
      <c r="N449" s="17" t="s">
        <v>3</v>
      </c>
      <c r="O449" s="10" t="s">
        <v>208</v>
      </c>
      <c r="P449" s="51" t="s">
        <v>3</v>
      </c>
      <c r="Q449" s="55" t="s">
        <v>211</v>
      </c>
      <c r="R449" s="55" t="s">
        <v>211</v>
      </c>
    </row>
    <row r="450" spans="1:24" ht="13.9" customHeight="1" x14ac:dyDescent="0.25">
      <c r="A450" s="31">
        <v>3002</v>
      </c>
      <c r="B450" s="31" t="s">
        <v>205</v>
      </c>
      <c r="C450" s="31" t="s">
        <v>65</v>
      </c>
      <c r="D450" s="67">
        <v>96.48</v>
      </c>
      <c r="E450" s="68">
        <f t="shared" si="30"/>
        <v>10.364842454394692</v>
      </c>
      <c r="F450" s="39">
        <f t="shared" si="29"/>
        <v>102.34471747740741</v>
      </c>
      <c r="G450" s="39">
        <v>9.7708999999999993</v>
      </c>
      <c r="H450" s="64">
        <f t="shared" si="31"/>
        <v>102.11479745529925</v>
      </c>
      <c r="I450" s="64">
        <v>9.7928999999999995</v>
      </c>
      <c r="J450" s="64">
        <v>2.4768907138368998</v>
      </c>
      <c r="K450" s="60"/>
      <c r="L450" s="16" t="s">
        <v>209</v>
      </c>
      <c r="M450" s="16" t="s">
        <v>156</v>
      </c>
      <c r="N450" s="17" t="s">
        <v>3</v>
      </c>
      <c r="O450" s="10" t="s">
        <v>208</v>
      </c>
      <c r="P450" s="51" t="s">
        <v>3</v>
      </c>
      <c r="Q450" s="55" t="s">
        <v>211</v>
      </c>
      <c r="R450" s="55" t="s">
        <v>211</v>
      </c>
    </row>
    <row r="451" spans="1:24" s="3" customFormat="1" x14ac:dyDescent="0.25">
      <c r="A451" s="19" t="s">
        <v>13</v>
      </c>
      <c r="B451" s="19"/>
      <c r="C451" s="19"/>
      <c r="D451" s="21"/>
      <c r="E451" s="13"/>
      <c r="F451" s="39"/>
      <c r="G451" s="39"/>
      <c r="H451" s="14"/>
      <c r="I451" s="14"/>
      <c r="J451" s="14"/>
      <c r="K451" s="60"/>
      <c r="L451" s="20"/>
      <c r="M451" s="20"/>
      <c r="N451" s="20"/>
      <c r="O451" s="19"/>
      <c r="P451" s="19"/>
      <c r="Q451" s="2"/>
      <c r="R451" s="2"/>
      <c r="S451" s="76"/>
    </row>
    <row r="452" spans="1:24" x14ac:dyDescent="0.25">
      <c r="A452" s="36">
        <f>IF(LEN(C452)=17,LEFT(C452,4)+(B452-1)/(DATE(LEFT(C452,4)+1,1,1)-DATE(LEFT(C452,4),1,1)),"BAD DATE FORMAT")</f>
        <v>2017.0000019025874</v>
      </c>
      <c r="B452" s="35">
        <f>DATE(LEFT(C452,4),RIGHT(LEFT(C452,7),2),RIGHT(LEFT(C452,10),2))-DATE(LEFT(C452,4),1,1)+1+(RIGHT(LEFT(C452,14),2)*60+RIGHT(C452,2))/1440</f>
        <v>1.0006944444444446</v>
      </c>
      <c r="C452" s="23" t="s">
        <v>202</v>
      </c>
      <c r="D452" s="21"/>
      <c r="E452" s="13"/>
      <c r="F452" s="39"/>
      <c r="G452" s="39"/>
      <c r="H452" s="14"/>
      <c r="I452" s="14"/>
      <c r="J452" s="14"/>
      <c r="K452" s="60"/>
      <c r="L452" s="20"/>
      <c r="M452" s="20"/>
      <c r="N452" s="20"/>
      <c r="O452" s="19"/>
      <c r="P452" s="19"/>
    </row>
    <row r="453" spans="1:24" ht="13.9" customHeight="1" x14ac:dyDescent="0.25">
      <c r="A453" s="31">
        <v>9300</v>
      </c>
      <c r="B453" s="31" t="s">
        <v>31</v>
      </c>
      <c r="C453" s="31" t="s">
        <v>31</v>
      </c>
      <c r="D453" s="67">
        <v>1</v>
      </c>
      <c r="E453" s="68">
        <f>1000/D453</f>
        <v>1000</v>
      </c>
      <c r="F453" s="39">
        <f t="shared" ref="F453" si="32">1000/G453</f>
        <v>1</v>
      </c>
      <c r="G453" s="39">
        <v>1000</v>
      </c>
      <c r="H453" s="64">
        <v>1</v>
      </c>
      <c r="I453" s="64">
        <f>1000/H453</f>
        <v>1000</v>
      </c>
      <c r="J453" s="64">
        <v>1</v>
      </c>
      <c r="K453" s="60"/>
      <c r="L453" s="16" t="s">
        <v>187</v>
      </c>
      <c r="M453" s="16" t="s">
        <v>156</v>
      </c>
      <c r="N453" s="17" t="s">
        <v>3</v>
      </c>
      <c r="O453" s="31" t="s">
        <v>184</v>
      </c>
      <c r="P453" s="51" t="s">
        <v>3</v>
      </c>
      <c r="Q453" s="55" t="s">
        <v>185</v>
      </c>
      <c r="R453" s="55" t="s">
        <v>186</v>
      </c>
    </row>
    <row r="454" spans="1:24" x14ac:dyDescent="0.25">
      <c r="A454" s="31">
        <v>1000</v>
      </c>
      <c r="B454" s="31" t="s">
        <v>33</v>
      </c>
      <c r="C454" s="31" t="s">
        <v>32</v>
      </c>
      <c r="D454" s="67">
        <v>92.832999999999998</v>
      </c>
      <c r="E454" s="68">
        <f>1000/D454</f>
        <v>10.772031497420098</v>
      </c>
      <c r="F454" s="39">
        <f>1000/G454</f>
        <v>93.650496347630636</v>
      </c>
      <c r="G454" s="39">
        <v>10.678000000000001</v>
      </c>
      <c r="H454" s="64">
        <f>1000/I454</f>
        <v>94.531360778938406</v>
      </c>
      <c r="I454" s="64">
        <v>10.5785</v>
      </c>
      <c r="J454" s="64">
        <v>3.8659568193044702</v>
      </c>
      <c r="K454" s="60"/>
      <c r="L454" s="16" t="s">
        <v>207</v>
      </c>
      <c r="M454" s="16" t="s">
        <v>156</v>
      </c>
      <c r="N454" s="17" t="s">
        <v>3</v>
      </c>
      <c r="O454" s="10" t="s">
        <v>208</v>
      </c>
      <c r="P454" s="51" t="s">
        <v>3</v>
      </c>
      <c r="Q454" s="55" t="s">
        <v>206</v>
      </c>
      <c r="R454" s="55" t="s">
        <v>206</v>
      </c>
    </row>
    <row r="455" spans="1:24" x14ac:dyDescent="0.25">
      <c r="A455" s="31">
        <v>2010</v>
      </c>
      <c r="B455" s="31" t="s">
        <v>112</v>
      </c>
      <c r="C455" s="31" t="s">
        <v>111</v>
      </c>
      <c r="D455" s="67">
        <v>116.9</v>
      </c>
      <c r="E455" s="68">
        <f>1000/D455</f>
        <v>8.5543199315654395</v>
      </c>
      <c r="F455" s="39">
        <f>1000/G455</f>
        <v>116.2641987652742</v>
      </c>
      <c r="G455" s="39">
        <v>8.6011000000000006</v>
      </c>
      <c r="H455" s="64">
        <f>1000/I455</f>
        <v>116.89617281930188</v>
      </c>
      <c r="I455" s="64">
        <v>8.5546000000000006</v>
      </c>
      <c r="J455" s="64">
        <v>1.74899911268048</v>
      </c>
      <c r="K455" s="60"/>
      <c r="L455" s="16" t="s">
        <v>207</v>
      </c>
      <c r="M455" s="16" t="s">
        <v>156</v>
      </c>
      <c r="N455" s="17" t="s">
        <v>3</v>
      </c>
      <c r="O455" s="10" t="s">
        <v>208</v>
      </c>
      <c r="P455" s="51" t="s">
        <v>3</v>
      </c>
      <c r="Q455" s="55" t="s">
        <v>191</v>
      </c>
      <c r="R455" s="55" t="s">
        <v>191</v>
      </c>
    </row>
    <row r="456" spans="1:24" x14ac:dyDescent="0.25">
      <c r="A456" s="31">
        <v>1002</v>
      </c>
      <c r="B456" s="31" t="s">
        <v>203</v>
      </c>
      <c r="C456" s="31" t="s">
        <v>65</v>
      </c>
      <c r="D456" s="67">
        <v>96.48</v>
      </c>
      <c r="E456" s="68">
        <f>1000/D456</f>
        <v>10.364842454394692</v>
      </c>
      <c r="F456" s="39">
        <f t="shared" ref="F456:F458" si="33">1000/G456</f>
        <v>102.34471747740741</v>
      </c>
      <c r="G456" s="39">
        <v>9.7708999999999993</v>
      </c>
      <c r="H456" s="64">
        <f>1000/I456</f>
        <v>102.11479745529925</v>
      </c>
      <c r="I456" s="64">
        <v>9.7928999999999995</v>
      </c>
      <c r="J456" s="64">
        <v>2.4768907138368998</v>
      </c>
      <c r="K456" s="60"/>
      <c r="L456" s="16" t="s">
        <v>209</v>
      </c>
      <c r="M456" s="16" t="s">
        <v>156</v>
      </c>
      <c r="N456" s="17" t="s">
        <v>3</v>
      </c>
      <c r="O456" s="10" t="s">
        <v>208</v>
      </c>
      <c r="P456" s="51" t="s">
        <v>3</v>
      </c>
      <c r="Q456" s="55" t="s">
        <v>211</v>
      </c>
      <c r="R456" s="55" t="s">
        <v>211</v>
      </c>
    </row>
    <row r="457" spans="1:24" x14ac:dyDescent="0.25">
      <c r="A457" s="31">
        <v>2012</v>
      </c>
      <c r="B457" s="31" t="s">
        <v>204</v>
      </c>
      <c r="C457" s="31" t="s">
        <v>65</v>
      </c>
      <c r="D457" s="67">
        <v>96.48</v>
      </c>
      <c r="E457" s="68">
        <f t="shared" ref="E457:E466" si="34">1000/D457</f>
        <v>10.364842454394692</v>
      </c>
      <c r="F457" s="39">
        <f t="shared" si="33"/>
        <v>102.34471747740741</v>
      </c>
      <c r="G457" s="39">
        <v>9.7708999999999993</v>
      </c>
      <c r="H457" s="64">
        <f t="shared" ref="H457:H458" si="35">1000/I457</f>
        <v>102.11479745529925</v>
      </c>
      <c r="I457" s="64">
        <v>9.7928999999999995</v>
      </c>
      <c r="J457" s="64">
        <v>2.4768907138368998</v>
      </c>
      <c r="K457" s="60"/>
      <c r="L457" s="16" t="s">
        <v>209</v>
      </c>
      <c r="M457" s="16" t="s">
        <v>156</v>
      </c>
      <c r="N457" s="17" t="s">
        <v>3</v>
      </c>
      <c r="O457" s="10" t="s">
        <v>208</v>
      </c>
      <c r="P457" s="51" t="s">
        <v>3</v>
      </c>
      <c r="Q457" s="55" t="s">
        <v>211</v>
      </c>
      <c r="R457" s="55" t="s">
        <v>211</v>
      </c>
    </row>
    <row r="458" spans="1:24" ht="13.9" customHeight="1" x14ac:dyDescent="0.25">
      <c r="A458" s="31">
        <v>3002</v>
      </c>
      <c r="B458" s="31" t="s">
        <v>205</v>
      </c>
      <c r="C458" s="31" t="s">
        <v>65</v>
      </c>
      <c r="D458" s="67">
        <v>96.48</v>
      </c>
      <c r="E458" s="68">
        <f t="shared" si="34"/>
        <v>10.364842454394692</v>
      </c>
      <c r="F458" s="39">
        <f t="shared" si="33"/>
        <v>102.34471747740741</v>
      </c>
      <c r="G458" s="39">
        <v>9.7708999999999993</v>
      </c>
      <c r="H458" s="64">
        <f t="shared" si="35"/>
        <v>102.11479745529925</v>
      </c>
      <c r="I458" s="64">
        <v>9.7928999999999995</v>
      </c>
      <c r="J458" s="64">
        <v>2.4768907138368998</v>
      </c>
      <c r="K458" s="60"/>
      <c r="L458" s="16" t="s">
        <v>209</v>
      </c>
      <c r="M458" s="16" t="s">
        <v>156</v>
      </c>
      <c r="N458" s="17" t="s">
        <v>3</v>
      </c>
      <c r="O458" s="10" t="s">
        <v>208</v>
      </c>
      <c r="P458" s="51" t="s">
        <v>3</v>
      </c>
      <c r="Q458" s="55" t="s">
        <v>211</v>
      </c>
      <c r="R458" s="55" t="s">
        <v>211</v>
      </c>
    </row>
    <row r="459" spans="1:24" ht="14.25" customHeight="1" x14ac:dyDescent="0.25">
      <c r="A459" s="31">
        <v>1001</v>
      </c>
      <c r="B459" s="31" t="s">
        <v>160</v>
      </c>
      <c r="C459" s="31" t="s">
        <v>138</v>
      </c>
      <c r="D459" s="67">
        <f>H459/697.333</f>
        <v>1.4340351023112345E-3</v>
      </c>
      <c r="E459" s="68">
        <f t="shared" si="34"/>
        <v>697332.99999999988</v>
      </c>
      <c r="F459" s="39">
        <v>1</v>
      </c>
      <c r="G459" s="39">
        <f>1000/F459</f>
        <v>1000</v>
      </c>
      <c r="H459" s="64">
        <v>1</v>
      </c>
      <c r="I459" s="64">
        <f>1000/H459</f>
        <v>1000</v>
      </c>
      <c r="J459" s="64">
        <v>3</v>
      </c>
      <c r="L459" s="26" t="s">
        <v>168</v>
      </c>
      <c r="M459" s="26"/>
      <c r="N459" s="17" t="s">
        <v>157</v>
      </c>
      <c r="O459" s="17" t="s">
        <v>157</v>
      </c>
      <c r="P459" s="51" t="s">
        <v>164</v>
      </c>
      <c r="Q459" s="51"/>
      <c r="R459" s="51"/>
      <c r="T459" t="s">
        <v>165</v>
      </c>
      <c r="U459" t="s">
        <v>166</v>
      </c>
    </row>
    <row r="460" spans="1:24" x14ac:dyDescent="0.25">
      <c r="A460" s="31">
        <v>3001</v>
      </c>
      <c r="B460" s="31" t="s">
        <v>161</v>
      </c>
      <c r="C460" s="31" t="s">
        <v>140</v>
      </c>
      <c r="D460" s="67">
        <f>H460/697.333</f>
        <v>1.4340351023112345E-3</v>
      </c>
      <c r="E460" s="68">
        <f t="shared" si="34"/>
        <v>697332.99999999988</v>
      </c>
      <c r="F460" s="39">
        <v>1</v>
      </c>
      <c r="G460" s="39">
        <f>1000/F460</f>
        <v>1000</v>
      </c>
      <c r="H460" s="64">
        <v>1</v>
      </c>
      <c r="I460" s="64">
        <f>1000/H460</f>
        <v>1000</v>
      </c>
      <c r="J460" s="64">
        <v>3</v>
      </c>
      <c r="L460" s="26"/>
      <c r="M460" s="26"/>
      <c r="N460" s="17" t="s">
        <v>157</v>
      </c>
      <c r="O460" s="17" t="s">
        <v>157</v>
      </c>
      <c r="P460" s="51" t="s">
        <v>164</v>
      </c>
      <c r="Q460" s="51"/>
      <c r="R460" s="51"/>
      <c r="T460" t="s">
        <v>163</v>
      </c>
    </row>
    <row r="461" spans="1:24" x14ac:dyDescent="0.25">
      <c r="A461" s="31">
        <v>9301</v>
      </c>
      <c r="B461" s="31" t="s">
        <v>141</v>
      </c>
      <c r="C461" s="31" t="s">
        <v>141</v>
      </c>
      <c r="D461" s="67">
        <v>1</v>
      </c>
      <c r="E461" s="68">
        <f t="shared" si="34"/>
        <v>1000</v>
      </c>
      <c r="F461" s="39">
        <v>1</v>
      </c>
      <c r="G461" s="39">
        <v>1000</v>
      </c>
      <c r="H461" s="64">
        <v>1</v>
      </c>
      <c r="I461" s="64">
        <v>1000</v>
      </c>
      <c r="J461" s="64">
        <v>2</v>
      </c>
      <c r="L461" s="26"/>
      <c r="M461" s="26"/>
      <c r="N461" s="17" t="s">
        <v>157</v>
      </c>
      <c r="O461" s="17" t="s">
        <v>157</v>
      </c>
      <c r="P461" s="51" t="s">
        <v>164</v>
      </c>
      <c r="Q461" s="51"/>
      <c r="R461" s="51"/>
      <c r="T461" t="s">
        <v>167</v>
      </c>
      <c r="X461" s="51" t="s">
        <v>162</v>
      </c>
    </row>
    <row r="462" spans="1:24" x14ac:dyDescent="0.25">
      <c r="A462" s="31">
        <v>9330</v>
      </c>
      <c r="B462" s="31" t="s">
        <v>142</v>
      </c>
      <c r="C462" s="31" t="s">
        <v>143</v>
      </c>
      <c r="D462" s="67">
        <v>1</v>
      </c>
      <c r="E462" s="68">
        <f t="shared" si="34"/>
        <v>1000</v>
      </c>
      <c r="F462" s="39">
        <v>1</v>
      </c>
      <c r="G462" s="39">
        <v>1000</v>
      </c>
      <c r="H462" s="64">
        <v>1</v>
      </c>
      <c r="I462" s="64">
        <v>1000</v>
      </c>
      <c r="J462" s="64">
        <v>2</v>
      </c>
      <c r="L462" s="26"/>
      <c r="M462" s="26"/>
      <c r="N462" s="17" t="s">
        <v>157</v>
      </c>
      <c r="O462" s="17" t="s">
        <v>157</v>
      </c>
      <c r="P462" s="51" t="s">
        <v>164</v>
      </c>
      <c r="Q462" s="51"/>
      <c r="R462" s="51"/>
    </row>
    <row r="463" spans="1:24" x14ac:dyDescent="0.25">
      <c r="A463" s="31">
        <v>9210</v>
      </c>
      <c r="B463" s="31" t="s">
        <v>144</v>
      </c>
      <c r="C463" s="31" t="s">
        <v>145</v>
      </c>
      <c r="D463" s="67">
        <v>1</v>
      </c>
      <c r="E463" s="68">
        <f t="shared" si="34"/>
        <v>1000</v>
      </c>
      <c r="F463" s="39">
        <v>1</v>
      </c>
      <c r="G463" s="39">
        <v>1000</v>
      </c>
      <c r="H463" s="64">
        <v>1</v>
      </c>
      <c r="I463" s="64">
        <v>1000</v>
      </c>
      <c r="J463" s="64">
        <v>2</v>
      </c>
      <c r="L463" s="26"/>
      <c r="M463" s="26"/>
      <c r="N463" s="17" t="s">
        <v>157</v>
      </c>
      <c r="O463" s="17" t="s">
        <v>157</v>
      </c>
      <c r="P463" s="51" t="s">
        <v>164</v>
      </c>
      <c r="Q463" s="51"/>
      <c r="R463" s="51"/>
      <c r="T463">
        <v>41840</v>
      </c>
    </row>
    <row r="464" spans="1:24" x14ac:dyDescent="0.25">
      <c r="A464" s="31">
        <v>9200</v>
      </c>
      <c r="B464" s="31" t="s">
        <v>146</v>
      </c>
      <c r="C464" s="31" t="s">
        <v>147</v>
      </c>
      <c r="D464" s="67">
        <v>1</v>
      </c>
      <c r="E464" s="68">
        <f t="shared" si="34"/>
        <v>1000</v>
      </c>
      <c r="F464" s="39">
        <v>1</v>
      </c>
      <c r="G464" s="39">
        <v>1000</v>
      </c>
      <c r="H464" s="64">
        <v>1</v>
      </c>
      <c r="I464" s="64">
        <v>1000</v>
      </c>
      <c r="J464" s="64">
        <v>2</v>
      </c>
      <c r="L464" s="26"/>
      <c r="M464" s="26"/>
      <c r="N464" s="17" t="s">
        <v>157</v>
      </c>
      <c r="O464" s="17" t="s">
        <v>157</v>
      </c>
      <c r="P464" s="51" t="s">
        <v>164</v>
      </c>
      <c r="Q464" s="51"/>
      <c r="R464" s="51"/>
      <c r="T464">
        <f>T463/60</f>
        <v>697.33333333333337</v>
      </c>
    </row>
    <row r="465" spans="1:24" x14ac:dyDescent="0.25">
      <c r="A465" s="31">
        <v>0</v>
      </c>
      <c r="B465" s="31" t="s">
        <v>148</v>
      </c>
      <c r="C465" s="31" t="s">
        <v>149</v>
      </c>
      <c r="D465" s="67">
        <v>1</v>
      </c>
      <c r="E465" s="68">
        <f t="shared" si="34"/>
        <v>1000</v>
      </c>
      <c r="F465" s="39">
        <v>1</v>
      </c>
      <c r="G465" s="39">
        <v>1000</v>
      </c>
      <c r="H465" s="64">
        <v>1</v>
      </c>
      <c r="I465" s="64">
        <v>1000</v>
      </c>
      <c r="J465" s="64">
        <v>2</v>
      </c>
      <c r="L465" s="26"/>
      <c r="M465" s="26"/>
      <c r="N465" s="17" t="s">
        <v>157</v>
      </c>
      <c r="O465" s="17" t="s">
        <v>157</v>
      </c>
      <c r="P465" s="51" t="s">
        <v>164</v>
      </c>
      <c r="Q465" s="51"/>
      <c r="R465" s="51"/>
    </row>
    <row r="466" spans="1:24" x14ac:dyDescent="0.25">
      <c r="A466" s="31">
        <v>9150</v>
      </c>
      <c r="B466" s="31" t="s">
        <v>150</v>
      </c>
      <c r="C466" s="31" t="s">
        <v>151</v>
      </c>
      <c r="D466" s="67">
        <v>1</v>
      </c>
      <c r="E466" s="68">
        <f t="shared" si="34"/>
        <v>1000</v>
      </c>
      <c r="F466" s="39">
        <v>1</v>
      </c>
      <c r="G466" s="39">
        <v>1000</v>
      </c>
      <c r="H466" s="64">
        <v>1</v>
      </c>
      <c r="I466" s="64">
        <v>1000</v>
      </c>
      <c r="J466" s="64">
        <v>2</v>
      </c>
      <c r="L466" s="26"/>
      <c r="M466" s="26"/>
      <c r="N466" s="17" t="s">
        <v>157</v>
      </c>
      <c r="O466" s="17" t="s">
        <v>157</v>
      </c>
      <c r="P466" s="51" t="s">
        <v>164</v>
      </c>
      <c r="Q466" s="51"/>
      <c r="R466" s="51"/>
    </row>
    <row r="467" spans="1:24" s="3" customFormat="1" x14ac:dyDescent="0.25">
      <c r="A467" s="19" t="s">
        <v>13</v>
      </c>
      <c r="B467" s="19"/>
      <c r="C467" s="19"/>
      <c r="D467" s="21"/>
      <c r="E467" s="13"/>
      <c r="F467" s="39"/>
      <c r="G467" s="39"/>
      <c r="H467" s="14"/>
      <c r="I467" s="14"/>
      <c r="J467" s="14"/>
      <c r="K467" s="60"/>
      <c r="L467" s="20"/>
      <c r="M467" s="20"/>
      <c r="N467" s="20"/>
      <c r="O467" s="19"/>
      <c r="P467" s="19"/>
      <c r="Q467" s="2"/>
      <c r="R467" s="2"/>
      <c r="S467" s="76"/>
    </row>
    <row r="468" spans="1:24" x14ac:dyDescent="0.25">
      <c r="A468" s="36">
        <f>IF(LEN(C468)=17,LEFT(C468,4)+(B468-1)/(DATE(LEFT(C468,4)+1,1,1)-DATE(LEFT(C468,4),1,1)),"BAD DATE FORMAT")</f>
        <v>2017.63948630137</v>
      </c>
      <c r="B468" s="35">
        <f>DATE(LEFT(C468,4),RIGHT(LEFT(C468,7),2),RIGHT(LEFT(C468,10),2))-DATE(LEFT(C468,4),1,1)+1+(RIGHT(LEFT(C468,14),2)*60+RIGHT(C468,2))/1440</f>
        <v>234.41249999999999</v>
      </c>
      <c r="C468" s="31" t="s">
        <v>212</v>
      </c>
      <c r="D468" s="21"/>
      <c r="E468" s="13"/>
      <c r="F468" s="39"/>
      <c r="G468" s="39"/>
      <c r="H468" s="14"/>
      <c r="I468" s="14"/>
      <c r="J468" s="14"/>
      <c r="K468" s="60"/>
      <c r="L468" s="20"/>
      <c r="M468" s="20"/>
      <c r="N468" s="20"/>
      <c r="O468" s="19"/>
      <c r="P468" s="19"/>
    </row>
    <row r="469" spans="1:24" ht="13.9" customHeight="1" x14ac:dyDescent="0.25">
      <c r="A469" s="31">
        <v>9300</v>
      </c>
      <c r="B469" s="31" t="s">
        <v>31</v>
      </c>
      <c r="C469" s="31" t="s">
        <v>31</v>
      </c>
      <c r="D469" s="67">
        <v>1</v>
      </c>
      <c r="E469" s="68">
        <f>1000/D469</f>
        <v>1000</v>
      </c>
      <c r="F469" s="39">
        <f t="shared" ref="F469" si="36">1000/G469</f>
        <v>1</v>
      </c>
      <c r="G469" s="39">
        <v>1000</v>
      </c>
      <c r="H469" s="64">
        <v>1</v>
      </c>
      <c r="I469" s="64">
        <f>1000/H469</f>
        <v>1000</v>
      </c>
      <c r="J469" s="64">
        <v>1</v>
      </c>
      <c r="K469" s="60"/>
      <c r="L469" s="16" t="s">
        <v>187</v>
      </c>
      <c r="M469" s="16" t="s">
        <v>156</v>
      </c>
      <c r="N469" s="17" t="s">
        <v>3</v>
      </c>
      <c r="O469" s="31" t="s">
        <v>184</v>
      </c>
      <c r="P469" s="51" t="s">
        <v>3</v>
      </c>
      <c r="Q469" s="55" t="s">
        <v>185</v>
      </c>
      <c r="R469" s="55" t="s">
        <v>186</v>
      </c>
    </row>
    <row r="470" spans="1:24" x14ac:dyDescent="0.25">
      <c r="A470" s="31">
        <v>1000</v>
      </c>
      <c r="B470" s="31" t="s">
        <v>33</v>
      </c>
      <c r="C470" s="31" t="s">
        <v>32</v>
      </c>
      <c r="D470" s="67">
        <v>92.832999999999998</v>
      </c>
      <c r="E470" s="68">
        <f>1000/D470</f>
        <v>10.772031497420098</v>
      </c>
      <c r="F470" s="39">
        <f>1000/G470</f>
        <v>93.650496347630636</v>
      </c>
      <c r="G470" s="39">
        <v>10.678000000000001</v>
      </c>
      <c r="H470" s="64">
        <f>1000/I470</f>
        <v>94.531360778938406</v>
      </c>
      <c r="I470" s="64">
        <v>10.5785</v>
      </c>
      <c r="J470" s="64">
        <v>3.8659568193044702</v>
      </c>
      <c r="K470" s="60"/>
      <c r="L470" s="16" t="s">
        <v>207</v>
      </c>
      <c r="M470" s="16" t="s">
        <v>156</v>
      </c>
      <c r="N470" s="17" t="s">
        <v>3</v>
      </c>
      <c r="O470" s="10" t="s">
        <v>208</v>
      </c>
      <c r="P470" s="51" t="s">
        <v>3</v>
      </c>
      <c r="Q470" s="55" t="s">
        <v>206</v>
      </c>
      <c r="R470" s="55" t="s">
        <v>206</v>
      </c>
    </row>
    <row r="471" spans="1:24" x14ac:dyDescent="0.25">
      <c r="A471" s="31">
        <v>2010</v>
      </c>
      <c r="B471" s="31" t="s">
        <v>112</v>
      </c>
      <c r="C471" s="31" t="s">
        <v>111</v>
      </c>
      <c r="D471" s="67">
        <v>116.9</v>
      </c>
      <c r="E471" s="68">
        <f>1000/D471</f>
        <v>8.5543199315654395</v>
      </c>
      <c r="F471" s="39">
        <f>1000/G471</f>
        <v>116.2641987652742</v>
      </c>
      <c r="G471" s="39">
        <v>8.6011000000000006</v>
      </c>
      <c r="H471" s="64">
        <f>1000/I471</f>
        <v>116.89617281930188</v>
      </c>
      <c r="I471" s="64">
        <v>8.5546000000000006</v>
      </c>
      <c r="J471" s="64">
        <v>1.74899911268048</v>
      </c>
      <c r="K471" s="60"/>
      <c r="L471" s="16" t="s">
        <v>207</v>
      </c>
      <c r="M471" s="16" t="s">
        <v>156</v>
      </c>
      <c r="N471" s="17" t="s">
        <v>3</v>
      </c>
      <c r="O471" s="10" t="s">
        <v>208</v>
      </c>
      <c r="P471" s="51" t="s">
        <v>3</v>
      </c>
      <c r="Q471" s="55" t="s">
        <v>191</v>
      </c>
      <c r="R471" s="55" t="s">
        <v>191</v>
      </c>
    </row>
    <row r="472" spans="1:24" x14ac:dyDescent="0.25">
      <c r="A472" s="31">
        <v>1002</v>
      </c>
      <c r="B472" s="23" t="s">
        <v>192</v>
      </c>
      <c r="C472" s="31" t="s">
        <v>65</v>
      </c>
      <c r="D472" s="67">
        <v>96.48</v>
      </c>
      <c r="E472" s="68">
        <f>1000/D472</f>
        <v>10.364842454394692</v>
      </c>
      <c r="F472" s="39">
        <f t="shared" ref="F472:F474" si="37">1000/G472</f>
        <v>106.29929629865849</v>
      </c>
      <c r="G472" s="39">
        <v>9.4074000000000009</v>
      </c>
      <c r="H472" s="64">
        <f>1000/I472</f>
        <v>107.61482501829451</v>
      </c>
      <c r="I472" s="64">
        <v>9.2924000000000007</v>
      </c>
      <c r="J472" s="64">
        <v>2.03963082700783</v>
      </c>
      <c r="K472" s="60"/>
      <c r="L472" s="16" t="s">
        <v>209</v>
      </c>
      <c r="M472" s="16" t="s">
        <v>156</v>
      </c>
      <c r="N472" s="17" t="s">
        <v>3</v>
      </c>
      <c r="O472" s="10" t="s">
        <v>213</v>
      </c>
      <c r="P472" s="51" t="s">
        <v>3</v>
      </c>
      <c r="Q472" s="55" t="s">
        <v>210</v>
      </c>
      <c r="R472" s="55" t="s">
        <v>210</v>
      </c>
    </row>
    <row r="473" spans="1:24" x14ac:dyDescent="0.25">
      <c r="A473" s="31">
        <v>2012</v>
      </c>
      <c r="B473" s="23" t="s">
        <v>193</v>
      </c>
      <c r="C473" s="31" t="s">
        <v>65</v>
      </c>
      <c r="D473" s="67">
        <v>96.48</v>
      </c>
      <c r="E473" s="68">
        <f t="shared" ref="E473:E482" si="38">1000/D473</f>
        <v>10.364842454394692</v>
      </c>
      <c r="F473" s="39">
        <f t="shared" si="37"/>
        <v>106.29929629865849</v>
      </c>
      <c r="G473" s="39">
        <v>9.4074000000000009</v>
      </c>
      <c r="H473" s="64">
        <f t="shared" ref="H473:H474" si="39">1000/I473</f>
        <v>107.61482501829451</v>
      </c>
      <c r="I473" s="64">
        <v>9.2924000000000007</v>
      </c>
      <c r="J473" s="64">
        <v>2.03963082700783</v>
      </c>
      <c r="K473" s="60"/>
      <c r="L473" s="16" t="s">
        <v>209</v>
      </c>
      <c r="M473" s="16" t="s">
        <v>156</v>
      </c>
      <c r="N473" s="17" t="s">
        <v>3</v>
      </c>
      <c r="O473" s="10" t="s">
        <v>213</v>
      </c>
      <c r="P473" s="51" t="s">
        <v>3</v>
      </c>
      <c r="Q473" s="55" t="s">
        <v>210</v>
      </c>
      <c r="R473" s="55" t="s">
        <v>210</v>
      </c>
    </row>
    <row r="474" spans="1:24" ht="13.9" customHeight="1" x14ac:dyDescent="0.25">
      <c r="A474" s="31">
        <v>3002</v>
      </c>
      <c r="B474" s="23" t="s">
        <v>194</v>
      </c>
      <c r="C474" s="31" t="s">
        <v>65</v>
      </c>
      <c r="D474" s="67">
        <v>96.48</v>
      </c>
      <c r="E474" s="68">
        <f t="shared" si="38"/>
        <v>10.364842454394692</v>
      </c>
      <c r="F474" s="39">
        <f t="shared" si="37"/>
        <v>106.29929629865849</v>
      </c>
      <c r="G474" s="39">
        <v>9.4074000000000009</v>
      </c>
      <c r="H474" s="64">
        <f t="shared" si="39"/>
        <v>107.61482501829451</v>
      </c>
      <c r="I474" s="64">
        <v>9.2924000000000007</v>
      </c>
      <c r="J474" s="64">
        <v>2.03963082700783</v>
      </c>
      <c r="K474" s="60"/>
      <c r="L474" s="16" t="s">
        <v>209</v>
      </c>
      <c r="M474" s="16" t="s">
        <v>156</v>
      </c>
      <c r="N474" s="17" t="s">
        <v>3</v>
      </c>
      <c r="O474" s="10" t="s">
        <v>213</v>
      </c>
      <c r="P474" s="51" t="s">
        <v>3</v>
      </c>
      <c r="Q474" s="55" t="s">
        <v>210</v>
      </c>
      <c r="R474" s="55" t="s">
        <v>210</v>
      </c>
    </row>
    <row r="475" spans="1:24" ht="14.25" customHeight="1" x14ac:dyDescent="0.25">
      <c r="A475" s="31">
        <v>1001</v>
      </c>
      <c r="B475" s="31" t="s">
        <v>160</v>
      </c>
      <c r="C475" s="31" t="s">
        <v>138</v>
      </c>
      <c r="D475" s="67">
        <f>H475/697.333</f>
        <v>1.4340351023112345E-3</v>
      </c>
      <c r="E475" s="68">
        <f t="shared" si="38"/>
        <v>697332.99999999988</v>
      </c>
      <c r="F475" s="39">
        <v>1</v>
      </c>
      <c r="G475" s="39">
        <f>1000/F475</f>
        <v>1000</v>
      </c>
      <c r="H475" s="64">
        <v>1</v>
      </c>
      <c r="I475" s="64">
        <f>1000/H475</f>
        <v>1000</v>
      </c>
      <c r="J475" s="64">
        <v>3</v>
      </c>
      <c r="L475" s="26" t="s">
        <v>168</v>
      </c>
      <c r="M475" s="26"/>
      <c r="N475" s="17" t="s">
        <v>157</v>
      </c>
      <c r="O475" s="17" t="s">
        <v>157</v>
      </c>
      <c r="P475" s="51" t="s">
        <v>164</v>
      </c>
      <c r="Q475" s="51"/>
      <c r="R475" s="51"/>
      <c r="T475" t="s">
        <v>165</v>
      </c>
      <c r="U475" t="s">
        <v>166</v>
      </c>
    </row>
    <row r="476" spans="1:24" x14ac:dyDescent="0.25">
      <c r="A476" s="31">
        <v>3001</v>
      </c>
      <c r="B476" s="31" t="s">
        <v>161</v>
      </c>
      <c r="C476" s="31" t="s">
        <v>140</v>
      </c>
      <c r="D476" s="67">
        <f>H476/697.333</f>
        <v>1.4340351023112345E-3</v>
      </c>
      <c r="E476" s="68">
        <f t="shared" si="38"/>
        <v>697332.99999999988</v>
      </c>
      <c r="F476" s="39">
        <v>1</v>
      </c>
      <c r="G476" s="39">
        <f>1000/F476</f>
        <v>1000</v>
      </c>
      <c r="H476" s="64">
        <v>1</v>
      </c>
      <c r="I476" s="64">
        <f>1000/H476</f>
        <v>1000</v>
      </c>
      <c r="J476" s="64">
        <v>3</v>
      </c>
      <c r="L476" s="26"/>
      <c r="M476" s="26"/>
      <c r="N476" s="17" t="s">
        <v>157</v>
      </c>
      <c r="O476" s="17" t="s">
        <v>157</v>
      </c>
      <c r="P476" s="51" t="s">
        <v>164</v>
      </c>
      <c r="Q476" s="51"/>
      <c r="R476" s="51"/>
      <c r="T476" t="s">
        <v>163</v>
      </c>
    </row>
    <row r="477" spans="1:24" x14ac:dyDescent="0.25">
      <c r="A477" s="31">
        <v>9301</v>
      </c>
      <c r="B477" s="31" t="s">
        <v>141</v>
      </c>
      <c r="C477" s="31" t="s">
        <v>141</v>
      </c>
      <c r="D477" s="67">
        <v>1</v>
      </c>
      <c r="E477" s="68">
        <f t="shared" si="38"/>
        <v>1000</v>
      </c>
      <c r="F477" s="39">
        <v>1</v>
      </c>
      <c r="G477" s="39">
        <v>1000</v>
      </c>
      <c r="H477" s="64">
        <v>1</v>
      </c>
      <c r="I477" s="64">
        <v>1000</v>
      </c>
      <c r="J477" s="64">
        <v>2</v>
      </c>
      <c r="L477" s="26"/>
      <c r="M477" s="26"/>
      <c r="N477" s="17" t="s">
        <v>157</v>
      </c>
      <c r="O477" s="17" t="s">
        <v>157</v>
      </c>
      <c r="P477" s="51" t="s">
        <v>164</v>
      </c>
      <c r="Q477" s="51"/>
      <c r="R477" s="51"/>
      <c r="T477" t="s">
        <v>167</v>
      </c>
      <c r="X477" s="51" t="s">
        <v>162</v>
      </c>
    </row>
    <row r="478" spans="1:24" x14ac:dyDescent="0.25">
      <c r="A478" s="31">
        <v>9330</v>
      </c>
      <c r="B478" s="31" t="s">
        <v>142</v>
      </c>
      <c r="C478" s="31" t="s">
        <v>143</v>
      </c>
      <c r="D478" s="67">
        <v>1</v>
      </c>
      <c r="E478" s="68">
        <f t="shared" si="38"/>
        <v>1000</v>
      </c>
      <c r="F478" s="39">
        <v>1</v>
      </c>
      <c r="G478" s="39">
        <v>1000</v>
      </c>
      <c r="H478" s="64">
        <v>1</v>
      </c>
      <c r="I478" s="64">
        <v>1000</v>
      </c>
      <c r="J478" s="64">
        <v>2</v>
      </c>
      <c r="L478" s="26"/>
      <c r="M478" s="26"/>
      <c r="N478" s="17" t="s">
        <v>157</v>
      </c>
      <c r="O478" s="17" t="s">
        <v>157</v>
      </c>
      <c r="P478" s="51" t="s">
        <v>164</v>
      </c>
      <c r="Q478" s="51"/>
      <c r="R478" s="51"/>
    </row>
    <row r="479" spans="1:24" x14ac:dyDescent="0.25">
      <c r="A479" s="31">
        <v>9210</v>
      </c>
      <c r="B479" s="31" t="s">
        <v>144</v>
      </c>
      <c r="C479" s="31" t="s">
        <v>145</v>
      </c>
      <c r="D479" s="67">
        <v>1</v>
      </c>
      <c r="E479" s="68">
        <f t="shared" si="38"/>
        <v>1000</v>
      </c>
      <c r="F479" s="39">
        <v>1</v>
      </c>
      <c r="G479" s="39">
        <v>1000</v>
      </c>
      <c r="H479" s="64">
        <v>1</v>
      </c>
      <c r="I479" s="64">
        <v>1000</v>
      </c>
      <c r="J479" s="64">
        <v>2</v>
      </c>
      <c r="L479" s="26"/>
      <c r="M479" s="26"/>
      <c r="N479" s="17" t="s">
        <v>157</v>
      </c>
      <c r="O479" s="17" t="s">
        <v>157</v>
      </c>
      <c r="P479" s="51" t="s">
        <v>164</v>
      </c>
      <c r="Q479" s="51"/>
      <c r="R479" s="51"/>
      <c r="T479">
        <v>41840</v>
      </c>
    </row>
    <row r="480" spans="1:24" x14ac:dyDescent="0.25">
      <c r="A480" s="31">
        <v>9200</v>
      </c>
      <c r="B480" s="31" t="s">
        <v>146</v>
      </c>
      <c r="C480" s="31" t="s">
        <v>147</v>
      </c>
      <c r="D480" s="67">
        <v>1</v>
      </c>
      <c r="E480" s="68">
        <f t="shared" si="38"/>
        <v>1000</v>
      </c>
      <c r="F480" s="39">
        <v>1</v>
      </c>
      <c r="G480" s="39">
        <v>1000</v>
      </c>
      <c r="H480" s="64">
        <v>1</v>
      </c>
      <c r="I480" s="64">
        <v>1000</v>
      </c>
      <c r="J480" s="64">
        <v>2</v>
      </c>
      <c r="L480" s="26"/>
      <c r="M480" s="26"/>
      <c r="N480" s="17" t="s">
        <v>157</v>
      </c>
      <c r="O480" s="17" t="s">
        <v>157</v>
      </c>
      <c r="P480" s="51" t="s">
        <v>164</v>
      </c>
      <c r="Q480" s="51"/>
      <c r="R480" s="51"/>
      <c r="T480">
        <f>T479/60</f>
        <v>697.33333333333337</v>
      </c>
    </row>
    <row r="481" spans="1:24" x14ac:dyDescent="0.25">
      <c r="A481" s="31">
        <v>0</v>
      </c>
      <c r="B481" s="31" t="s">
        <v>148</v>
      </c>
      <c r="C481" s="31" t="s">
        <v>149</v>
      </c>
      <c r="D481" s="67">
        <v>1</v>
      </c>
      <c r="E481" s="68">
        <f t="shared" si="38"/>
        <v>1000</v>
      </c>
      <c r="F481" s="39">
        <v>1</v>
      </c>
      <c r="G481" s="39">
        <v>1000</v>
      </c>
      <c r="H481" s="64">
        <v>1</v>
      </c>
      <c r="I481" s="64">
        <v>1000</v>
      </c>
      <c r="J481" s="64">
        <v>2</v>
      </c>
      <c r="L481" s="26"/>
      <c r="M481" s="26"/>
      <c r="N481" s="17" t="s">
        <v>157</v>
      </c>
      <c r="O481" s="17" t="s">
        <v>157</v>
      </c>
      <c r="P481" s="51" t="s">
        <v>164</v>
      </c>
      <c r="Q481" s="51"/>
      <c r="R481" s="51"/>
    </row>
    <row r="482" spans="1:24" x14ac:dyDescent="0.25">
      <c r="A482" s="31">
        <v>9150</v>
      </c>
      <c r="B482" s="31" t="s">
        <v>150</v>
      </c>
      <c r="C482" s="31" t="s">
        <v>151</v>
      </c>
      <c r="D482" s="67">
        <v>1</v>
      </c>
      <c r="E482" s="68">
        <f t="shared" si="38"/>
        <v>1000</v>
      </c>
      <c r="F482" s="39">
        <v>1</v>
      </c>
      <c r="G482" s="39">
        <v>1000</v>
      </c>
      <c r="H482" s="64">
        <v>1</v>
      </c>
      <c r="I482" s="64">
        <v>1000</v>
      </c>
      <c r="J482" s="64">
        <v>2</v>
      </c>
      <c r="L482" s="26"/>
      <c r="M482" s="26"/>
      <c r="N482" s="17" t="s">
        <v>157</v>
      </c>
      <c r="O482" s="17" t="s">
        <v>157</v>
      </c>
      <c r="P482" s="51" t="s">
        <v>164</v>
      </c>
      <c r="Q482" s="51"/>
      <c r="R482" s="51"/>
    </row>
    <row r="483" spans="1:24" s="3" customFormat="1" x14ac:dyDescent="0.25">
      <c r="A483" s="19" t="s">
        <v>13</v>
      </c>
      <c r="B483" s="19"/>
      <c r="C483" s="19"/>
      <c r="D483" s="21"/>
      <c r="E483" s="13"/>
      <c r="F483" s="39"/>
      <c r="G483" s="39"/>
      <c r="H483" s="14"/>
      <c r="I483" s="14"/>
      <c r="J483" s="14"/>
      <c r="K483" s="60"/>
      <c r="L483" s="20"/>
      <c r="M483" s="20"/>
      <c r="N483" s="20"/>
      <c r="O483" s="19"/>
      <c r="P483" s="19"/>
      <c r="Q483" s="2"/>
      <c r="R483" s="2"/>
      <c r="S483" s="76"/>
    </row>
    <row r="484" spans="1:24" x14ac:dyDescent="0.25">
      <c r="A484" s="36">
        <f>IF(LEN(C484)=17,LEFT(C484,4)+(B484-1)/(DATE(LEFT(C484,4)+1,1,1)-DATE(LEFT(C484,4),1,1)),"BAD DATE FORMAT")</f>
        <v>2018.0000019025874</v>
      </c>
      <c r="B484" s="35">
        <f>DATE(LEFT(C484,4),RIGHT(LEFT(C484,7),2),RIGHT(LEFT(C484,10),2))-DATE(LEFT(C484,4),1,1)+1+(RIGHT(LEFT(C484,14),2)*60+RIGHT(C484,2))/1440</f>
        <v>1.0006944444444446</v>
      </c>
      <c r="C484" s="31" t="s">
        <v>183</v>
      </c>
      <c r="D484" s="21"/>
      <c r="E484" s="13"/>
      <c r="F484" s="39"/>
      <c r="G484" s="39"/>
      <c r="H484" s="14"/>
      <c r="I484" s="14"/>
      <c r="J484" s="14"/>
      <c r="K484" s="60"/>
      <c r="L484" s="16"/>
      <c r="M484" s="16" t="s">
        <v>156</v>
      </c>
      <c r="N484" s="17"/>
      <c r="O484" s="19"/>
      <c r="P484" s="19"/>
    </row>
    <row r="485" spans="1:24" ht="13.9" customHeight="1" x14ac:dyDescent="0.25">
      <c r="A485" s="31">
        <v>9300</v>
      </c>
      <c r="B485" s="31" t="s">
        <v>31</v>
      </c>
      <c r="C485" s="31" t="s">
        <v>31</v>
      </c>
      <c r="D485" s="67">
        <v>1</v>
      </c>
      <c r="E485" s="68">
        <f>1000/D485</f>
        <v>1000</v>
      </c>
      <c r="F485" s="39">
        <f t="shared" ref="F485:F490" si="40">1000/G485</f>
        <v>1</v>
      </c>
      <c r="G485" s="39">
        <v>1000</v>
      </c>
      <c r="H485" s="64">
        <v>1</v>
      </c>
      <c r="I485" s="64">
        <f>1000/H485</f>
        <v>1000</v>
      </c>
      <c r="J485" s="64">
        <v>1</v>
      </c>
      <c r="K485" s="60"/>
      <c r="L485" s="16" t="s">
        <v>187</v>
      </c>
      <c r="M485" s="16" t="s">
        <v>156</v>
      </c>
      <c r="N485" s="17" t="s">
        <v>3</v>
      </c>
      <c r="O485" s="22" t="s">
        <v>184</v>
      </c>
      <c r="P485" s="22" t="s">
        <v>3</v>
      </c>
      <c r="Q485" s="11" t="s">
        <v>185</v>
      </c>
      <c r="R485" s="11" t="s">
        <v>186</v>
      </c>
    </row>
    <row r="486" spans="1:24" x14ac:dyDescent="0.25">
      <c r="A486" s="31">
        <v>1000</v>
      </c>
      <c r="B486" s="31" t="s">
        <v>33</v>
      </c>
      <c r="C486" s="31" t="s">
        <v>32</v>
      </c>
      <c r="D486" s="67">
        <v>92.832999999999998</v>
      </c>
      <c r="E486" s="68">
        <f>1000/D486</f>
        <v>10.772031497420098</v>
      </c>
      <c r="F486" s="39">
        <f>1000/G486</f>
        <v>95.031740601360852</v>
      </c>
      <c r="G486" s="39">
        <v>10.5228</v>
      </c>
      <c r="H486" s="64">
        <f>1000/I486</f>
        <v>95.031740601360852</v>
      </c>
      <c r="I486" s="64">
        <v>10.5228</v>
      </c>
      <c r="J486" s="64">
        <v>3.88640408968344</v>
      </c>
      <c r="K486" s="60"/>
      <c r="L486" s="16" t="s">
        <v>187</v>
      </c>
      <c r="M486" s="16" t="s">
        <v>156</v>
      </c>
      <c r="N486" s="17" t="s">
        <v>3</v>
      </c>
      <c r="O486" s="11" t="s">
        <v>189</v>
      </c>
      <c r="P486" s="22" t="s">
        <v>3</v>
      </c>
      <c r="Q486" s="11" t="s">
        <v>189</v>
      </c>
      <c r="R486" s="11" t="s">
        <v>188</v>
      </c>
    </row>
    <row r="487" spans="1:24" x14ac:dyDescent="0.25">
      <c r="A487" s="31">
        <v>2010</v>
      </c>
      <c r="B487" s="31" t="s">
        <v>112</v>
      </c>
      <c r="C487" s="31" t="s">
        <v>111</v>
      </c>
      <c r="D487" s="67">
        <v>116.9</v>
      </c>
      <c r="E487" s="68">
        <f>1000/D487</f>
        <v>8.5543199315654395</v>
      </c>
      <c r="F487" s="39">
        <f>1000/G487</f>
        <v>116.78559332920692</v>
      </c>
      <c r="G487" s="39">
        <v>8.5626999999999995</v>
      </c>
      <c r="H487" s="64">
        <f>1000/I487</f>
        <v>116.78559332920692</v>
      </c>
      <c r="I487" s="64">
        <v>8.5626999999999995</v>
      </c>
      <c r="J487" s="64">
        <v>1.74899911268048</v>
      </c>
      <c r="K487" s="60"/>
      <c r="L487" s="16" t="s">
        <v>187</v>
      </c>
      <c r="M487" s="16" t="s">
        <v>156</v>
      </c>
      <c r="N487" s="17" t="s">
        <v>3</v>
      </c>
      <c r="O487" s="11" t="s">
        <v>190</v>
      </c>
      <c r="P487" s="22" t="s">
        <v>3</v>
      </c>
      <c r="Q487" s="11" t="s">
        <v>190</v>
      </c>
      <c r="R487" s="11" t="s">
        <v>191</v>
      </c>
    </row>
    <row r="488" spans="1:24" x14ac:dyDescent="0.25">
      <c r="A488" s="31">
        <v>1002</v>
      </c>
      <c r="B488" s="31" t="s">
        <v>192</v>
      </c>
      <c r="C488" s="31" t="s">
        <v>65</v>
      </c>
      <c r="D488" s="67">
        <v>96.48</v>
      </c>
      <c r="E488" s="68">
        <f>1000/D488</f>
        <v>10.364842454394692</v>
      </c>
      <c r="F488" s="39">
        <f t="shared" si="40"/>
        <v>108.08240202330256</v>
      </c>
      <c r="G488" s="39">
        <v>9.2522000000000002</v>
      </c>
      <c r="H488" s="64">
        <f>1000/I488</f>
        <v>108.08240202330256</v>
      </c>
      <c r="I488" s="64">
        <v>9.2522000000000002</v>
      </c>
      <c r="J488" s="64">
        <v>2.0484898671013099</v>
      </c>
      <c r="K488" s="60"/>
      <c r="L488" s="16" t="s">
        <v>187</v>
      </c>
      <c r="M488" s="16" t="s">
        <v>156</v>
      </c>
      <c r="N488" s="17" t="s">
        <v>3</v>
      </c>
      <c r="O488" s="11" t="s">
        <v>195</v>
      </c>
      <c r="P488" s="22" t="s">
        <v>3</v>
      </c>
      <c r="Q488" s="11" t="s">
        <v>195</v>
      </c>
      <c r="R488" s="11" t="s">
        <v>195</v>
      </c>
    </row>
    <row r="489" spans="1:24" x14ac:dyDescent="0.25">
      <c r="A489" s="31">
        <v>2012</v>
      </c>
      <c r="B489" s="31" t="s">
        <v>193</v>
      </c>
      <c r="C489" s="31" t="s">
        <v>65</v>
      </c>
      <c r="D489" s="67">
        <v>96.48</v>
      </c>
      <c r="E489" s="68">
        <f t="shared" ref="E489:E490" si="41">1000/D489</f>
        <v>10.364842454394692</v>
      </c>
      <c r="F489" s="39">
        <f t="shared" si="40"/>
        <v>108.08240202330256</v>
      </c>
      <c r="G489" s="39">
        <v>9.2522000000000002</v>
      </c>
      <c r="H489" s="64">
        <f t="shared" ref="H489:H490" si="42">1000/I489</f>
        <v>108.08240202330256</v>
      </c>
      <c r="I489" s="64">
        <v>9.2522000000000002</v>
      </c>
      <c r="J489" s="64">
        <v>2.0484898671013099</v>
      </c>
      <c r="K489" s="60"/>
      <c r="L489" s="16" t="s">
        <v>187</v>
      </c>
      <c r="M489" s="16" t="s">
        <v>156</v>
      </c>
      <c r="N489" s="17" t="s">
        <v>3</v>
      </c>
      <c r="O489" s="11" t="s">
        <v>195</v>
      </c>
      <c r="P489" s="22" t="s">
        <v>3</v>
      </c>
      <c r="Q489" s="11" t="s">
        <v>195</v>
      </c>
      <c r="R489" s="11" t="s">
        <v>195</v>
      </c>
    </row>
    <row r="490" spans="1:24" ht="13.9" customHeight="1" x14ac:dyDescent="0.25">
      <c r="A490" s="31">
        <v>3002</v>
      </c>
      <c r="B490" s="31" t="s">
        <v>194</v>
      </c>
      <c r="C490" s="31" t="s">
        <v>65</v>
      </c>
      <c r="D490" s="67">
        <v>96.48</v>
      </c>
      <c r="E490" s="68">
        <f t="shared" si="41"/>
        <v>10.364842454394692</v>
      </c>
      <c r="F490" s="39">
        <f t="shared" si="40"/>
        <v>108.08240202330256</v>
      </c>
      <c r="G490" s="39">
        <v>9.2522000000000002</v>
      </c>
      <c r="H490" s="64">
        <f t="shared" si="42"/>
        <v>108.08240202330256</v>
      </c>
      <c r="I490" s="64">
        <v>9.2522000000000002</v>
      </c>
      <c r="J490" s="64">
        <v>2.0484898671013099</v>
      </c>
      <c r="K490" s="60"/>
      <c r="L490" s="16" t="s">
        <v>187</v>
      </c>
      <c r="M490" s="16" t="s">
        <v>156</v>
      </c>
      <c r="N490" s="17" t="s">
        <v>3</v>
      </c>
      <c r="O490" s="11" t="s">
        <v>195</v>
      </c>
      <c r="P490" s="22" t="s">
        <v>3</v>
      </c>
      <c r="Q490" s="11" t="s">
        <v>195</v>
      </c>
      <c r="R490" s="11" t="s">
        <v>195</v>
      </c>
    </row>
    <row r="491" spans="1:24" ht="14.25" customHeight="1" x14ac:dyDescent="0.25">
      <c r="A491" s="31">
        <v>1001</v>
      </c>
      <c r="B491" s="31" t="s">
        <v>160</v>
      </c>
      <c r="C491" s="31" t="s">
        <v>138</v>
      </c>
      <c r="D491" s="67">
        <f>H491/697.333</f>
        <v>1.4340351023112345E-3</v>
      </c>
      <c r="E491" s="68">
        <f t="shared" ref="E491:E498" si="43">1000/D491</f>
        <v>697332.99999999988</v>
      </c>
      <c r="F491" s="39">
        <v>1</v>
      </c>
      <c r="G491" s="39">
        <f>1000/F491</f>
        <v>1000</v>
      </c>
      <c r="H491" s="64">
        <v>1</v>
      </c>
      <c r="I491" s="64">
        <f>1000/H491</f>
        <v>1000</v>
      </c>
      <c r="J491" s="64">
        <v>3</v>
      </c>
      <c r="L491" s="26" t="s">
        <v>168</v>
      </c>
      <c r="M491" s="26"/>
      <c r="N491" s="17" t="s">
        <v>157</v>
      </c>
      <c r="O491" s="17" t="s">
        <v>157</v>
      </c>
      <c r="P491" s="51" t="s">
        <v>164</v>
      </c>
      <c r="Q491" s="51"/>
      <c r="R491" s="51"/>
      <c r="T491" t="s">
        <v>165</v>
      </c>
      <c r="U491" t="s">
        <v>166</v>
      </c>
    </row>
    <row r="492" spans="1:24" x14ac:dyDescent="0.25">
      <c r="A492" s="31">
        <v>3001</v>
      </c>
      <c r="B492" s="31" t="s">
        <v>161</v>
      </c>
      <c r="C492" s="31" t="s">
        <v>140</v>
      </c>
      <c r="D492" s="67">
        <f>H492/697.333</f>
        <v>1.4340351023112345E-3</v>
      </c>
      <c r="E492" s="68">
        <f t="shared" si="43"/>
        <v>697332.99999999988</v>
      </c>
      <c r="F492" s="39">
        <v>1</v>
      </c>
      <c r="G492" s="39">
        <f>1000/F492</f>
        <v>1000</v>
      </c>
      <c r="H492" s="64">
        <v>1</v>
      </c>
      <c r="I492" s="64">
        <f>1000/H492</f>
        <v>1000</v>
      </c>
      <c r="J492" s="64">
        <v>3</v>
      </c>
      <c r="L492" s="26"/>
      <c r="M492" s="26"/>
      <c r="N492" s="17" t="s">
        <v>157</v>
      </c>
      <c r="O492" s="17" t="s">
        <v>157</v>
      </c>
      <c r="P492" s="51" t="s">
        <v>164</v>
      </c>
      <c r="Q492" s="51"/>
      <c r="R492" s="51"/>
      <c r="T492" t="s">
        <v>163</v>
      </c>
    </row>
    <row r="493" spans="1:24" x14ac:dyDescent="0.25">
      <c r="A493" s="31">
        <v>9301</v>
      </c>
      <c r="B493" s="31" t="s">
        <v>141</v>
      </c>
      <c r="C493" s="31" t="s">
        <v>141</v>
      </c>
      <c r="D493" s="67">
        <v>1</v>
      </c>
      <c r="E493" s="68">
        <f t="shared" si="43"/>
        <v>1000</v>
      </c>
      <c r="F493" s="39">
        <v>1</v>
      </c>
      <c r="G493" s="39">
        <v>1000</v>
      </c>
      <c r="H493" s="64">
        <v>1</v>
      </c>
      <c r="I493" s="64">
        <v>1000</v>
      </c>
      <c r="J493" s="64">
        <v>2</v>
      </c>
      <c r="L493" s="26"/>
      <c r="M493" s="26"/>
      <c r="N493" s="17" t="s">
        <v>157</v>
      </c>
      <c r="O493" s="17" t="s">
        <v>157</v>
      </c>
      <c r="P493" s="51" t="s">
        <v>164</v>
      </c>
      <c r="Q493" s="51"/>
      <c r="R493" s="51"/>
      <c r="T493" t="s">
        <v>167</v>
      </c>
      <c r="X493" s="51" t="s">
        <v>162</v>
      </c>
    </row>
    <row r="494" spans="1:24" x14ac:dyDescent="0.25">
      <c r="A494" s="31">
        <v>9330</v>
      </c>
      <c r="B494" s="31" t="s">
        <v>142</v>
      </c>
      <c r="C494" s="31" t="s">
        <v>143</v>
      </c>
      <c r="D494" s="67">
        <v>1</v>
      </c>
      <c r="E494" s="68">
        <f t="shared" si="43"/>
        <v>1000</v>
      </c>
      <c r="F494" s="39">
        <v>1</v>
      </c>
      <c r="G494" s="39">
        <v>1000</v>
      </c>
      <c r="H494" s="64">
        <v>1</v>
      </c>
      <c r="I494" s="64">
        <v>1000</v>
      </c>
      <c r="J494" s="64">
        <v>2</v>
      </c>
      <c r="L494" s="26"/>
      <c r="M494" s="26"/>
      <c r="N494" s="17" t="s">
        <v>157</v>
      </c>
      <c r="O494" s="17" t="s">
        <v>157</v>
      </c>
      <c r="P494" s="51" t="s">
        <v>164</v>
      </c>
      <c r="Q494" s="51"/>
      <c r="R494" s="51"/>
    </row>
    <row r="495" spans="1:24" x14ac:dyDescent="0.25">
      <c r="A495" s="31">
        <v>9210</v>
      </c>
      <c r="B495" s="31" t="s">
        <v>144</v>
      </c>
      <c r="C495" s="31" t="s">
        <v>145</v>
      </c>
      <c r="D495" s="67">
        <v>1</v>
      </c>
      <c r="E495" s="68">
        <f t="shared" si="43"/>
        <v>1000</v>
      </c>
      <c r="F495" s="39">
        <v>1</v>
      </c>
      <c r="G495" s="39">
        <v>1000</v>
      </c>
      <c r="H495" s="64">
        <v>1</v>
      </c>
      <c r="I495" s="64">
        <v>1000</v>
      </c>
      <c r="J495" s="64">
        <v>2</v>
      </c>
      <c r="L495" s="26"/>
      <c r="M495" s="26"/>
      <c r="N495" s="17" t="s">
        <v>157</v>
      </c>
      <c r="O495" s="17" t="s">
        <v>157</v>
      </c>
      <c r="P495" s="51" t="s">
        <v>164</v>
      </c>
      <c r="Q495" s="51"/>
      <c r="R495" s="51"/>
      <c r="T495">
        <v>41840</v>
      </c>
    </row>
    <row r="496" spans="1:24" x14ac:dyDescent="0.25">
      <c r="A496" s="31">
        <v>9200</v>
      </c>
      <c r="B496" s="31" t="s">
        <v>146</v>
      </c>
      <c r="C496" s="31" t="s">
        <v>147</v>
      </c>
      <c r="D496" s="67">
        <v>1</v>
      </c>
      <c r="E496" s="68">
        <f t="shared" si="43"/>
        <v>1000</v>
      </c>
      <c r="F496" s="39">
        <v>1</v>
      </c>
      <c r="G496" s="39">
        <v>1000</v>
      </c>
      <c r="H496" s="64">
        <v>1</v>
      </c>
      <c r="I496" s="64">
        <v>1000</v>
      </c>
      <c r="J496" s="64">
        <v>2</v>
      </c>
      <c r="L496" s="26"/>
      <c r="M496" s="26"/>
      <c r="N496" s="17" t="s">
        <v>157</v>
      </c>
      <c r="O496" s="17" t="s">
        <v>157</v>
      </c>
      <c r="P496" s="51" t="s">
        <v>164</v>
      </c>
      <c r="Q496" s="51"/>
      <c r="R496" s="51"/>
      <c r="T496">
        <f>T495/60</f>
        <v>697.33333333333337</v>
      </c>
    </row>
    <row r="497" spans="1:24" x14ac:dyDescent="0.25">
      <c r="A497" s="31">
        <v>0</v>
      </c>
      <c r="B497" s="31" t="s">
        <v>148</v>
      </c>
      <c r="C497" s="31" t="s">
        <v>149</v>
      </c>
      <c r="D497" s="67">
        <v>1</v>
      </c>
      <c r="E497" s="68">
        <f t="shared" si="43"/>
        <v>1000</v>
      </c>
      <c r="F497" s="39">
        <v>1</v>
      </c>
      <c r="G497" s="39">
        <v>1000</v>
      </c>
      <c r="H497" s="64">
        <v>1</v>
      </c>
      <c r="I497" s="64">
        <v>1000</v>
      </c>
      <c r="J497" s="64">
        <v>2</v>
      </c>
      <c r="L497" s="26"/>
      <c r="M497" s="26"/>
      <c r="N497" s="17" t="s">
        <v>157</v>
      </c>
      <c r="O497" s="17" t="s">
        <v>157</v>
      </c>
      <c r="P497" s="51" t="s">
        <v>164</v>
      </c>
      <c r="Q497" s="51"/>
      <c r="R497" s="51"/>
    </row>
    <row r="498" spans="1:24" x14ac:dyDescent="0.25">
      <c r="A498" s="31">
        <v>9150</v>
      </c>
      <c r="B498" s="31" t="s">
        <v>150</v>
      </c>
      <c r="C498" s="31" t="s">
        <v>151</v>
      </c>
      <c r="D498" s="67">
        <v>1</v>
      </c>
      <c r="E498" s="68">
        <f t="shared" si="43"/>
        <v>1000</v>
      </c>
      <c r="F498" s="39">
        <v>1</v>
      </c>
      <c r="G498" s="39">
        <v>1000</v>
      </c>
      <c r="H498" s="64">
        <v>1</v>
      </c>
      <c r="I498" s="64">
        <v>1000</v>
      </c>
      <c r="J498" s="64">
        <v>2</v>
      </c>
      <c r="L498" s="26"/>
      <c r="M498" s="26"/>
      <c r="N498" s="17" t="s">
        <v>157</v>
      </c>
      <c r="O498" s="17" t="s">
        <v>157</v>
      </c>
      <c r="P498" s="51" t="s">
        <v>164</v>
      </c>
      <c r="Q498" s="51"/>
      <c r="R498" s="51"/>
    </row>
    <row r="499" spans="1:24" s="3" customFormat="1" x14ac:dyDescent="0.25">
      <c r="A499" s="19" t="s">
        <v>13</v>
      </c>
      <c r="B499" s="19"/>
      <c r="C499" s="19"/>
      <c r="D499" s="21"/>
      <c r="E499" s="13"/>
      <c r="F499" s="39"/>
      <c r="G499" s="39"/>
      <c r="H499" s="14"/>
      <c r="I499" s="14"/>
      <c r="J499" s="14"/>
      <c r="K499" s="60"/>
      <c r="L499" s="20"/>
      <c r="M499" s="20"/>
      <c r="N499" s="20"/>
      <c r="O499" s="19"/>
      <c r="P499" s="19"/>
      <c r="Q499" s="2"/>
      <c r="R499" s="2"/>
      <c r="S499" s="76"/>
    </row>
    <row r="500" spans="1:24" x14ac:dyDescent="0.25">
      <c r="A500" s="36">
        <f>IF(LEN(C500)=17,LEFT(C500,4)+(B500-1)/(DATE(LEFT(C500,4)+1,1,1)-DATE(LEFT(C500,4),1,1)),"BAD DATE FORMAT")</f>
        <v>2018.5296803652968</v>
      </c>
      <c r="B500" s="35">
        <f>DATE(LEFT(C500,4),RIGHT(LEFT(C500,7),2),RIGHT(LEFT(C500,10),2))-DATE(LEFT(C500,4),1,1)+1+(RIGHT(LEFT(C500,14),2)*60+RIGHT(C500,2))/1440</f>
        <v>194.33333333333334</v>
      </c>
      <c r="C500" s="31" t="s">
        <v>197</v>
      </c>
      <c r="D500" s="21"/>
      <c r="E500" s="13"/>
      <c r="F500" s="39"/>
      <c r="G500" s="39"/>
      <c r="H500" s="14"/>
      <c r="I500" s="14"/>
      <c r="J500" s="14"/>
      <c r="K500" s="60"/>
      <c r="L500" s="16"/>
      <c r="M500" s="16" t="s">
        <v>156</v>
      </c>
      <c r="N500" s="17"/>
      <c r="O500" s="19"/>
      <c r="P500" s="19"/>
    </row>
    <row r="501" spans="1:24" ht="13.9" customHeight="1" x14ac:dyDescent="0.25">
      <c r="A501" s="31">
        <v>9300</v>
      </c>
      <c r="B501" s="31" t="s">
        <v>31</v>
      </c>
      <c r="C501" s="31" t="s">
        <v>31</v>
      </c>
      <c r="D501" s="67">
        <v>1</v>
      </c>
      <c r="E501" s="68">
        <f>1000/D501</f>
        <v>1000</v>
      </c>
      <c r="F501" s="39">
        <f t="shared" ref="F501" si="44">1000/G501</f>
        <v>1</v>
      </c>
      <c r="G501" s="39">
        <v>1000</v>
      </c>
      <c r="H501" s="64">
        <v>1</v>
      </c>
      <c r="I501" s="64">
        <f>1000/H501</f>
        <v>1000</v>
      </c>
      <c r="J501" s="64">
        <v>1</v>
      </c>
      <c r="K501" s="60"/>
      <c r="L501" s="16" t="s">
        <v>187</v>
      </c>
      <c r="M501" s="16" t="s">
        <v>156</v>
      </c>
      <c r="N501" s="17" t="s">
        <v>3</v>
      </c>
      <c r="O501" s="31" t="s">
        <v>184</v>
      </c>
      <c r="P501" s="51" t="s">
        <v>3</v>
      </c>
      <c r="Q501" s="55" t="s">
        <v>185</v>
      </c>
      <c r="R501" s="55" t="s">
        <v>186</v>
      </c>
    </row>
    <row r="502" spans="1:24" x14ac:dyDescent="0.25">
      <c r="A502" s="31">
        <v>1000</v>
      </c>
      <c r="B502" s="31" t="s">
        <v>33</v>
      </c>
      <c r="C502" s="31" t="s">
        <v>32</v>
      </c>
      <c r="D502" s="67">
        <v>92.832999999999998</v>
      </c>
      <c r="E502" s="68">
        <f>1000/D502</f>
        <v>10.772031497420098</v>
      </c>
      <c r="F502" s="39">
        <f>1000/G502</f>
        <v>95.031740601360852</v>
      </c>
      <c r="G502" s="39">
        <v>10.5228</v>
      </c>
      <c r="H502" s="64">
        <f>1000/I502</f>
        <v>95.031740601360852</v>
      </c>
      <c r="I502" s="64">
        <v>10.5228</v>
      </c>
      <c r="J502" s="64">
        <v>3.88640408968344</v>
      </c>
      <c r="K502" s="60"/>
      <c r="L502" s="16" t="s">
        <v>187</v>
      </c>
      <c r="M502" s="16" t="s">
        <v>156</v>
      </c>
      <c r="N502" s="17" t="s">
        <v>3</v>
      </c>
      <c r="O502" s="10" t="s">
        <v>189</v>
      </c>
      <c r="P502" s="51" t="s">
        <v>3</v>
      </c>
      <c r="Q502" s="55" t="s">
        <v>189</v>
      </c>
      <c r="R502" s="55" t="s">
        <v>188</v>
      </c>
    </row>
    <row r="503" spans="1:24" x14ac:dyDescent="0.25">
      <c r="A503" s="31">
        <v>2010</v>
      </c>
      <c r="B503" s="31" t="s">
        <v>112</v>
      </c>
      <c r="C503" s="31" t="s">
        <v>111</v>
      </c>
      <c r="D503" s="67">
        <v>116.9</v>
      </c>
      <c r="E503" s="68">
        <f>1000/D503</f>
        <v>8.5543199315654395</v>
      </c>
      <c r="F503" s="39">
        <f>1000/G503</f>
        <v>116.78559332920692</v>
      </c>
      <c r="G503" s="39">
        <v>8.5626999999999995</v>
      </c>
      <c r="H503" s="64">
        <f>1000/I503</f>
        <v>116.78559332920692</v>
      </c>
      <c r="I503" s="64">
        <v>8.5626999999999995</v>
      </c>
      <c r="J503" s="64">
        <v>1.74899911268048</v>
      </c>
      <c r="K503" s="60"/>
      <c r="L503" s="16" t="s">
        <v>187</v>
      </c>
      <c r="M503" s="16" t="s">
        <v>156</v>
      </c>
      <c r="N503" s="17" t="s">
        <v>3</v>
      </c>
      <c r="O503" s="10" t="s">
        <v>190</v>
      </c>
      <c r="P503" s="51" t="s">
        <v>3</v>
      </c>
      <c r="Q503" s="55" t="s">
        <v>190</v>
      </c>
      <c r="R503" s="55" t="s">
        <v>191</v>
      </c>
    </row>
    <row r="504" spans="1:24" x14ac:dyDescent="0.25">
      <c r="A504" s="31">
        <v>1002</v>
      </c>
      <c r="B504" s="31" t="s">
        <v>71</v>
      </c>
      <c r="C504" s="31" t="s">
        <v>65</v>
      </c>
      <c r="D504" s="67">
        <v>109.79</v>
      </c>
      <c r="E504" s="78">
        <f>1000/D504</f>
        <v>9.1082976591675013</v>
      </c>
      <c r="F504" s="39">
        <f>D504</f>
        <v>109.79</v>
      </c>
      <c r="G504" s="39">
        <f>E504</f>
        <v>9.1082976591675013</v>
      </c>
      <c r="H504" s="64">
        <f>1000/I504</f>
        <v>109.86234248486647</v>
      </c>
      <c r="I504" s="64">
        <v>9.1022999999999996</v>
      </c>
      <c r="J504" s="64">
        <v>1.8393218908464499</v>
      </c>
      <c r="K504" s="60"/>
      <c r="L504" s="16" t="s">
        <v>187</v>
      </c>
      <c r="M504" s="16" t="s">
        <v>156</v>
      </c>
      <c r="N504" s="17" t="s">
        <v>3</v>
      </c>
      <c r="O504" s="31" t="s">
        <v>184</v>
      </c>
      <c r="P504" s="51" t="s">
        <v>3</v>
      </c>
      <c r="Q504" s="55" t="s">
        <v>196</v>
      </c>
      <c r="R504" s="55" t="s">
        <v>196</v>
      </c>
    </row>
    <row r="505" spans="1:24" x14ac:dyDescent="0.25">
      <c r="A505" s="31">
        <v>2012</v>
      </c>
      <c r="B505" s="31" t="s">
        <v>72</v>
      </c>
      <c r="C505" s="31" t="s">
        <v>65</v>
      </c>
      <c r="D505" s="67">
        <v>109.79</v>
      </c>
      <c r="E505" s="78">
        <f t="shared" ref="E505:E514" si="45">1000/D505</f>
        <v>9.1082976591675013</v>
      </c>
      <c r="F505" s="39">
        <f t="shared" ref="F505:F506" si="46">D505</f>
        <v>109.79</v>
      </c>
      <c r="G505" s="39">
        <f t="shared" ref="G505:G506" si="47">E505</f>
        <v>9.1082976591675013</v>
      </c>
      <c r="H505" s="64">
        <f t="shared" ref="H505:H506" si="48">1000/I505</f>
        <v>109.86234248486647</v>
      </c>
      <c r="I505" s="64">
        <v>9.1022999999999996</v>
      </c>
      <c r="J505" s="64">
        <v>1.8393218908464499</v>
      </c>
      <c r="K505" s="60"/>
      <c r="L505" s="16" t="s">
        <v>187</v>
      </c>
      <c r="M505" s="16" t="s">
        <v>156</v>
      </c>
      <c r="N505" s="17" t="s">
        <v>3</v>
      </c>
      <c r="O505" s="31" t="s">
        <v>184</v>
      </c>
      <c r="P505" s="51" t="s">
        <v>3</v>
      </c>
      <c r="Q505" s="55" t="s">
        <v>196</v>
      </c>
      <c r="R505" s="55" t="s">
        <v>196</v>
      </c>
    </row>
    <row r="506" spans="1:24" ht="13.9" customHeight="1" x14ac:dyDescent="0.25">
      <c r="A506" s="31">
        <v>3002</v>
      </c>
      <c r="B506" s="31" t="s">
        <v>73</v>
      </c>
      <c r="C506" s="31" t="s">
        <v>65</v>
      </c>
      <c r="D506" s="67">
        <v>109.79</v>
      </c>
      <c r="E506" s="78">
        <f t="shared" si="45"/>
        <v>9.1082976591675013</v>
      </c>
      <c r="F506" s="39">
        <f t="shared" si="46"/>
        <v>109.79</v>
      </c>
      <c r="G506" s="39">
        <f t="shared" si="47"/>
        <v>9.1082976591675013</v>
      </c>
      <c r="H506" s="64">
        <f t="shared" si="48"/>
        <v>109.86234248486647</v>
      </c>
      <c r="I506" s="64">
        <v>9.1022999999999996</v>
      </c>
      <c r="J506" s="64">
        <v>1.8393218908464499</v>
      </c>
      <c r="K506" s="60"/>
      <c r="L506" s="16" t="s">
        <v>187</v>
      </c>
      <c r="M506" s="16" t="s">
        <v>156</v>
      </c>
      <c r="N506" s="17" t="s">
        <v>3</v>
      </c>
      <c r="O506" s="31" t="s">
        <v>184</v>
      </c>
      <c r="P506" s="51" t="s">
        <v>3</v>
      </c>
      <c r="Q506" s="55" t="s">
        <v>196</v>
      </c>
      <c r="R506" s="55" t="s">
        <v>196</v>
      </c>
    </row>
    <row r="507" spans="1:24" ht="14.25" customHeight="1" x14ac:dyDescent="0.25">
      <c r="A507" s="31">
        <v>1001</v>
      </c>
      <c r="B507" s="31" t="s">
        <v>160</v>
      </c>
      <c r="C507" s="31" t="s">
        <v>138</v>
      </c>
      <c r="D507" s="67">
        <f>H507/697.333</f>
        <v>1.4340351023112345E-3</v>
      </c>
      <c r="E507" s="68">
        <f t="shared" si="45"/>
        <v>697332.99999999988</v>
      </c>
      <c r="F507" s="39">
        <v>1</v>
      </c>
      <c r="G507" s="39">
        <f>1000/F507</f>
        <v>1000</v>
      </c>
      <c r="H507" s="64">
        <v>1</v>
      </c>
      <c r="I507" s="64">
        <f>1000/H507</f>
        <v>1000</v>
      </c>
      <c r="J507" s="64">
        <v>3</v>
      </c>
      <c r="L507" s="26" t="s">
        <v>168</v>
      </c>
      <c r="M507" s="26"/>
      <c r="N507" s="17" t="s">
        <v>157</v>
      </c>
      <c r="O507" s="17" t="s">
        <v>157</v>
      </c>
      <c r="P507" s="51" t="s">
        <v>164</v>
      </c>
      <c r="Q507" s="51"/>
      <c r="R507" s="51"/>
      <c r="T507" t="s">
        <v>165</v>
      </c>
      <c r="U507" t="s">
        <v>166</v>
      </c>
    </row>
    <row r="508" spans="1:24" x14ac:dyDescent="0.25">
      <c r="A508" s="31">
        <v>3001</v>
      </c>
      <c r="B508" s="31" t="s">
        <v>161</v>
      </c>
      <c r="C508" s="31" t="s">
        <v>140</v>
      </c>
      <c r="D508" s="67">
        <f>H508/697.333</f>
        <v>1.4340351023112345E-3</v>
      </c>
      <c r="E508" s="68">
        <f t="shared" si="45"/>
        <v>697332.99999999988</v>
      </c>
      <c r="F508" s="39">
        <v>1</v>
      </c>
      <c r="G508" s="39">
        <f>1000/F508</f>
        <v>1000</v>
      </c>
      <c r="H508" s="64">
        <v>1</v>
      </c>
      <c r="I508" s="64">
        <f>1000/H508</f>
        <v>1000</v>
      </c>
      <c r="J508" s="64">
        <v>3</v>
      </c>
      <c r="L508" s="26"/>
      <c r="M508" s="26"/>
      <c r="N508" s="17" t="s">
        <v>157</v>
      </c>
      <c r="O508" s="17" t="s">
        <v>157</v>
      </c>
      <c r="P508" s="51" t="s">
        <v>164</v>
      </c>
      <c r="Q508" s="51"/>
      <c r="R508" s="51"/>
      <c r="T508" t="s">
        <v>163</v>
      </c>
    </row>
    <row r="509" spans="1:24" x14ac:dyDescent="0.25">
      <c r="A509" s="31">
        <v>9301</v>
      </c>
      <c r="B509" s="31" t="s">
        <v>141</v>
      </c>
      <c r="C509" s="31" t="s">
        <v>141</v>
      </c>
      <c r="D509" s="67">
        <v>1</v>
      </c>
      <c r="E509" s="68">
        <f t="shared" si="45"/>
        <v>1000</v>
      </c>
      <c r="F509" s="39">
        <v>1</v>
      </c>
      <c r="G509" s="39">
        <v>1000</v>
      </c>
      <c r="H509" s="64">
        <v>1</v>
      </c>
      <c r="I509" s="64">
        <v>1000</v>
      </c>
      <c r="J509" s="64">
        <v>2</v>
      </c>
      <c r="L509" s="26"/>
      <c r="M509" s="26"/>
      <c r="N509" s="17" t="s">
        <v>157</v>
      </c>
      <c r="O509" s="17" t="s">
        <v>157</v>
      </c>
      <c r="P509" s="51" t="s">
        <v>164</v>
      </c>
      <c r="Q509" s="51"/>
      <c r="R509" s="51"/>
      <c r="T509" t="s">
        <v>167</v>
      </c>
      <c r="X509" s="51" t="s">
        <v>162</v>
      </c>
    </row>
    <row r="510" spans="1:24" x14ac:dyDescent="0.25">
      <c r="A510" s="31">
        <v>9330</v>
      </c>
      <c r="B510" s="31" t="s">
        <v>142</v>
      </c>
      <c r="C510" s="31" t="s">
        <v>143</v>
      </c>
      <c r="D510" s="67">
        <v>1</v>
      </c>
      <c r="E510" s="68">
        <f t="shared" si="45"/>
        <v>1000</v>
      </c>
      <c r="F510" s="39">
        <v>1</v>
      </c>
      <c r="G510" s="39">
        <v>1000</v>
      </c>
      <c r="H510" s="64">
        <v>1</v>
      </c>
      <c r="I510" s="64">
        <v>1000</v>
      </c>
      <c r="J510" s="64">
        <v>2</v>
      </c>
      <c r="L510" s="26"/>
      <c r="M510" s="26"/>
      <c r="N510" s="17" t="s">
        <v>157</v>
      </c>
      <c r="O510" s="17" t="s">
        <v>157</v>
      </c>
      <c r="P510" s="51" t="s">
        <v>164</v>
      </c>
      <c r="Q510" s="51"/>
      <c r="R510" s="51"/>
    </row>
    <row r="511" spans="1:24" x14ac:dyDescent="0.25">
      <c r="A511" s="31">
        <v>9210</v>
      </c>
      <c r="B511" s="31" t="s">
        <v>144</v>
      </c>
      <c r="C511" s="31" t="s">
        <v>145</v>
      </c>
      <c r="D511" s="67">
        <v>1</v>
      </c>
      <c r="E511" s="68">
        <f t="shared" si="45"/>
        <v>1000</v>
      </c>
      <c r="F511" s="39">
        <v>1</v>
      </c>
      <c r="G511" s="39">
        <v>1000</v>
      </c>
      <c r="H511" s="64">
        <v>1</v>
      </c>
      <c r="I511" s="64">
        <v>1000</v>
      </c>
      <c r="J511" s="64">
        <v>2</v>
      </c>
      <c r="L511" s="26"/>
      <c r="M511" s="26"/>
      <c r="N511" s="17" t="s">
        <v>157</v>
      </c>
      <c r="O511" s="17" t="s">
        <v>157</v>
      </c>
      <c r="P511" s="51" t="s">
        <v>164</v>
      </c>
      <c r="Q511" s="51"/>
      <c r="R511" s="51"/>
      <c r="T511">
        <v>41840</v>
      </c>
    </row>
    <row r="512" spans="1:24" x14ac:dyDescent="0.25">
      <c r="A512" s="31">
        <v>9200</v>
      </c>
      <c r="B512" s="31" t="s">
        <v>146</v>
      </c>
      <c r="C512" s="31" t="s">
        <v>147</v>
      </c>
      <c r="D512" s="67">
        <v>1</v>
      </c>
      <c r="E512" s="68">
        <f t="shared" si="45"/>
        <v>1000</v>
      </c>
      <c r="F512" s="39">
        <v>1</v>
      </c>
      <c r="G512" s="39">
        <v>1000</v>
      </c>
      <c r="H512" s="64">
        <v>1</v>
      </c>
      <c r="I512" s="64">
        <v>1000</v>
      </c>
      <c r="J512" s="64">
        <v>2</v>
      </c>
      <c r="L512" s="26"/>
      <c r="M512" s="26"/>
      <c r="N512" s="17" t="s">
        <v>157</v>
      </c>
      <c r="O512" s="17" t="s">
        <v>157</v>
      </c>
      <c r="P512" s="51" t="s">
        <v>164</v>
      </c>
      <c r="Q512" s="51"/>
      <c r="R512" s="51"/>
      <c r="T512">
        <f>T511/60</f>
        <v>697.33333333333337</v>
      </c>
    </row>
    <row r="513" spans="1:24" x14ac:dyDescent="0.25">
      <c r="A513" s="31">
        <v>0</v>
      </c>
      <c r="B513" s="31" t="s">
        <v>148</v>
      </c>
      <c r="C513" s="31" t="s">
        <v>149</v>
      </c>
      <c r="D513" s="67">
        <v>1</v>
      </c>
      <c r="E513" s="68">
        <f t="shared" si="45"/>
        <v>1000</v>
      </c>
      <c r="F513" s="39">
        <v>1</v>
      </c>
      <c r="G513" s="39">
        <v>1000</v>
      </c>
      <c r="H513" s="64">
        <v>1</v>
      </c>
      <c r="I513" s="64">
        <v>1000</v>
      </c>
      <c r="J513" s="64">
        <v>2</v>
      </c>
      <c r="L513" s="26"/>
      <c r="M513" s="26"/>
      <c r="N513" s="17" t="s">
        <v>157</v>
      </c>
      <c r="O513" s="17" t="s">
        <v>157</v>
      </c>
      <c r="P513" s="51" t="s">
        <v>164</v>
      </c>
      <c r="Q513" s="51"/>
      <c r="R513" s="51"/>
    </row>
    <row r="514" spans="1:24" x14ac:dyDescent="0.25">
      <c r="A514" s="31">
        <v>9150</v>
      </c>
      <c r="B514" s="31" t="s">
        <v>150</v>
      </c>
      <c r="C514" s="31" t="s">
        <v>151</v>
      </c>
      <c r="D514" s="67">
        <v>1</v>
      </c>
      <c r="E514" s="68">
        <f t="shared" si="45"/>
        <v>1000</v>
      </c>
      <c r="F514" s="39">
        <v>1</v>
      </c>
      <c r="G514" s="39">
        <v>1000</v>
      </c>
      <c r="H514" s="64">
        <v>1</v>
      </c>
      <c r="I514" s="64">
        <v>1000</v>
      </c>
      <c r="J514" s="64">
        <v>2</v>
      </c>
      <c r="L514" s="26"/>
      <c r="M514" s="26"/>
      <c r="N514" s="17" t="s">
        <v>157</v>
      </c>
      <c r="O514" s="17" t="s">
        <v>157</v>
      </c>
      <c r="P514" s="51" t="s">
        <v>164</v>
      </c>
      <c r="Q514" s="51"/>
      <c r="R514" s="51"/>
    </row>
    <row r="515" spans="1:24" s="3" customFormat="1" x14ac:dyDescent="0.25">
      <c r="A515" s="19" t="s">
        <v>13</v>
      </c>
      <c r="B515" s="19"/>
      <c r="C515" s="19"/>
      <c r="D515" s="21"/>
      <c r="E515" s="13"/>
      <c r="F515" s="39"/>
      <c r="G515" s="39"/>
      <c r="H515" s="14"/>
      <c r="I515" s="14"/>
      <c r="J515" s="14"/>
      <c r="K515" s="60"/>
      <c r="L515" s="20"/>
      <c r="M515" s="20"/>
      <c r="N515" s="20"/>
      <c r="O515" s="19"/>
      <c r="P515" s="19"/>
      <c r="Q515" s="2"/>
      <c r="R515" s="2"/>
      <c r="S515" s="76"/>
    </row>
    <row r="516" spans="1:24" x14ac:dyDescent="0.25">
      <c r="A516" s="36">
        <f>IF(LEN(C516)=17,LEFT(C516,4)+(B516-1)/(DATE(LEFT(C516,4)+1,1,1)-DATE(LEFT(C516,4),1,1)),"BAD DATE FORMAT")</f>
        <v>2018.5808238203958</v>
      </c>
      <c r="B516" s="35">
        <f>DATE(LEFT(C516,4),RIGHT(LEFT(C516,7),2),RIGHT(LEFT(C516,10),2))-DATE(LEFT(C516,4),1,1)+1+(RIGHT(LEFT(C516,14),2)*60+RIGHT(C516,2))/1440</f>
        <v>213.00069444444443</v>
      </c>
      <c r="C516" s="31" t="s">
        <v>198</v>
      </c>
      <c r="D516" s="21"/>
      <c r="E516" s="13"/>
      <c r="F516" s="39"/>
      <c r="G516" s="39"/>
      <c r="H516" s="14"/>
      <c r="I516" s="14"/>
      <c r="J516" s="14"/>
      <c r="K516" s="60"/>
      <c r="L516" s="16"/>
      <c r="M516" s="16" t="s">
        <v>156</v>
      </c>
      <c r="N516" s="17"/>
      <c r="O516" s="19"/>
      <c r="P516" s="19"/>
    </row>
    <row r="517" spans="1:24" ht="13.9" customHeight="1" x14ac:dyDescent="0.25">
      <c r="A517" s="31">
        <v>9300</v>
      </c>
      <c r="B517" s="31" t="s">
        <v>31</v>
      </c>
      <c r="C517" s="31" t="s">
        <v>31</v>
      </c>
      <c r="D517" s="67">
        <v>1</v>
      </c>
      <c r="E517" s="68">
        <f>1000/D517</f>
        <v>1000</v>
      </c>
      <c r="F517" s="39">
        <f t="shared" ref="F517" si="49">1000/G517</f>
        <v>1</v>
      </c>
      <c r="G517" s="39">
        <v>1000</v>
      </c>
      <c r="H517" s="64">
        <v>1</v>
      </c>
      <c r="I517" s="64">
        <f>1000/H517</f>
        <v>1000</v>
      </c>
      <c r="J517" s="64">
        <v>1</v>
      </c>
      <c r="K517" s="60"/>
      <c r="L517" s="16" t="s">
        <v>187</v>
      </c>
      <c r="M517" s="16" t="s">
        <v>156</v>
      </c>
      <c r="N517" s="17" t="s">
        <v>3</v>
      </c>
      <c r="O517" s="31" t="s">
        <v>184</v>
      </c>
      <c r="P517" s="51" t="s">
        <v>3</v>
      </c>
      <c r="Q517" s="55" t="s">
        <v>185</v>
      </c>
      <c r="R517" s="55" t="s">
        <v>186</v>
      </c>
    </row>
    <row r="518" spans="1:24" x14ac:dyDescent="0.25">
      <c r="A518" s="31">
        <v>1000</v>
      </c>
      <c r="B518" s="31" t="s">
        <v>33</v>
      </c>
      <c r="C518" s="31" t="s">
        <v>32</v>
      </c>
      <c r="D518" s="67">
        <v>92.832999999999998</v>
      </c>
      <c r="E518" s="68">
        <f>1000/D518</f>
        <v>10.772031497420098</v>
      </c>
      <c r="F518" s="39">
        <f>1000/G518</f>
        <v>95.031740601360852</v>
      </c>
      <c r="G518" s="39">
        <v>10.5228</v>
      </c>
      <c r="H518" s="64">
        <f>1000/I518</f>
        <v>95.031740601360852</v>
      </c>
      <c r="I518" s="64">
        <v>10.5228</v>
      </c>
      <c r="J518" s="64">
        <v>3.88640408968344</v>
      </c>
      <c r="K518" s="60"/>
      <c r="L518" s="16" t="s">
        <v>187</v>
      </c>
      <c r="M518" s="16" t="s">
        <v>156</v>
      </c>
      <c r="N518" s="17" t="s">
        <v>3</v>
      </c>
      <c r="O518" s="10" t="s">
        <v>189</v>
      </c>
      <c r="P518" s="51" t="s">
        <v>3</v>
      </c>
      <c r="Q518" s="55" t="s">
        <v>189</v>
      </c>
      <c r="R518" s="55" t="s">
        <v>188</v>
      </c>
    </row>
    <row r="519" spans="1:24" x14ac:dyDescent="0.25">
      <c r="A519" s="31">
        <v>2010</v>
      </c>
      <c r="B519" s="31" t="s">
        <v>112</v>
      </c>
      <c r="C519" s="31" t="s">
        <v>111</v>
      </c>
      <c r="D519" s="67">
        <v>116.9</v>
      </c>
      <c r="E519" s="68">
        <f>1000/D519</f>
        <v>8.5543199315654395</v>
      </c>
      <c r="F519" s="39">
        <f>1000/G519</f>
        <v>116.78559332920692</v>
      </c>
      <c r="G519" s="39">
        <v>8.5626999999999995</v>
      </c>
      <c r="H519" s="64">
        <f>1000/I519</f>
        <v>116.78559332920692</v>
      </c>
      <c r="I519" s="64">
        <v>8.5626999999999995</v>
      </c>
      <c r="J519" s="64">
        <v>1.74899911268048</v>
      </c>
      <c r="K519" s="60"/>
      <c r="L519" s="16" t="s">
        <v>187</v>
      </c>
      <c r="M519" s="16" t="s">
        <v>156</v>
      </c>
      <c r="N519" s="17" t="s">
        <v>3</v>
      </c>
      <c r="O519" s="10" t="s">
        <v>190</v>
      </c>
      <c r="P519" s="51" t="s">
        <v>3</v>
      </c>
      <c r="Q519" s="55" t="s">
        <v>190</v>
      </c>
      <c r="R519" s="55" t="s">
        <v>191</v>
      </c>
    </row>
    <row r="520" spans="1:24" x14ac:dyDescent="0.25">
      <c r="A520" s="31">
        <v>1002</v>
      </c>
      <c r="B520" s="31" t="s">
        <v>71</v>
      </c>
      <c r="C520" s="31" t="s">
        <v>152</v>
      </c>
      <c r="D520" s="67">
        <v>109.79</v>
      </c>
      <c r="E520" s="78">
        <f>1000/D520</f>
        <v>9.1082976591675013</v>
      </c>
      <c r="F520" s="39">
        <f>D520</f>
        <v>109.79</v>
      </c>
      <c r="G520" s="39">
        <f>E520</f>
        <v>9.1082976591675013</v>
      </c>
      <c r="H520" s="64">
        <f>1000/I520</f>
        <v>109.86234248486647</v>
      </c>
      <c r="I520" s="64">
        <v>9.1022999999999996</v>
      </c>
      <c r="J520" s="64">
        <v>1.8393218908464499</v>
      </c>
      <c r="K520" s="60"/>
      <c r="L520" s="16" t="s">
        <v>187</v>
      </c>
      <c r="M520" s="16" t="s">
        <v>156</v>
      </c>
      <c r="N520" s="17" t="s">
        <v>3</v>
      </c>
      <c r="O520" s="31" t="s">
        <v>184</v>
      </c>
      <c r="P520" s="51" t="s">
        <v>3</v>
      </c>
      <c r="Q520" s="55" t="s">
        <v>196</v>
      </c>
      <c r="R520" s="55" t="s">
        <v>196</v>
      </c>
    </row>
    <row r="521" spans="1:24" x14ac:dyDescent="0.25">
      <c r="A521" s="31">
        <v>2012</v>
      </c>
      <c r="B521" s="31" t="s">
        <v>72</v>
      </c>
      <c r="C521" s="31" t="s">
        <v>153</v>
      </c>
      <c r="D521" s="67">
        <v>109.79</v>
      </c>
      <c r="E521" s="78">
        <f t="shared" ref="E521:E531" si="50">1000/D521</f>
        <v>9.1082976591675013</v>
      </c>
      <c r="F521" s="39">
        <f t="shared" ref="F521:F522" si="51">D521</f>
        <v>109.79</v>
      </c>
      <c r="G521" s="39">
        <f t="shared" ref="G521:G522" si="52">E521</f>
        <v>9.1082976591675013</v>
      </c>
      <c r="H521" s="64">
        <f t="shared" ref="H521:H522" si="53">1000/I521</f>
        <v>109.86234248486647</v>
      </c>
      <c r="I521" s="64">
        <v>9.1022999999999996</v>
      </c>
      <c r="J521" s="64">
        <v>1.8393218908464499</v>
      </c>
      <c r="K521" s="60"/>
      <c r="L521" s="16" t="s">
        <v>187</v>
      </c>
      <c r="M521" s="16" t="s">
        <v>156</v>
      </c>
      <c r="N521" s="17" t="s">
        <v>3</v>
      </c>
      <c r="O521" s="31" t="s">
        <v>184</v>
      </c>
      <c r="P521" s="51" t="s">
        <v>3</v>
      </c>
      <c r="Q521" s="55" t="s">
        <v>196</v>
      </c>
      <c r="R521" s="55" t="s">
        <v>196</v>
      </c>
    </row>
    <row r="522" spans="1:24" ht="13.9" customHeight="1" x14ac:dyDescent="0.25">
      <c r="A522" s="31">
        <v>3002</v>
      </c>
      <c r="B522" s="31" t="s">
        <v>73</v>
      </c>
      <c r="C522" s="31" t="s">
        <v>154</v>
      </c>
      <c r="D522" s="67">
        <v>109.79</v>
      </c>
      <c r="E522" s="78">
        <f t="shared" si="50"/>
        <v>9.1082976591675013</v>
      </c>
      <c r="F522" s="39">
        <f t="shared" si="51"/>
        <v>109.79</v>
      </c>
      <c r="G522" s="39">
        <f t="shared" si="52"/>
        <v>9.1082976591675013</v>
      </c>
      <c r="H522" s="64">
        <f t="shared" si="53"/>
        <v>109.86234248486647</v>
      </c>
      <c r="I522" s="64">
        <v>9.1022999999999996</v>
      </c>
      <c r="J522" s="64">
        <v>1.8393218908464499</v>
      </c>
      <c r="K522" s="60"/>
      <c r="L522" s="16" t="s">
        <v>187</v>
      </c>
      <c r="M522" s="16" t="s">
        <v>156</v>
      </c>
      <c r="N522" s="17" t="s">
        <v>3</v>
      </c>
      <c r="O522" s="31" t="s">
        <v>184</v>
      </c>
      <c r="P522" s="51" t="s">
        <v>3</v>
      </c>
      <c r="Q522" s="55" t="s">
        <v>196</v>
      </c>
      <c r="R522" s="55" t="s">
        <v>196</v>
      </c>
    </row>
    <row r="523" spans="1:24" ht="13.9" customHeight="1" x14ac:dyDescent="0.25">
      <c r="A523" s="31">
        <v>0</v>
      </c>
      <c r="B523" s="31" t="s">
        <v>199</v>
      </c>
      <c r="C523" s="31" t="s">
        <v>200</v>
      </c>
      <c r="D523" s="67" t="s">
        <v>108</v>
      </c>
      <c r="E523" s="78" t="s">
        <v>108</v>
      </c>
      <c r="F523" s="39" t="s">
        <v>108</v>
      </c>
      <c r="G523" s="39" t="s">
        <v>108</v>
      </c>
      <c r="H523" s="64" t="s">
        <v>108</v>
      </c>
      <c r="I523" s="64" t="s">
        <v>108</v>
      </c>
      <c r="J523" s="64" t="s">
        <v>108</v>
      </c>
      <c r="K523" s="60"/>
      <c r="L523" s="16"/>
      <c r="M523" s="16"/>
      <c r="N523" s="17"/>
      <c r="O523" s="31"/>
      <c r="P523" s="51"/>
      <c r="Q523" s="55"/>
      <c r="R523" s="55"/>
    </row>
    <row r="524" spans="1:24" ht="14.25" customHeight="1" x14ac:dyDescent="0.25">
      <c r="A524" s="31">
        <v>1001</v>
      </c>
      <c r="B524" s="31" t="s">
        <v>160</v>
      </c>
      <c r="C524" s="31" t="s">
        <v>138</v>
      </c>
      <c r="D524" s="67">
        <f>H524/697.333</f>
        <v>1.4340351023112345E-3</v>
      </c>
      <c r="E524" s="68">
        <f t="shared" si="50"/>
        <v>697332.99999999988</v>
      </c>
      <c r="F524" s="39">
        <v>1</v>
      </c>
      <c r="G524" s="39">
        <f>1000/F524</f>
        <v>1000</v>
      </c>
      <c r="H524" s="64">
        <v>1</v>
      </c>
      <c r="I524" s="64">
        <f>1000/H524</f>
        <v>1000</v>
      </c>
      <c r="J524" s="64">
        <v>3</v>
      </c>
      <c r="L524" s="26" t="s">
        <v>168</v>
      </c>
      <c r="M524" s="26"/>
      <c r="N524" s="17" t="s">
        <v>157</v>
      </c>
      <c r="O524" s="17" t="s">
        <v>157</v>
      </c>
      <c r="P524" s="51" t="s">
        <v>164</v>
      </c>
      <c r="Q524" s="51"/>
      <c r="R524" s="51"/>
      <c r="T524" t="s">
        <v>165</v>
      </c>
      <c r="U524" t="s">
        <v>166</v>
      </c>
    </row>
    <row r="525" spans="1:24" x14ac:dyDescent="0.25">
      <c r="A525" s="31">
        <v>3001</v>
      </c>
      <c r="B525" s="31" t="s">
        <v>161</v>
      </c>
      <c r="C525" s="31" t="s">
        <v>140</v>
      </c>
      <c r="D525" s="67">
        <f>H525/697.333</f>
        <v>1.4340351023112345E-3</v>
      </c>
      <c r="E525" s="68">
        <f t="shared" si="50"/>
        <v>697332.99999999988</v>
      </c>
      <c r="F525" s="39">
        <v>1</v>
      </c>
      <c r="G525" s="39">
        <f>1000/F525</f>
        <v>1000</v>
      </c>
      <c r="H525" s="64">
        <v>1</v>
      </c>
      <c r="I525" s="64">
        <f>1000/H525</f>
        <v>1000</v>
      </c>
      <c r="J525" s="64">
        <v>3</v>
      </c>
      <c r="L525" s="26"/>
      <c r="M525" s="26"/>
      <c r="N525" s="17" t="s">
        <v>157</v>
      </c>
      <c r="O525" s="17" t="s">
        <v>157</v>
      </c>
      <c r="P525" s="51" t="s">
        <v>164</v>
      </c>
      <c r="Q525" s="51"/>
      <c r="R525" s="51"/>
      <c r="T525" t="s">
        <v>163</v>
      </c>
    </row>
    <row r="526" spans="1:24" x14ac:dyDescent="0.25">
      <c r="A526" s="31">
        <v>9301</v>
      </c>
      <c r="B526" s="31" t="s">
        <v>141</v>
      </c>
      <c r="C526" s="31" t="s">
        <v>141</v>
      </c>
      <c r="D526" s="67">
        <v>1</v>
      </c>
      <c r="E526" s="68">
        <f t="shared" si="50"/>
        <v>1000</v>
      </c>
      <c r="F526" s="39">
        <v>1</v>
      </c>
      <c r="G526" s="39">
        <v>1000</v>
      </c>
      <c r="H526" s="64">
        <v>1</v>
      </c>
      <c r="I526" s="64">
        <v>1000</v>
      </c>
      <c r="J526" s="64">
        <v>2</v>
      </c>
      <c r="L526" s="26"/>
      <c r="M526" s="26"/>
      <c r="N526" s="17" t="s">
        <v>157</v>
      </c>
      <c r="O526" s="17" t="s">
        <v>157</v>
      </c>
      <c r="P526" s="51" t="s">
        <v>164</v>
      </c>
      <c r="Q526" s="51"/>
      <c r="R526" s="51"/>
      <c r="T526" t="s">
        <v>167</v>
      </c>
      <c r="X526" s="51" t="s">
        <v>162</v>
      </c>
    </row>
    <row r="527" spans="1:24" x14ac:dyDescent="0.25">
      <c r="A527" s="31">
        <v>9330</v>
      </c>
      <c r="B527" s="31" t="s">
        <v>142</v>
      </c>
      <c r="C527" s="31" t="s">
        <v>143</v>
      </c>
      <c r="D527" s="67">
        <v>1</v>
      </c>
      <c r="E527" s="68">
        <f t="shared" si="50"/>
        <v>1000</v>
      </c>
      <c r="F527" s="39">
        <v>1</v>
      </c>
      <c r="G527" s="39">
        <v>1000</v>
      </c>
      <c r="H527" s="64">
        <v>1</v>
      </c>
      <c r="I527" s="64">
        <v>1000</v>
      </c>
      <c r="J527" s="64">
        <v>2</v>
      </c>
      <c r="L527" s="26"/>
      <c r="M527" s="26"/>
      <c r="N527" s="17" t="s">
        <v>157</v>
      </c>
      <c r="O527" s="17" t="s">
        <v>157</v>
      </c>
      <c r="P527" s="51" t="s">
        <v>164</v>
      </c>
      <c r="Q527" s="51"/>
      <c r="R527" s="51"/>
    </row>
    <row r="528" spans="1:24" x14ac:dyDescent="0.25">
      <c r="A528" s="31">
        <v>9210</v>
      </c>
      <c r="B528" s="31" t="s">
        <v>144</v>
      </c>
      <c r="C528" s="31" t="s">
        <v>145</v>
      </c>
      <c r="D528" s="67">
        <v>1</v>
      </c>
      <c r="E528" s="68">
        <f t="shared" si="50"/>
        <v>1000</v>
      </c>
      <c r="F528" s="39">
        <v>1</v>
      </c>
      <c r="G528" s="39">
        <v>1000</v>
      </c>
      <c r="H528" s="64">
        <v>1</v>
      </c>
      <c r="I528" s="64">
        <v>1000</v>
      </c>
      <c r="J528" s="64">
        <v>2</v>
      </c>
      <c r="L528" s="26"/>
      <c r="M528" s="26"/>
      <c r="N528" s="17" t="s">
        <v>157</v>
      </c>
      <c r="O528" s="17" t="s">
        <v>157</v>
      </c>
      <c r="P528" s="51" t="s">
        <v>164</v>
      </c>
      <c r="Q528" s="51"/>
      <c r="R528" s="51"/>
      <c r="T528">
        <v>41840</v>
      </c>
    </row>
    <row r="529" spans="1:24" x14ac:dyDescent="0.25">
      <c r="A529" s="31">
        <v>9200</v>
      </c>
      <c r="B529" s="31" t="s">
        <v>146</v>
      </c>
      <c r="C529" s="31" t="s">
        <v>147</v>
      </c>
      <c r="D529" s="67">
        <v>1</v>
      </c>
      <c r="E529" s="68">
        <f t="shared" si="50"/>
        <v>1000</v>
      </c>
      <c r="F529" s="39">
        <v>1</v>
      </c>
      <c r="G529" s="39">
        <v>1000</v>
      </c>
      <c r="H529" s="64">
        <v>1</v>
      </c>
      <c r="I529" s="64">
        <v>1000</v>
      </c>
      <c r="J529" s="64">
        <v>2</v>
      </c>
      <c r="L529" s="26"/>
      <c r="M529" s="26"/>
      <c r="N529" s="17" t="s">
        <v>157</v>
      </c>
      <c r="O529" s="17" t="s">
        <v>157</v>
      </c>
      <c r="P529" s="51" t="s">
        <v>164</v>
      </c>
      <c r="Q529" s="51"/>
      <c r="R529" s="51"/>
      <c r="T529">
        <f>T528/60</f>
        <v>697.33333333333337</v>
      </c>
    </row>
    <row r="530" spans="1:24" x14ac:dyDescent="0.25">
      <c r="A530" s="31">
        <v>0</v>
      </c>
      <c r="B530" s="31" t="s">
        <v>148</v>
      </c>
      <c r="C530" s="31" t="s">
        <v>149</v>
      </c>
      <c r="D530" s="67">
        <v>1</v>
      </c>
      <c r="E530" s="68">
        <f t="shared" si="50"/>
        <v>1000</v>
      </c>
      <c r="F530" s="39">
        <v>1</v>
      </c>
      <c r="G530" s="39">
        <v>1000</v>
      </c>
      <c r="H530" s="64">
        <v>1</v>
      </c>
      <c r="I530" s="64">
        <v>1000</v>
      </c>
      <c r="J530" s="64">
        <v>2</v>
      </c>
      <c r="L530" s="26"/>
      <c r="M530" s="26"/>
      <c r="N530" s="17" t="s">
        <v>157</v>
      </c>
      <c r="O530" s="17" t="s">
        <v>157</v>
      </c>
      <c r="P530" s="51" t="s">
        <v>164</v>
      </c>
      <c r="Q530" s="51"/>
      <c r="R530" s="51"/>
    </row>
    <row r="531" spans="1:24" x14ac:dyDescent="0.25">
      <c r="A531" s="31">
        <v>9150</v>
      </c>
      <c r="B531" s="31" t="s">
        <v>150</v>
      </c>
      <c r="C531" s="31" t="s">
        <v>151</v>
      </c>
      <c r="D531" s="67">
        <v>1</v>
      </c>
      <c r="E531" s="68">
        <f t="shared" si="50"/>
        <v>1000</v>
      </c>
      <c r="F531" s="39">
        <v>1</v>
      </c>
      <c r="G531" s="39">
        <v>1000</v>
      </c>
      <c r="H531" s="64">
        <v>1</v>
      </c>
      <c r="I531" s="64">
        <v>1000</v>
      </c>
      <c r="J531" s="64">
        <v>2</v>
      </c>
      <c r="L531" s="26"/>
      <c r="M531" s="26"/>
      <c r="N531" s="17" t="s">
        <v>157</v>
      </c>
      <c r="O531" s="17" t="s">
        <v>157</v>
      </c>
      <c r="P531" s="51" t="s">
        <v>164</v>
      </c>
      <c r="Q531" s="51"/>
      <c r="R531" s="51"/>
    </row>
    <row r="532" spans="1:24" s="3" customFormat="1" x14ac:dyDescent="0.25">
      <c r="A532" s="19" t="s">
        <v>13</v>
      </c>
      <c r="B532" s="19"/>
      <c r="C532" s="19"/>
      <c r="D532" s="21"/>
      <c r="E532" s="13"/>
      <c r="F532" s="39"/>
      <c r="G532" s="39"/>
      <c r="H532" s="14"/>
      <c r="I532" s="14"/>
      <c r="J532" s="14"/>
      <c r="K532" s="60"/>
      <c r="L532" s="20"/>
      <c r="M532" s="20"/>
      <c r="N532" s="20"/>
      <c r="O532" s="19"/>
      <c r="P532" s="19"/>
      <c r="Q532" s="2"/>
      <c r="R532" s="2"/>
      <c r="S532" s="76"/>
    </row>
    <row r="533" spans="1:24" x14ac:dyDescent="0.25">
      <c r="A533" s="36">
        <f>IF(LEN(C533)=17,LEFT(C533,4)+(B533-1)/(DATE(LEFT(C533,4)+1,1,1)-DATE(LEFT(C533,4),1,1)),"BAD DATE FORMAT")</f>
        <v>2018.8328786149164</v>
      </c>
      <c r="B533" s="35">
        <f>DATE(LEFT(C533,4),RIGHT(LEFT(C533,7),2),RIGHT(LEFT(C533,10),2))-DATE(LEFT(C533,4),1,1)+1+(RIGHT(LEFT(C533,14),2)*60+RIGHT(C533,2))/1440</f>
        <v>305.00069444444443</v>
      </c>
      <c r="C533" s="31" t="s">
        <v>201</v>
      </c>
      <c r="D533" s="21"/>
      <c r="E533" s="13"/>
      <c r="F533" s="39"/>
      <c r="G533" s="39"/>
      <c r="H533" s="14"/>
      <c r="I533" s="14"/>
      <c r="J533" s="14"/>
      <c r="K533" s="60"/>
      <c r="L533" s="16"/>
      <c r="M533" s="16" t="s">
        <v>156</v>
      </c>
      <c r="N533" s="17"/>
      <c r="O533" s="19"/>
      <c r="P533" s="19"/>
    </row>
    <row r="534" spans="1:24" ht="13.9" customHeight="1" x14ac:dyDescent="0.25">
      <c r="A534" s="31">
        <v>9300</v>
      </c>
      <c r="B534" s="31" t="s">
        <v>31</v>
      </c>
      <c r="C534" s="31" t="s">
        <v>31</v>
      </c>
      <c r="D534" s="67">
        <v>1</v>
      </c>
      <c r="E534" s="68">
        <f>1000/D534</f>
        <v>1000</v>
      </c>
      <c r="F534" s="39">
        <f t="shared" ref="F534" si="54">1000/G534</f>
        <v>1</v>
      </c>
      <c r="G534" s="39">
        <v>1000</v>
      </c>
      <c r="H534" s="64">
        <v>1</v>
      </c>
      <c r="I534" s="64">
        <f>1000/H534</f>
        <v>1000</v>
      </c>
      <c r="J534" s="64">
        <v>1</v>
      </c>
      <c r="K534" s="60"/>
      <c r="L534" s="16" t="s">
        <v>187</v>
      </c>
      <c r="M534" s="16" t="s">
        <v>156</v>
      </c>
      <c r="N534" s="17" t="s">
        <v>3</v>
      </c>
      <c r="O534" s="31" t="s">
        <v>184</v>
      </c>
      <c r="P534" s="51" t="s">
        <v>3</v>
      </c>
      <c r="Q534" s="55" t="s">
        <v>185</v>
      </c>
      <c r="R534" s="55" t="s">
        <v>186</v>
      </c>
    </row>
    <row r="535" spans="1:24" x14ac:dyDescent="0.25">
      <c r="A535" s="31">
        <v>1000</v>
      </c>
      <c r="B535" s="31" t="s">
        <v>33</v>
      </c>
      <c r="C535" s="31" t="s">
        <v>32</v>
      </c>
      <c r="D535" s="67">
        <v>92.832999999999998</v>
      </c>
      <c r="E535" s="68">
        <f>1000/D535</f>
        <v>10.772031497420098</v>
      </c>
      <c r="F535" s="39">
        <f>1000/G535</f>
        <v>95.031740601360852</v>
      </c>
      <c r="G535" s="39">
        <v>10.5228</v>
      </c>
      <c r="H535" s="64">
        <f>1000/I535</f>
        <v>95.031740601360852</v>
      </c>
      <c r="I535" s="64">
        <v>10.5228</v>
      </c>
      <c r="J535" s="64">
        <v>3.88640408968344</v>
      </c>
      <c r="K535" s="60"/>
      <c r="L535" s="16" t="s">
        <v>187</v>
      </c>
      <c r="M535" s="16" t="s">
        <v>156</v>
      </c>
      <c r="N535" s="17" t="s">
        <v>3</v>
      </c>
      <c r="O535" s="10" t="s">
        <v>189</v>
      </c>
      <c r="P535" s="51" t="s">
        <v>3</v>
      </c>
      <c r="Q535" s="55" t="s">
        <v>189</v>
      </c>
      <c r="R535" s="55" t="s">
        <v>188</v>
      </c>
    </row>
    <row r="536" spans="1:24" x14ac:dyDescent="0.25">
      <c r="A536" s="31">
        <v>2010</v>
      </c>
      <c r="B536" s="31" t="s">
        <v>112</v>
      </c>
      <c r="C536" s="31" t="s">
        <v>111</v>
      </c>
      <c r="D536" s="67">
        <v>116.9</v>
      </c>
      <c r="E536" s="68">
        <f>1000/D536</f>
        <v>8.5543199315654395</v>
      </c>
      <c r="F536" s="39">
        <f>1000/G536</f>
        <v>116.78559332920692</v>
      </c>
      <c r="G536" s="39">
        <v>8.5626999999999995</v>
      </c>
      <c r="H536" s="64">
        <f>1000/I536</f>
        <v>116.78559332920692</v>
      </c>
      <c r="I536" s="64">
        <v>8.5626999999999995</v>
      </c>
      <c r="J536" s="64">
        <v>1.74899911268048</v>
      </c>
      <c r="K536" s="60"/>
      <c r="L536" s="16" t="s">
        <v>187</v>
      </c>
      <c r="M536" s="16" t="s">
        <v>156</v>
      </c>
      <c r="N536" s="17" t="s">
        <v>3</v>
      </c>
      <c r="O536" s="10" t="s">
        <v>190</v>
      </c>
      <c r="P536" s="51" t="s">
        <v>3</v>
      </c>
      <c r="Q536" s="55" t="s">
        <v>190</v>
      </c>
      <c r="R536" s="55" t="s">
        <v>191</v>
      </c>
    </row>
    <row r="537" spans="1:24" x14ac:dyDescent="0.25">
      <c r="A537" s="31">
        <v>1002</v>
      </c>
      <c r="B537" s="31" t="s">
        <v>71</v>
      </c>
      <c r="C537" s="31" t="s">
        <v>152</v>
      </c>
      <c r="D537" s="67">
        <v>109.79</v>
      </c>
      <c r="E537" s="78">
        <f>1000/D537</f>
        <v>9.1082976591675013</v>
      </c>
      <c r="F537" s="39">
        <f>D537</f>
        <v>109.79</v>
      </c>
      <c r="G537" s="39">
        <f>E537</f>
        <v>9.1082976591675013</v>
      </c>
      <c r="H537" s="64">
        <f>1000/I537</f>
        <v>109.86234248486647</v>
      </c>
      <c r="I537" s="64">
        <v>9.1022999999999996</v>
      </c>
      <c r="J537" s="64">
        <v>1.8393218908464499</v>
      </c>
      <c r="K537" s="60"/>
      <c r="L537" s="16" t="s">
        <v>187</v>
      </c>
      <c r="M537" s="16" t="s">
        <v>156</v>
      </c>
      <c r="N537" s="17" t="s">
        <v>3</v>
      </c>
      <c r="O537" s="31" t="s">
        <v>184</v>
      </c>
      <c r="P537" s="51" t="s">
        <v>3</v>
      </c>
      <c r="Q537" s="55" t="s">
        <v>196</v>
      </c>
      <c r="R537" s="55" t="s">
        <v>196</v>
      </c>
    </row>
    <row r="538" spans="1:24" x14ac:dyDescent="0.25">
      <c r="A538" s="31">
        <v>2012</v>
      </c>
      <c r="B538" s="31" t="s">
        <v>72</v>
      </c>
      <c r="C538" s="31" t="s">
        <v>153</v>
      </c>
      <c r="D538" s="67">
        <v>109.79</v>
      </c>
      <c r="E538" s="78">
        <f t="shared" ref="E538:E539" si="55">1000/D538</f>
        <v>9.1082976591675013</v>
      </c>
      <c r="F538" s="39">
        <f t="shared" ref="F538:F539" si="56">D538</f>
        <v>109.79</v>
      </c>
      <c r="G538" s="39">
        <f t="shared" ref="G538:G539" si="57">E538</f>
        <v>9.1082976591675013</v>
      </c>
      <c r="H538" s="64">
        <f t="shared" ref="H538:H539" si="58">1000/I538</f>
        <v>109.86234248486647</v>
      </c>
      <c r="I538" s="64">
        <v>9.1022999999999996</v>
      </c>
      <c r="J538" s="64">
        <v>1.8393218908464499</v>
      </c>
      <c r="K538" s="60"/>
      <c r="L538" s="16" t="s">
        <v>187</v>
      </c>
      <c r="M538" s="16" t="s">
        <v>156</v>
      </c>
      <c r="N538" s="17" t="s">
        <v>3</v>
      </c>
      <c r="O538" s="31" t="s">
        <v>184</v>
      </c>
      <c r="P538" s="51" t="s">
        <v>3</v>
      </c>
      <c r="Q538" s="55" t="s">
        <v>196</v>
      </c>
      <c r="R538" s="55" t="s">
        <v>196</v>
      </c>
    </row>
    <row r="539" spans="1:24" ht="13.9" customHeight="1" x14ac:dyDescent="0.25">
      <c r="A539" s="31">
        <v>3002</v>
      </c>
      <c r="B539" s="31" t="s">
        <v>73</v>
      </c>
      <c r="C539" s="31" t="s">
        <v>154</v>
      </c>
      <c r="D539" s="67">
        <v>109.79</v>
      </c>
      <c r="E539" s="78">
        <f t="shared" si="55"/>
        <v>9.1082976591675013</v>
      </c>
      <c r="F539" s="39">
        <f t="shared" si="56"/>
        <v>109.79</v>
      </c>
      <c r="G539" s="39">
        <f t="shared" si="57"/>
        <v>9.1082976591675013</v>
      </c>
      <c r="H539" s="64">
        <f t="shared" si="58"/>
        <v>109.86234248486647</v>
      </c>
      <c r="I539" s="64">
        <v>9.1022999999999996</v>
      </c>
      <c r="J539" s="64">
        <v>1.8393218908464499</v>
      </c>
      <c r="K539" s="60"/>
      <c r="L539" s="16" t="s">
        <v>187</v>
      </c>
      <c r="M539" s="16" t="s">
        <v>156</v>
      </c>
      <c r="N539" s="17" t="s">
        <v>3</v>
      </c>
      <c r="O539" s="31" t="s">
        <v>184</v>
      </c>
      <c r="P539" s="51" t="s">
        <v>3</v>
      </c>
      <c r="Q539" s="55" t="s">
        <v>196</v>
      </c>
      <c r="R539" s="55" t="s">
        <v>196</v>
      </c>
    </row>
    <row r="540" spans="1:24" ht="13.9" customHeight="1" x14ac:dyDescent="0.25">
      <c r="A540" s="31">
        <v>0</v>
      </c>
      <c r="B540" s="31" t="s">
        <v>199</v>
      </c>
      <c r="C540" s="31" t="s">
        <v>200</v>
      </c>
      <c r="D540" s="67" t="s">
        <v>108</v>
      </c>
      <c r="E540" s="78" t="s">
        <v>108</v>
      </c>
      <c r="F540" s="39" t="s">
        <v>108</v>
      </c>
      <c r="G540" s="39" t="s">
        <v>108</v>
      </c>
      <c r="H540" s="64" t="s">
        <v>108</v>
      </c>
      <c r="I540" s="64" t="s">
        <v>108</v>
      </c>
      <c r="J540" s="64" t="s">
        <v>108</v>
      </c>
      <c r="K540" s="60"/>
      <c r="L540" s="16"/>
      <c r="M540" s="16"/>
      <c r="N540" s="17"/>
      <c r="O540" s="31"/>
      <c r="P540" s="51"/>
      <c r="Q540" s="55"/>
      <c r="R540" s="55"/>
    </row>
    <row r="541" spans="1:24" ht="14.25" customHeight="1" x14ac:dyDescent="0.25">
      <c r="A541" s="31">
        <v>1001</v>
      </c>
      <c r="B541" s="31" t="s">
        <v>160</v>
      </c>
      <c r="C541" s="31" t="s">
        <v>138</v>
      </c>
      <c r="D541" s="67">
        <f>H541/697.333</f>
        <v>1.4340351023112345E-3</v>
      </c>
      <c r="E541" s="68">
        <f t="shared" ref="E541:E548" si="59">1000/D541</f>
        <v>697332.99999999988</v>
      </c>
      <c r="F541" s="39">
        <v>1</v>
      </c>
      <c r="G541" s="39">
        <f>1000/F541</f>
        <v>1000</v>
      </c>
      <c r="H541" s="64">
        <v>1</v>
      </c>
      <c r="I541" s="64">
        <f>1000/H541</f>
        <v>1000</v>
      </c>
      <c r="J541" s="64">
        <v>3</v>
      </c>
      <c r="L541" s="26" t="s">
        <v>168</v>
      </c>
      <c r="M541" s="26"/>
      <c r="N541" s="17" t="s">
        <v>157</v>
      </c>
      <c r="O541" s="17" t="s">
        <v>157</v>
      </c>
      <c r="P541" s="51" t="s">
        <v>164</v>
      </c>
      <c r="Q541" s="51"/>
      <c r="R541" s="51"/>
      <c r="T541" t="s">
        <v>165</v>
      </c>
      <c r="U541" t="s">
        <v>166</v>
      </c>
    </row>
    <row r="542" spans="1:24" x14ac:dyDescent="0.25">
      <c r="A542" s="31">
        <v>0</v>
      </c>
      <c r="B542" s="31" t="s">
        <v>161</v>
      </c>
      <c r="C542" s="31" t="s">
        <v>140</v>
      </c>
      <c r="D542" s="67">
        <f>H542/697.333</f>
        <v>1.4340351023112345E-3</v>
      </c>
      <c r="E542" s="68">
        <f t="shared" si="59"/>
        <v>697332.99999999988</v>
      </c>
      <c r="F542" s="39">
        <v>1</v>
      </c>
      <c r="G542" s="39">
        <f>1000/F542</f>
        <v>1000</v>
      </c>
      <c r="H542" s="64">
        <v>1</v>
      </c>
      <c r="I542" s="64">
        <f>1000/H542</f>
        <v>1000</v>
      </c>
      <c r="J542" s="64">
        <v>3</v>
      </c>
      <c r="L542" s="26"/>
      <c r="M542" s="26"/>
      <c r="N542" s="17" t="s">
        <v>157</v>
      </c>
      <c r="O542" s="17" t="s">
        <v>157</v>
      </c>
      <c r="P542" s="51" t="s">
        <v>164</v>
      </c>
      <c r="Q542" s="51"/>
      <c r="R542" s="51"/>
      <c r="T542" t="s">
        <v>163</v>
      </c>
    </row>
    <row r="543" spans="1:24" x14ac:dyDescent="0.25">
      <c r="A543" s="31">
        <v>9301</v>
      </c>
      <c r="B543" s="31" t="s">
        <v>141</v>
      </c>
      <c r="C543" s="31" t="s">
        <v>141</v>
      </c>
      <c r="D543" s="67">
        <v>1</v>
      </c>
      <c r="E543" s="68">
        <f t="shared" si="59"/>
        <v>1000</v>
      </c>
      <c r="F543" s="39">
        <v>1</v>
      </c>
      <c r="G543" s="39">
        <v>1000</v>
      </c>
      <c r="H543" s="64">
        <v>1</v>
      </c>
      <c r="I543" s="64">
        <v>1000</v>
      </c>
      <c r="J543" s="64">
        <v>2</v>
      </c>
      <c r="L543" s="26"/>
      <c r="M543" s="26"/>
      <c r="N543" s="17" t="s">
        <v>157</v>
      </c>
      <c r="O543" s="17" t="s">
        <v>157</v>
      </c>
      <c r="P543" s="51" t="s">
        <v>164</v>
      </c>
      <c r="Q543" s="51"/>
      <c r="R543" s="51"/>
      <c r="T543" t="s">
        <v>167</v>
      </c>
      <c r="X543" s="51" t="s">
        <v>162</v>
      </c>
    </row>
    <row r="544" spans="1:24" x14ac:dyDescent="0.25">
      <c r="A544" s="31">
        <v>9330</v>
      </c>
      <c r="B544" s="31" t="s">
        <v>142</v>
      </c>
      <c r="C544" s="31" t="s">
        <v>143</v>
      </c>
      <c r="D544" s="67">
        <v>1</v>
      </c>
      <c r="E544" s="68">
        <f t="shared" si="59"/>
        <v>1000</v>
      </c>
      <c r="F544" s="39">
        <v>1</v>
      </c>
      <c r="G544" s="39">
        <v>1000</v>
      </c>
      <c r="H544" s="64">
        <v>1</v>
      </c>
      <c r="I544" s="64">
        <v>1000</v>
      </c>
      <c r="J544" s="64">
        <v>2</v>
      </c>
      <c r="L544" s="26"/>
      <c r="M544" s="26"/>
      <c r="N544" s="17" t="s">
        <v>157</v>
      </c>
      <c r="O544" s="17" t="s">
        <v>157</v>
      </c>
      <c r="P544" s="51" t="s">
        <v>164</v>
      </c>
      <c r="Q544" s="51"/>
      <c r="R544" s="51"/>
    </row>
    <row r="545" spans="1:24" x14ac:dyDescent="0.25">
      <c r="A545" s="31">
        <v>9210</v>
      </c>
      <c r="B545" s="31" t="s">
        <v>144</v>
      </c>
      <c r="C545" s="31" t="s">
        <v>145</v>
      </c>
      <c r="D545" s="67">
        <v>1</v>
      </c>
      <c r="E545" s="68">
        <f t="shared" si="59"/>
        <v>1000</v>
      </c>
      <c r="F545" s="39">
        <v>1</v>
      </c>
      <c r="G545" s="39">
        <v>1000</v>
      </c>
      <c r="H545" s="64">
        <v>1</v>
      </c>
      <c r="I545" s="64">
        <v>1000</v>
      </c>
      <c r="J545" s="64">
        <v>2</v>
      </c>
      <c r="L545" s="26"/>
      <c r="M545" s="26"/>
      <c r="N545" s="17" t="s">
        <v>157</v>
      </c>
      <c r="O545" s="17" t="s">
        <v>157</v>
      </c>
      <c r="P545" s="51" t="s">
        <v>164</v>
      </c>
      <c r="Q545" s="51"/>
      <c r="R545" s="51"/>
      <c r="T545">
        <v>41840</v>
      </c>
    </row>
    <row r="546" spans="1:24" x14ac:dyDescent="0.25">
      <c r="A546" s="31">
        <v>9200</v>
      </c>
      <c r="B546" s="31" t="s">
        <v>146</v>
      </c>
      <c r="C546" s="31" t="s">
        <v>147</v>
      </c>
      <c r="D546" s="67">
        <v>1</v>
      </c>
      <c r="E546" s="68">
        <f t="shared" si="59"/>
        <v>1000</v>
      </c>
      <c r="F546" s="39">
        <v>1</v>
      </c>
      <c r="G546" s="39">
        <v>1000</v>
      </c>
      <c r="H546" s="64">
        <v>1</v>
      </c>
      <c r="I546" s="64">
        <v>1000</v>
      </c>
      <c r="J546" s="64">
        <v>2</v>
      </c>
      <c r="L546" s="26"/>
      <c r="M546" s="26"/>
      <c r="N546" s="17" t="s">
        <v>157</v>
      </c>
      <c r="O546" s="17" t="s">
        <v>157</v>
      </c>
      <c r="P546" s="51" t="s">
        <v>164</v>
      </c>
      <c r="Q546" s="51"/>
      <c r="R546" s="51"/>
      <c r="T546">
        <f>T545/60</f>
        <v>697.33333333333337</v>
      </c>
    </row>
    <row r="547" spans="1:24" x14ac:dyDescent="0.25">
      <c r="A547" s="31">
        <v>0</v>
      </c>
      <c r="B547" s="31" t="s">
        <v>148</v>
      </c>
      <c r="C547" s="31" t="s">
        <v>149</v>
      </c>
      <c r="D547" s="67">
        <v>1</v>
      </c>
      <c r="E547" s="68">
        <f t="shared" si="59"/>
        <v>1000</v>
      </c>
      <c r="F547" s="39">
        <v>1</v>
      </c>
      <c r="G547" s="39">
        <v>1000</v>
      </c>
      <c r="H547" s="64">
        <v>1</v>
      </c>
      <c r="I547" s="64">
        <v>1000</v>
      </c>
      <c r="J547" s="64">
        <v>2</v>
      </c>
      <c r="L547" s="26"/>
      <c r="M547" s="26"/>
      <c r="N547" s="17" t="s">
        <v>157</v>
      </c>
      <c r="O547" s="17" t="s">
        <v>157</v>
      </c>
      <c r="P547" s="51" t="s">
        <v>164</v>
      </c>
      <c r="Q547" s="51"/>
      <c r="R547" s="51"/>
    </row>
    <row r="548" spans="1:24" x14ac:dyDescent="0.25">
      <c r="A548" s="31">
        <v>9150</v>
      </c>
      <c r="B548" s="31" t="s">
        <v>150</v>
      </c>
      <c r="C548" s="31" t="s">
        <v>151</v>
      </c>
      <c r="D548" s="67">
        <v>1</v>
      </c>
      <c r="E548" s="68">
        <f t="shared" si="59"/>
        <v>1000</v>
      </c>
      <c r="F548" s="39">
        <v>1</v>
      </c>
      <c r="G548" s="39">
        <v>1000</v>
      </c>
      <c r="H548" s="64">
        <v>1</v>
      </c>
      <c r="I548" s="64">
        <v>1000</v>
      </c>
      <c r="J548" s="64">
        <v>2</v>
      </c>
      <c r="L548" s="26"/>
      <c r="M548" s="26"/>
      <c r="N548" s="17" t="s">
        <v>157</v>
      </c>
      <c r="O548" s="17" t="s">
        <v>157</v>
      </c>
      <c r="P548" s="51" t="s">
        <v>164</v>
      </c>
      <c r="Q548" s="51"/>
      <c r="R548" s="51"/>
    </row>
    <row r="549" spans="1:24" s="3" customFormat="1" x14ac:dyDescent="0.25">
      <c r="A549" s="19" t="s">
        <v>13</v>
      </c>
      <c r="B549" s="19"/>
      <c r="C549" s="19"/>
      <c r="D549" s="21"/>
      <c r="E549" s="13"/>
      <c r="F549" s="39"/>
      <c r="G549" s="39"/>
      <c r="H549" s="14"/>
      <c r="I549" s="14"/>
      <c r="J549" s="14"/>
      <c r="K549" s="60"/>
      <c r="L549" s="20"/>
      <c r="M549" s="20"/>
      <c r="N549" s="20"/>
      <c r="O549" s="19"/>
      <c r="P549" s="19"/>
      <c r="Q549" s="2"/>
      <c r="R549" s="2"/>
      <c r="S549" s="76"/>
    </row>
    <row r="550" spans="1:24" x14ac:dyDescent="0.25">
      <c r="A550" s="36">
        <f>IF(LEN(C550)=17,LEFT(C550,4)+(B550-1)/(DATE(LEFT(C550,4)+1,1,1)-DATE(LEFT(C550,4),1,1)),"BAD DATE FORMAT")</f>
        <v>2019.0000019025874</v>
      </c>
      <c r="B550" s="35">
        <f>DATE(LEFT(C550,4),RIGHT(LEFT(C550,7),2),RIGHT(LEFT(C550,10),2))-DATE(LEFT(C550,4),1,1)+1+(RIGHT(LEFT(C550,14),2)*60+RIGHT(C550,2))/1440</f>
        <v>1.0006944444444446</v>
      </c>
      <c r="C550" s="31" t="s">
        <v>182</v>
      </c>
      <c r="D550" s="21" t="s">
        <v>0</v>
      </c>
      <c r="E550" s="13"/>
      <c r="F550" s="39"/>
      <c r="G550" s="39"/>
      <c r="H550" s="14"/>
      <c r="I550" s="14"/>
      <c r="J550" s="14"/>
      <c r="K550" s="60"/>
      <c r="L550" s="16"/>
      <c r="M550" s="17"/>
      <c r="N550" s="17"/>
      <c r="O550" s="19"/>
      <c r="P550" s="19"/>
    </row>
    <row r="551" spans="1:24" ht="13.9" customHeight="1" x14ac:dyDescent="0.25">
      <c r="A551" s="34">
        <v>9300</v>
      </c>
      <c r="B551" s="31" t="s">
        <v>31</v>
      </c>
      <c r="C551" s="31" t="s">
        <v>31</v>
      </c>
      <c r="D551" s="21">
        <v>1</v>
      </c>
      <c r="E551" s="13">
        <f>1000/D551</f>
        <v>1000</v>
      </c>
      <c r="F551" s="39">
        <f t="shared" ref="F551" si="60">1000/G551</f>
        <v>1</v>
      </c>
      <c r="G551" s="39">
        <v>1000</v>
      </c>
      <c r="H551" s="14">
        <v>1</v>
      </c>
      <c r="I551" s="14">
        <f>1000/H551</f>
        <v>1000</v>
      </c>
      <c r="J551" s="14">
        <v>1</v>
      </c>
      <c r="K551" s="60"/>
      <c r="L551" s="16" t="s">
        <v>187</v>
      </c>
      <c r="M551" s="16" t="s">
        <v>156</v>
      </c>
      <c r="N551" s="17"/>
      <c r="O551" s="31"/>
      <c r="P551" s="51" t="s">
        <v>3</v>
      </c>
      <c r="Q551" s="55" t="s">
        <v>185</v>
      </c>
      <c r="R551" s="55" t="s">
        <v>186</v>
      </c>
    </row>
    <row r="552" spans="1:24" x14ac:dyDescent="0.25">
      <c r="A552" s="31">
        <v>1000</v>
      </c>
      <c r="B552" s="31" t="s">
        <v>33</v>
      </c>
      <c r="C552" s="31" t="s">
        <v>32</v>
      </c>
      <c r="D552" s="13">
        <v>92.832999999999998</v>
      </c>
      <c r="E552" s="13">
        <f>1000/D552</f>
        <v>10.772031497420098</v>
      </c>
      <c r="F552" s="39" t="s">
        <v>108</v>
      </c>
      <c r="G552" s="39" t="s">
        <v>108</v>
      </c>
      <c r="H552" s="14">
        <f>1000/I552</f>
        <v>93.675059952038367</v>
      </c>
      <c r="I552">
        <v>10.6752</v>
      </c>
      <c r="J552">
        <v>3.5269628442343102</v>
      </c>
      <c r="K552" s="60"/>
      <c r="L552" s="16" t="s">
        <v>187</v>
      </c>
      <c r="M552" s="16" t="s">
        <v>156</v>
      </c>
      <c r="N552" s="17"/>
      <c r="O552" s="19"/>
      <c r="P552" s="51" t="s">
        <v>3</v>
      </c>
      <c r="Q552" s="55" t="s">
        <v>309</v>
      </c>
      <c r="R552" s="55" t="s">
        <v>309</v>
      </c>
    </row>
    <row r="553" spans="1:24" x14ac:dyDescent="0.25">
      <c r="A553" s="31">
        <v>2010</v>
      </c>
      <c r="B553" s="31" t="s">
        <v>112</v>
      </c>
      <c r="C553" s="31" t="s">
        <v>111</v>
      </c>
      <c r="D553" s="13">
        <v>116.9</v>
      </c>
      <c r="E553" s="13">
        <f>1000/D553</f>
        <v>8.5543199315654395</v>
      </c>
      <c r="F553" s="39" t="s">
        <v>108</v>
      </c>
      <c r="G553" s="39" t="s">
        <v>108</v>
      </c>
      <c r="H553" s="14">
        <f>1000/I553</f>
        <v>117.72461857223581</v>
      </c>
      <c r="I553" s="14">
        <v>8.4944000000000006</v>
      </c>
      <c r="J553">
        <v>1.6791047270499</v>
      </c>
      <c r="K553" s="60"/>
      <c r="L553" s="16" t="s">
        <v>187</v>
      </c>
      <c r="M553" s="16" t="s">
        <v>156</v>
      </c>
      <c r="N553" s="17"/>
      <c r="O553" s="19"/>
      <c r="P553" s="51" t="s">
        <v>3</v>
      </c>
      <c r="Q553" s="55" t="s">
        <v>308</v>
      </c>
      <c r="R553" s="55" t="s">
        <v>308</v>
      </c>
    </row>
    <row r="554" spans="1:24" x14ac:dyDescent="0.25">
      <c r="A554" s="31">
        <v>1002</v>
      </c>
      <c r="B554" s="31" t="s">
        <v>71</v>
      </c>
      <c r="C554" s="31" t="s">
        <v>152</v>
      </c>
      <c r="D554" s="13">
        <v>109.79</v>
      </c>
      <c r="E554" s="13">
        <f>1000/D554</f>
        <v>9.1082976591675013</v>
      </c>
      <c r="F554" s="39" t="s">
        <v>108</v>
      </c>
      <c r="G554" s="39" t="s">
        <v>108</v>
      </c>
      <c r="H554" s="14">
        <f>1000/I554</f>
        <v>109.86234248486647</v>
      </c>
      <c r="I554">
        <v>9.1022999999999996</v>
      </c>
      <c r="J554">
        <v>1.8393218908464499</v>
      </c>
      <c r="K554" s="60"/>
      <c r="L554" s="16" t="s">
        <v>187</v>
      </c>
      <c r="M554" s="16" t="s">
        <v>156</v>
      </c>
      <c r="N554" s="17"/>
      <c r="O554" s="19"/>
      <c r="P554" s="51" t="s">
        <v>3</v>
      </c>
      <c r="Q554" s="55" t="s">
        <v>196</v>
      </c>
      <c r="R554" s="55" t="s">
        <v>196</v>
      </c>
    </row>
    <row r="555" spans="1:24" x14ac:dyDescent="0.25">
      <c r="A555" s="31">
        <v>2012</v>
      </c>
      <c r="B555" s="31" t="s">
        <v>71</v>
      </c>
      <c r="C555" s="31" t="s">
        <v>152</v>
      </c>
      <c r="D555" s="13">
        <v>109.79</v>
      </c>
      <c r="E555" s="13">
        <f t="shared" ref="E555:E565" si="61">1000/D555</f>
        <v>9.1082976591675013</v>
      </c>
      <c r="F555" s="39" t="s">
        <v>108</v>
      </c>
      <c r="G555" s="39" t="s">
        <v>108</v>
      </c>
      <c r="H555" s="14">
        <f t="shared" ref="H555:H556" si="62">1000/I555</f>
        <v>109.86234248486647</v>
      </c>
      <c r="I555">
        <v>9.1022999999999996</v>
      </c>
      <c r="J555">
        <v>1.8393218908464499</v>
      </c>
      <c r="K555" s="60"/>
      <c r="L555" s="16" t="s">
        <v>187</v>
      </c>
      <c r="M555" s="16" t="s">
        <v>156</v>
      </c>
      <c r="N555" s="17"/>
      <c r="O555" s="19"/>
      <c r="P555" s="51" t="s">
        <v>3</v>
      </c>
      <c r="Q555" s="55" t="s">
        <v>196</v>
      </c>
      <c r="R555" s="55" t="s">
        <v>196</v>
      </c>
    </row>
    <row r="556" spans="1:24" ht="13.9" customHeight="1" x14ac:dyDescent="0.25">
      <c r="A556" s="31">
        <v>3002</v>
      </c>
      <c r="B556" s="31" t="s">
        <v>71</v>
      </c>
      <c r="C556" s="31" t="s">
        <v>152</v>
      </c>
      <c r="D556" s="13">
        <v>109.79</v>
      </c>
      <c r="E556" s="13">
        <f t="shared" si="61"/>
        <v>9.1082976591675013</v>
      </c>
      <c r="F556" s="39" t="s">
        <v>108</v>
      </c>
      <c r="G556" s="39" t="s">
        <v>108</v>
      </c>
      <c r="H556" s="14">
        <f t="shared" si="62"/>
        <v>109.86234248486647</v>
      </c>
      <c r="I556">
        <v>9.1022999999999996</v>
      </c>
      <c r="J556">
        <v>1.8393218908464499</v>
      </c>
      <c r="K556" s="60"/>
      <c r="L556" s="16" t="s">
        <v>187</v>
      </c>
      <c r="M556" s="16" t="s">
        <v>156</v>
      </c>
      <c r="N556" s="17"/>
      <c r="O556" s="22"/>
      <c r="P556" s="51" t="s">
        <v>3</v>
      </c>
      <c r="Q556" s="55" t="s">
        <v>196</v>
      </c>
      <c r="R556" s="55" t="s">
        <v>196</v>
      </c>
    </row>
    <row r="557" spans="1:24" ht="14.25" customHeight="1" x14ac:dyDescent="0.25">
      <c r="A557" s="2">
        <v>0</v>
      </c>
      <c r="B557" s="2" t="s">
        <v>107</v>
      </c>
      <c r="C557" s="2" t="s">
        <v>106</v>
      </c>
      <c r="D557" s="69" t="s">
        <v>108</v>
      </c>
      <c r="E557" s="69" t="s">
        <v>108</v>
      </c>
      <c r="F557" s="66" t="s">
        <v>108</v>
      </c>
      <c r="G557" s="66" t="s">
        <v>108</v>
      </c>
      <c r="H557" s="65" t="s">
        <v>108</v>
      </c>
      <c r="I557" s="65" t="s">
        <v>108</v>
      </c>
      <c r="J557" s="65" t="s">
        <v>108</v>
      </c>
      <c r="L557" s="26"/>
      <c r="M557" s="26"/>
      <c r="N557" s="17" t="s">
        <v>157</v>
      </c>
      <c r="O557" s="17" t="s">
        <v>157</v>
      </c>
      <c r="P557" s="51" t="s">
        <v>108</v>
      </c>
      <c r="Q557" s="51" t="s">
        <v>108</v>
      </c>
      <c r="R557" s="51" t="s">
        <v>108</v>
      </c>
    </row>
    <row r="558" spans="1:24" ht="14.25" customHeight="1" x14ac:dyDescent="0.25">
      <c r="A558" s="31">
        <v>1001</v>
      </c>
      <c r="B558" s="31" t="s">
        <v>160</v>
      </c>
      <c r="C558" s="31" t="s">
        <v>138</v>
      </c>
      <c r="D558" s="67">
        <f>H558/697.333</f>
        <v>1.4340351023112345E-3</v>
      </c>
      <c r="E558" s="68">
        <f t="shared" si="61"/>
        <v>697332.99999999988</v>
      </c>
      <c r="F558" s="52" t="s">
        <v>139</v>
      </c>
      <c r="G558" s="52" t="s">
        <v>139</v>
      </c>
      <c r="H558" s="64">
        <v>1</v>
      </c>
      <c r="I558" s="64">
        <f>1000/H558</f>
        <v>1000</v>
      </c>
      <c r="J558" s="64">
        <v>3</v>
      </c>
      <c r="L558" s="26" t="s">
        <v>168</v>
      </c>
      <c r="M558" s="26"/>
      <c r="N558" s="17" t="s">
        <v>157</v>
      </c>
      <c r="O558" s="17" t="s">
        <v>157</v>
      </c>
      <c r="P558" s="51" t="s">
        <v>164</v>
      </c>
      <c r="Q558" s="51"/>
      <c r="R558" s="51"/>
      <c r="T558" t="s">
        <v>165</v>
      </c>
      <c r="U558" t="s">
        <v>166</v>
      </c>
    </row>
    <row r="559" spans="1:24" x14ac:dyDescent="0.25">
      <c r="A559" s="31">
        <v>3001</v>
      </c>
      <c r="B559" s="31" t="s">
        <v>161</v>
      </c>
      <c r="C559" s="31" t="s">
        <v>140</v>
      </c>
      <c r="D559" s="67">
        <f>H559/697.333</f>
        <v>1.4340351023112345E-3</v>
      </c>
      <c r="E559" s="68">
        <f t="shared" si="61"/>
        <v>697332.99999999988</v>
      </c>
      <c r="F559" s="52" t="s">
        <v>139</v>
      </c>
      <c r="G559" s="52" t="s">
        <v>139</v>
      </c>
      <c r="H559" s="64">
        <v>1</v>
      </c>
      <c r="I559" s="64">
        <f>1000/H559</f>
        <v>1000</v>
      </c>
      <c r="J559" s="64">
        <v>3</v>
      </c>
      <c r="L559" s="26"/>
      <c r="M559" s="26"/>
      <c r="N559" s="17" t="s">
        <v>157</v>
      </c>
      <c r="O559" s="17" t="s">
        <v>157</v>
      </c>
      <c r="P559" s="51" t="s">
        <v>164</v>
      </c>
      <c r="Q559" s="51"/>
      <c r="R559" s="51"/>
      <c r="T559" t="s">
        <v>163</v>
      </c>
    </row>
    <row r="560" spans="1:24" x14ac:dyDescent="0.25">
      <c r="A560" s="31">
        <v>9301</v>
      </c>
      <c r="B560" s="31" t="s">
        <v>141</v>
      </c>
      <c r="C560" s="31" t="s">
        <v>141</v>
      </c>
      <c r="D560" s="67">
        <v>1</v>
      </c>
      <c r="E560" s="68">
        <f t="shared" si="61"/>
        <v>1000</v>
      </c>
      <c r="F560" s="52" t="s">
        <v>139</v>
      </c>
      <c r="G560" s="52" t="s">
        <v>139</v>
      </c>
      <c r="H560" s="64">
        <v>1</v>
      </c>
      <c r="I560" s="64">
        <v>1000</v>
      </c>
      <c r="J560" s="64">
        <v>2</v>
      </c>
      <c r="L560" s="26"/>
      <c r="M560" s="26"/>
      <c r="N560" s="17" t="s">
        <v>157</v>
      </c>
      <c r="O560" s="17" t="s">
        <v>157</v>
      </c>
      <c r="P560" s="51" t="s">
        <v>164</v>
      </c>
      <c r="Q560" s="51"/>
      <c r="R560" s="51"/>
      <c r="T560" t="s">
        <v>167</v>
      </c>
      <c r="X560" s="51" t="s">
        <v>162</v>
      </c>
    </row>
    <row r="561" spans="1:21" x14ac:dyDescent="0.25">
      <c r="A561" s="31">
        <v>9330</v>
      </c>
      <c r="B561" s="31" t="s">
        <v>142</v>
      </c>
      <c r="C561" s="31" t="s">
        <v>143</v>
      </c>
      <c r="D561" s="67">
        <v>1</v>
      </c>
      <c r="E561" s="68">
        <f t="shared" si="61"/>
        <v>1000</v>
      </c>
      <c r="F561" s="52" t="s">
        <v>139</v>
      </c>
      <c r="G561" s="52" t="s">
        <v>139</v>
      </c>
      <c r="H561" s="64">
        <v>1</v>
      </c>
      <c r="I561" s="64">
        <v>1000</v>
      </c>
      <c r="J561" s="64">
        <v>2</v>
      </c>
      <c r="L561" s="26"/>
      <c r="M561" s="26"/>
      <c r="N561" s="17" t="s">
        <v>157</v>
      </c>
      <c r="O561" s="17" t="s">
        <v>157</v>
      </c>
      <c r="P561" s="51" t="s">
        <v>164</v>
      </c>
      <c r="Q561" s="51"/>
      <c r="R561" s="51"/>
    </row>
    <row r="562" spans="1:21" x14ac:dyDescent="0.25">
      <c r="A562" s="31">
        <v>9210</v>
      </c>
      <c r="B562" s="31" t="s">
        <v>144</v>
      </c>
      <c r="C562" s="31" t="s">
        <v>145</v>
      </c>
      <c r="D562" s="67">
        <v>1</v>
      </c>
      <c r="E562" s="68">
        <f t="shared" si="61"/>
        <v>1000</v>
      </c>
      <c r="F562" s="52" t="s">
        <v>139</v>
      </c>
      <c r="G562" s="52" t="s">
        <v>139</v>
      </c>
      <c r="H562" s="64">
        <v>1</v>
      </c>
      <c r="I562" s="64">
        <v>1000</v>
      </c>
      <c r="J562" s="64">
        <v>2</v>
      </c>
      <c r="L562" s="26"/>
      <c r="M562" s="26"/>
      <c r="N562" s="17" t="s">
        <v>157</v>
      </c>
      <c r="O562" s="17" t="s">
        <v>157</v>
      </c>
      <c r="P562" s="51" t="s">
        <v>164</v>
      </c>
      <c r="Q562" s="51"/>
      <c r="R562" s="51"/>
      <c r="T562">
        <v>41840</v>
      </c>
    </row>
    <row r="563" spans="1:21" x14ac:dyDescent="0.25">
      <c r="A563" s="31">
        <v>9200</v>
      </c>
      <c r="B563" s="31" t="s">
        <v>146</v>
      </c>
      <c r="C563" s="31" t="s">
        <v>147</v>
      </c>
      <c r="D563" s="67">
        <v>1</v>
      </c>
      <c r="E563" s="68">
        <f t="shared" si="61"/>
        <v>1000</v>
      </c>
      <c r="F563" s="52" t="s">
        <v>139</v>
      </c>
      <c r="G563" s="52" t="s">
        <v>139</v>
      </c>
      <c r="H563" s="64">
        <v>1</v>
      </c>
      <c r="I563" s="64">
        <v>1000</v>
      </c>
      <c r="J563" s="64">
        <v>2</v>
      </c>
      <c r="L563" s="26"/>
      <c r="M563" s="26"/>
      <c r="N563" s="17" t="s">
        <v>157</v>
      </c>
      <c r="O563" s="17" t="s">
        <v>157</v>
      </c>
      <c r="P563" s="51" t="s">
        <v>164</v>
      </c>
      <c r="Q563" s="51"/>
      <c r="R563" s="51"/>
      <c r="T563">
        <f>T562/60</f>
        <v>697.33333333333337</v>
      </c>
    </row>
    <row r="564" spans="1:21" x14ac:dyDescent="0.25">
      <c r="A564" s="31">
        <v>0</v>
      </c>
      <c r="B564" s="31" t="s">
        <v>148</v>
      </c>
      <c r="C564" s="31" t="s">
        <v>149</v>
      </c>
      <c r="D564" s="67">
        <v>1</v>
      </c>
      <c r="E564" s="68">
        <f t="shared" si="61"/>
        <v>1000</v>
      </c>
      <c r="F564" s="52" t="s">
        <v>139</v>
      </c>
      <c r="G564" s="52" t="s">
        <v>139</v>
      </c>
      <c r="H564" s="64">
        <v>1</v>
      </c>
      <c r="I564" s="64">
        <v>1000</v>
      </c>
      <c r="J564" s="64">
        <v>2</v>
      </c>
      <c r="L564" s="26"/>
      <c r="M564" s="26"/>
      <c r="N564" s="17" t="s">
        <v>157</v>
      </c>
      <c r="O564" s="17" t="s">
        <v>157</v>
      </c>
      <c r="P564" s="51" t="s">
        <v>164</v>
      </c>
      <c r="Q564" s="51"/>
      <c r="R564" s="51"/>
    </row>
    <row r="565" spans="1:21" x14ac:dyDescent="0.25">
      <c r="A565" s="31">
        <v>9150</v>
      </c>
      <c r="B565" s="31" t="s">
        <v>150</v>
      </c>
      <c r="C565" s="31" t="s">
        <v>151</v>
      </c>
      <c r="D565" s="67">
        <v>1</v>
      </c>
      <c r="E565" s="68">
        <f t="shared" si="61"/>
        <v>1000</v>
      </c>
      <c r="F565" s="52" t="s">
        <v>139</v>
      </c>
      <c r="G565" s="52" t="s">
        <v>139</v>
      </c>
      <c r="H565" s="64">
        <v>1</v>
      </c>
      <c r="I565" s="64">
        <v>1000</v>
      </c>
      <c r="J565" s="64">
        <v>2</v>
      </c>
      <c r="L565" s="26"/>
      <c r="M565" s="26"/>
      <c r="N565" s="17" t="s">
        <v>157</v>
      </c>
      <c r="O565" s="17" t="s">
        <v>157</v>
      </c>
      <c r="P565" s="51" t="s">
        <v>164</v>
      </c>
      <c r="Q565" s="51"/>
      <c r="R565" s="51"/>
    </row>
    <row r="566" spans="1:21" x14ac:dyDescent="0.25">
      <c r="A566" s="19" t="s">
        <v>13</v>
      </c>
      <c r="B566" s="19"/>
      <c r="C566" s="19"/>
      <c r="D566" s="21"/>
      <c r="E566" s="13"/>
      <c r="F566" s="39"/>
      <c r="G566" s="39"/>
      <c r="H566" s="14"/>
      <c r="I566" s="14"/>
      <c r="J566" s="14"/>
      <c r="K566" s="60"/>
      <c r="L566" s="20"/>
      <c r="M566" s="20"/>
      <c r="N566" s="20"/>
      <c r="O566" s="19"/>
      <c r="P566" s="19"/>
    </row>
    <row r="567" spans="1:21" ht="14.25" customHeight="1" x14ac:dyDescent="0.25">
      <c r="A567" s="36">
        <f>IF(LEN(C567)=17,LEFT(C567,4)+(B567-1)/(DATE(LEFT(C567,4)+1,1,1)-DATE(LEFT(C567,4),1,1)),"BAD DATE FORMAT")</f>
        <v>2019.5808238203958</v>
      </c>
      <c r="B567" s="35">
        <f>DATE(LEFT(C567,4),RIGHT(LEFT(C567,7),2),RIGHT(LEFT(C567,10),2))-DATE(LEFT(C567,4),1,1)+1+(RIGHT(LEFT(C567,14),2)*60+RIGHT(C567,2))/1440</f>
        <v>213.00069444444443</v>
      </c>
      <c r="C567" s="31" t="s">
        <v>176</v>
      </c>
      <c r="D567" s="21" t="s">
        <v>0</v>
      </c>
      <c r="E567" s="13"/>
      <c r="F567" s="39"/>
      <c r="G567" s="39"/>
      <c r="H567" s="14"/>
      <c r="I567" s="14"/>
      <c r="J567" s="14"/>
      <c r="K567" s="60"/>
      <c r="L567" s="26"/>
      <c r="M567" s="26"/>
      <c r="N567" s="17"/>
      <c r="O567" s="19"/>
      <c r="P567" s="51"/>
      <c r="Q567" s="51"/>
      <c r="R567" s="51"/>
    </row>
    <row r="568" spans="1:21" ht="14.25" customHeight="1" x14ac:dyDescent="0.25">
      <c r="A568" s="31">
        <v>9300</v>
      </c>
      <c r="B568" s="31" t="s">
        <v>109</v>
      </c>
      <c r="C568" s="31" t="s">
        <v>31</v>
      </c>
      <c r="D568" s="67">
        <v>1</v>
      </c>
      <c r="E568" s="68">
        <f>1000/D568</f>
        <v>1000</v>
      </c>
      <c r="F568" s="52" t="s">
        <v>108</v>
      </c>
      <c r="G568" s="52" t="s">
        <v>108</v>
      </c>
      <c r="H568" s="64">
        <v>1</v>
      </c>
      <c r="I568" s="64">
        <f>1000/H568</f>
        <v>1000</v>
      </c>
      <c r="J568" s="64">
        <v>1</v>
      </c>
      <c r="K568" s="60"/>
      <c r="L568" s="26"/>
      <c r="M568" s="26"/>
      <c r="N568" s="17" t="s">
        <v>157</v>
      </c>
      <c r="O568" s="17" t="s">
        <v>157</v>
      </c>
      <c r="P568" s="51"/>
      <c r="Q568" s="51"/>
      <c r="R568" s="51"/>
    </row>
    <row r="569" spans="1:21" ht="14.25" customHeight="1" x14ac:dyDescent="0.25">
      <c r="A569" s="31">
        <v>1000</v>
      </c>
      <c r="B569" s="31" t="s">
        <v>33</v>
      </c>
      <c r="C569" s="31" t="s">
        <v>32</v>
      </c>
      <c r="D569" s="68">
        <v>92.832999999999998</v>
      </c>
      <c r="E569" s="68">
        <f>1000/D569</f>
        <v>10.772031497420098</v>
      </c>
      <c r="F569" s="52" t="s">
        <v>108</v>
      </c>
      <c r="G569" s="52" t="s">
        <v>108</v>
      </c>
      <c r="H569" s="64">
        <f>1000/I569</f>
        <v>93.864103550879037</v>
      </c>
      <c r="I569" s="64">
        <v>10.653700000000001</v>
      </c>
      <c r="J569" s="64">
        <v>3.6693193776188702</v>
      </c>
      <c r="K569" s="60"/>
      <c r="L569" s="26" t="s">
        <v>155</v>
      </c>
      <c r="M569" s="26" t="s">
        <v>156</v>
      </c>
      <c r="N569" s="17" t="s">
        <v>157</v>
      </c>
      <c r="O569" s="17" t="s">
        <v>157</v>
      </c>
      <c r="P569" s="51" t="s">
        <v>3</v>
      </c>
      <c r="Q569" s="51"/>
      <c r="R569" s="51"/>
    </row>
    <row r="570" spans="1:21" ht="14.25" customHeight="1" x14ac:dyDescent="0.25">
      <c r="A570" s="31">
        <v>2010</v>
      </c>
      <c r="B570" s="31" t="s">
        <v>112</v>
      </c>
      <c r="C570" s="31" t="s">
        <v>111</v>
      </c>
      <c r="D570" s="68">
        <v>116.9</v>
      </c>
      <c r="E570" s="68">
        <f>1000/D570</f>
        <v>8.5543199315654395</v>
      </c>
      <c r="F570" s="52" t="s">
        <v>108</v>
      </c>
      <c r="G570" s="52" t="s">
        <v>108</v>
      </c>
      <c r="H570" s="64">
        <f>1000/I570</f>
        <v>117.67751653369108</v>
      </c>
      <c r="I570" s="64">
        <v>8.4977999999999998</v>
      </c>
      <c r="J570" s="64">
        <v>1.7741144834100999</v>
      </c>
      <c r="K570" s="60"/>
      <c r="L570" s="26" t="s">
        <v>155</v>
      </c>
      <c r="M570" s="26" t="s">
        <v>156</v>
      </c>
      <c r="N570" s="17" t="s">
        <v>157</v>
      </c>
      <c r="O570" s="17" t="s">
        <v>157</v>
      </c>
      <c r="P570" s="51" t="s">
        <v>3</v>
      </c>
      <c r="Q570" s="51" t="s">
        <v>158</v>
      </c>
      <c r="R570" s="51" t="s">
        <v>158</v>
      </c>
    </row>
    <row r="571" spans="1:21" ht="14.25" customHeight="1" x14ac:dyDescent="0.25">
      <c r="A571" s="31">
        <v>1002</v>
      </c>
      <c r="B571" s="31" t="s">
        <v>71</v>
      </c>
      <c r="C571" s="31" t="s">
        <v>152</v>
      </c>
      <c r="D571" s="68">
        <v>109.79</v>
      </c>
      <c r="E571" s="68">
        <f t="shared" ref="E571:E573" si="63">1000/D571</f>
        <v>9.1082976591675013</v>
      </c>
      <c r="F571" s="52" t="s">
        <v>108</v>
      </c>
      <c r="G571" s="52" t="s">
        <v>108</v>
      </c>
      <c r="H571" s="64">
        <f>1000/I571</f>
        <v>109.86234248486647</v>
      </c>
      <c r="I571" s="64">
        <v>9.1022999999999996</v>
      </c>
      <c r="J571" s="64">
        <v>1.8393218908464499</v>
      </c>
      <c r="K571" s="60"/>
      <c r="L571" s="26" t="s">
        <v>155</v>
      </c>
      <c r="M571" s="26" t="s">
        <v>156</v>
      </c>
      <c r="N571" s="17" t="s">
        <v>157</v>
      </c>
      <c r="O571" s="17" t="s">
        <v>157</v>
      </c>
      <c r="P571" s="51" t="s">
        <v>3</v>
      </c>
      <c r="Q571" s="51"/>
      <c r="R571" s="51"/>
    </row>
    <row r="572" spans="1:21" ht="14.25" customHeight="1" x14ac:dyDescent="0.25">
      <c r="A572" s="31">
        <v>2012</v>
      </c>
      <c r="B572" s="31" t="s">
        <v>72</v>
      </c>
      <c r="C572" s="31" t="s">
        <v>153</v>
      </c>
      <c r="D572" s="68">
        <v>109.79</v>
      </c>
      <c r="E572" s="68">
        <f t="shared" si="63"/>
        <v>9.1082976591675013</v>
      </c>
      <c r="F572" s="52" t="s">
        <v>108</v>
      </c>
      <c r="G572" s="52" t="s">
        <v>108</v>
      </c>
      <c r="H572" s="64">
        <f t="shared" ref="H572:H573" si="64">1000/I572</f>
        <v>109.86234248486647</v>
      </c>
      <c r="I572" s="64">
        <v>9.1022999999999996</v>
      </c>
      <c r="J572" s="64">
        <v>1.8393218908464499</v>
      </c>
      <c r="K572" s="60"/>
      <c r="L572" s="26" t="s">
        <v>155</v>
      </c>
      <c r="M572" s="26" t="s">
        <v>156</v>
      </c>
      <c r="N572" s="17" t="s">
        <v>157</v>
      </c>
      <c r="O572" s="17" t="s">
        <v>157</v>
      </c>
      <c r="P572" s="51" t="s">
        <v>3</v>
      </c>
      <c r="Q572" s="51"/>
      <c r="R572" s="51"/>
    </row>
    <row r="573" spans="1:21" ht="14.25" customHeight="1" x14ac:dyDescent="0.25">
      <c r="A573" s="31">
        <v>3002</v>
      </c>
      <c r="B573" s="31" t="s">
        <v>73</v>
      </c>
      <c r="C573" s="31" t="s">
        <v>154</v>
      </c>
      <c r="D573" s="68">
        <v>109.79</v>
      </c>
      <c r="E573" s="68">
        <f t="shared" si="63"/>
        <v>9.1082976591675013</v>
      </c>
      <c r="F573" s="52" t="s">
        <v>108</v>
      </c>
      <c r="G573" s="52" t="s">
        <v>108</v>
      </c>
      <c r="H573" s="64">
        <f t="shared" si="64"/>
        <v>109.86234248486647</v>
      </c>
      <c r="I573" s="64">
        <v>9.1022999999999996</v>
      </c>
      <c r="J573" s="64">
        <v>1.8393218908464499</v>
      </c>
      <c r="K573" s="60"/>
      <c r="L573" s="26" t="s">
        <v>155</v>
      </c>
      <c r="M573" s="26" t="s">
        <v>156</v>
      </c>
      <c r="N573" s="17" t="s">
        <v>157</v>
      </c>
      <c r="O573" s="17" t="s">
        <v>157</v>
      </c>
      <c r="P573" s="51" t="s">
        <v>3</v>
      </c>
      <c r="Q573" s="51"/>
      <c r="R573" s="51"/>
    </row>
    <row r="574" spans="1:21" ht="14.25" customHeight="1" x14ac:dyDescent="0.25">
      <c r="A574" s="2">
        <v>0</v>
      </c>
      <c r="B574" s="2" t="s">
        <v>107</v>
      </c>
      <c r="C574" s="2" t="s">
        <v>106</v>
      </c>
      <c r="D574" s="69" t="s">
        <v>108</v>
      </c>
      <c r="E574" s="69" t="s">
        <v>108</v>
      </c>
      <c r="F574" s="66" t="s">
        <v>108</v>
      </c>
      <c r="G574" s="66" t="s">
        <v>108</v>
      </c>
      <c r="H574" s="65" t="s">
        <v>108</v>
      </c>
      <c r="I574" s="65" t="s">
        <v>108</v>
      </c>
      <c r="J574" s="65" t="s">
        <v>108</v>
      </c>
      <c r="L574" s="26"/>
      <c r="M574" s="26"/>
      <c r="N574" s="17" t="s">
        <v>157</v>
      </c>
      <c r="O574" s="17" t="s">
        <v>157</v>
      </c>
      <c r="P574" s="51" t="s">
        <v>108</v>
      </c>
      <c r="Q574" s="51" t="s">
        <v>108</v>
      </c>
      <c r="R574" s="51" t="s">
        <v>108</v>
      </c>
    </row>
    <row r="575" spans="1:21" ht="14.25" customHeight="1" x14ac:dyDescent="0.25">
      <c r="A575" s="46">
        <v>3000</v>
      </c>
      <c r="B575" s="46" t="s">
        <v>110</v>
      </c>
      <c r="C575" s="46" t="s">
        <v>29</v>
      </c>
      <c r="D575" s="47">
        <v>69.048000000000002</v>
      </c>
      <c r="E575" s="46">
        <f>1000/D575</f>
        <v>14.482678716255359</v>
      </c>
      <c r="F575" s="46" t="s">
        <v>108</v>
      </c>
      <c r="G575" s="46" t="s">
        <v>108</v>
      </c>
      <c r="H575" s="46">
        <f>1000/I575</f>
        <v>69.047898527208332</v>
      </c>
      <c r="I575" s="46">
        <v>14.482699999999999</v>
      </c>
      <c r="J575" s="32">
        <v>1.8485506884907601</v>
      </c>
      <c r="L575" s="26" t="s">
        <v>155</v>
      </c>
      <c r="M575" s="26" t="s">
        <v>156</v>
      </c>
      <c r="N575" s="17" t="s">
        <v>157</v>
      </c>
      <c r="O575" s="17" t="s">
        <v>157</v>
      </c>
      <c r="P575" s="51" t="s">
        <v>3</v>
      </c>
      <c r="Q575" s="51" t="s">
        <v>159</v>
      </c>
      <c r="R575" s="51" t="s">
        <v>159</v>
      </c>
    </row>
    <row r="576" spans="1:21" ht="14.25" customHeight="1" x14ac:dyDescent="0.25">
      <c r="A576" s="31">
        <v>1001</v>
      </c>
      <c r="B576" s="31" t="s">
        <v>160</v>
      </c>
      <c r="C576" s="31" t="s">
        <v>138</v>
      </c>
      <c r="D576" s="67">
        <f>H576/697.333</f>
        <v>1.4340351023112345E-3</v>
      </c>
      <c r="E576" s="68">
        <f t="shared" ref="E576" si="65">1000/D576</f>
        <v>697332.99999999988</v>
      </c>
      <c r="F576" s="52" t="s">
        <v>139</v>
      </c>
      <c r="G576" s="52" t="s">
        <v>139</v>
      </c>
      <c r="H576" s="64">
        <v>1</v>
      </c>
      <c r="I576" s="64">
        <f>1000/H576</f>
        <v>1000</v>
      </c>
      <c r="J576" s="64">
        <v>3</v>
      </c>
      <c r="L576" s="26" t="s">
        <v>168</v>
      </c>
      <c r="M576" s="26"/>
      <c r="N576" s="17" t="s">
        <v>157</v>
      </c>
      <c r="O576" s="17" t="s">
        <v>157</v>
      </c>
      <c r="P576" s="51" t="s">
        <v>164</v>
      </c>
      <c r="Q576" s="51"/>
      <c r="R576" s="51"/>
      <c r="T576" t="s">
        <v>165</v>
      </c>
      <c r="U576" t="s">
        <v>166</v>
      </c>
    </row>
    <row r="577" spans="1:24" x14ac:dyDescent="0.25">
      <c r="A577" s="31">
        <v>3001</v>
      </c>
      <c r="B577" s="31" t="s">
        <v>161</v>
      </c>
      <c r="C577" s="31" t="s">
        <v>140</v>
      </c>
      <c r="D577" s="67">
        <f>H577/697.333</f>
        <v>1.4340351023112345E-3</v>
      </c>
      <c r="E577" s="68">
        <f t="shared" ref="E577:E583" si="66">1000/D577</f>
        <v>697332.99999999988</v>
      </c>
      <c r="F577" s="52" t="s">
        <v>139</v>
      </c>
      <c r="G577" s="52" t="s">
        <v>139</v>
      </c>
      <c r="H577" s="64">
        <v>1</v>
      </c>
      <c r="I577" s="64">
        <f>1000/H577</f>
        <v>1000</v>
      </c>
      <c r="J577" s="64">
        <v>3</v>
      </c>
      <c r="L577" s="26"/>
      <c r="M577" s="26"/>
      <c r="N577" s="17" t="s">
        <v>157</v>
      </c>
      <c r="O577" s="17" t="s">
        <v>157</v>
      </c>
      <c r="P577" s="51" t="s">
        <v>164</v>
      </c>
      <c r="Q577" s="51"/>
      <c r="R577" s="51"/>
      <c r="T577" t="s">
        <v>163</v>
      </c>
    </row>
    <row r="578" spans="1:24" x14ac:dyDescent="0.25">
      <c r="A578" s="31">
        <v>9301</v>
      </c>
      <c r="B578" s="31" t="s">
        <v>141</v>
      </c>
      <c r="C578" s="31" t="s">
        <v>141</v>
      </c>
      <c r="D578" s="67">
        <v>1</v>
      </c>
      <c r="E578" s="68">
        <f t="shared" si="66"/>
        <v>1000</v>
      </c>
      <c r="F578" s="52" t="s">
        <v>139</v>
      </c>
      <c r="G578" s="52" t="s">
        <v>139</v>
      </c>
      <c r="H578" s="64">
        <v>1</v>
      </c>
      <c r="I578" s="64">
        <v>1000</v>
      </c>
      <c r="J578" s="64">
        <v>2</v>
      </c>
      <c r="L578" s="26"/>
      <c r="M578" s="26"/>
      <c r="N578" s="17" t="s">
        <v>157</v>
      </c>
      <c r="O578" s="17" t="s">
        <v>157</v>
      </c>
      <c r="P578" s="51" t="s">
        <v>164</v>
      </c>
      <c r="Q578" s="51"/>
      <c r="R578" s="51"/>
      <c r="T578" t="s">
        <v>167</v>
      </c>
      <c r="X578" s="51" t="s">
        <v>162</v>
      </c>
    </row>
    <row r="579" spans="1:24" x14ac:dyDescent="0.25">
      <c r="A579" s="31">
        <v>9330</v>
      </c>
      <c r="B579" s="31" t="s">
        <v>142</v>
      </c>
      <c r="C579" s="31" t="s">
        <v>143</v>
      </c>
      <c r="D579" s="67">
        <v>1</v>
      </c>
      <c r="E579" s="68">
        <f t="shared" si="66"/>
        <v>1000</v>
      </c>
      <c r="F579" s="52" t="s">
        <v>139</v>
      </c>
      <c r="G579" s="52" t="s">
        <v>139</v>
      </c>
      <c r="H579" s="64">
        <v>1</v>
      </c>
      <c r="I579" s="64">
        <v>1000</v>
      </c>
      <c r="J579" s="64">
        <v>2</v>
      </c>
      <c r="L579" s="26"/>
      <c r="M579" s="26"/>
      <c r="N579" s="17" t="s">
        <v>157</v>
      </c>
      <c r="O579" s="17" t="s">
        <v>157</v>
      </c>
      <c r="P579" s="51" t="s">
        <v>164</v>
      </c>
      <c r="Q579" s="51"/>
      <c r="R579" s="51"/>
    </row>
    <row r="580" spans="1:24" x14ac:dyDescent="0.25">
      <c r="A580" s="31">
        <v>9210</v>
      </c>
      <c r="B580" s="31" t="s">
        <v>144</v>
      </c>
      <c r="C580" s="31" t="s">
        <v>145</v>
      </c>
      <c r="D580" s="67">
        <v>1</v>
      </c>
      <c r="E580" s="68">
        <f t="shared" si="66"/>
        <v>1000</v>
      </c>
      <c r="F580" s="52" t="s">
        <v>139</v>
      </c>
      <c r="G580" s="52" t="s">
        <v>139</v>
      </c>
      <c r="H580" s="64">
        <v>1</v>
      </c>
      <c r="I580" s="64">
        <v>1000</v>
      </c>
      <c r="J580" s="64">
        <v>2</v>
      </c>
      <c r="L580" s="26"/>
      <c r="M580" s="26"/>
      <c r="N580" s="17" t="s">
        <v>157</v>
      </c>
      <c r="O580" s="17" t="s">
        <v>157</v>
      </c>
      <c r="P580" s="51" t="s">
        <v>164</v>
      </c>
      <c r="Q580" s="51"/>
      <c r="R580" s="51"/>
      <c r="T580">
        <v>41840</v>
      </c>
    </row>
    <row r="581" spans="1:24" x14ac:dyDescent="0.25">
      <c r="A581" s="31">
        <v>9200</v>
      </c>
      <c r="B581" s="31" t="s">
        <v>146</v>
      </c>
      <c r="C581" s="31" t="s">
        <v>147</v>
      </c>
      <c r="D581" s="67">
        <v>1</v>
      </c>
      <c r="E581" s="68">
        <f t="shared" si="66"/>
        <v>1000</v>
      </c>
      <c r="F581" s="52" t="s">
        <v>139</v>
      </c>
      <c r="G581" s="52" t="s">
        <v>139</v>
      </c>
      <c r="H581" s="64">
        <v>1</v>
      </c>
      <c r="I581" s="64">
        <v>1000</v>
      </c>
      <c r="J581" s="64">
        <v>2</v>
      </c>
      <c r="L581" s="26"/>
      <c r="M581" s="26"/>
      <c r="N581" s="17" t="s">
        <v>157</v>
      </c>
      <c r="O581" s="17" t="s">
        <v>157</v>
      </c>
      <c r="P581" s="51" t="s">
        <v>164</v>
      </c>
      <c r="Q581" s="51"/>
      <c r="R581" s="51"/>
      <c r="T581" s="3">
        <f>T580/60</f>
        <v>697.33333333333337</v>
      </c>
      <c r="U581" s="3"/>
      <c r="V581" s="3"/>
      <c r="W581" s="3"/>
      <c r="X581" s="3"/>
    </row>
    <row r="582" spans="1:24" x14ac:dyDescent="0.25">
      <c r="A582" s="31">
        <v>0</v>
      </c>
      <c r="B582" s="31" t="s">
        <v>148</v>
      </c>
      <c r="C582" s="31" t="s">
        <v>149</v>
      </c>
      <c r="D582" s="67">
        <v>1</v>
      </c>
      <c r="E582" s="68">
        <f t="shared" si="66"/>
        <v>1000</v>
      </c>
      <c r="F582" s="52" t="s">
        <v>139</v>
      </c>
      <c r="G582" s="52" t="s">
        <v>139</v>
      </c>
      <c r="H582" s="64">
        <v>1</v>
      </c>
      <c r="I582" s="64">
        <v>1000</v>
      </c>
      <c r="J582" s="64">
        <v>2</v>
      </c>
      <c r="L582" s="26"/>
      <c r="M582" s="26"/>
      <c r="N582" s="17" t="s">
        <v>157</v>
      </c>
      <c r="O582" s="17" t="s">
        <v>157</v>
      </c>
      <c r="P582" s="51" t="s">
        <v>164</v>
      </c>
      <c r="Q582" s="51"/>
      <c r="R582" s="51"/>
      <c r="T582" s="3"/>
      <c r="U582" s="3"/>
      <c r="V582" s="3"/>
      <c r="W582" s="3"/>
      <c r="X582" s="3"/>
    </row>
    <row r="583" spans="1:24" x14ac:dyDescent="0.25">
      <c r="A583" s="31">
        <v>9150</v>
      </c>
      <c r="B583" s="31" t="s">
        <v>150</v>
      </c>
      <c r="C583" s="31" t="s">
        <v>151</v>
      </c>
      <c r="D583" s="67">
        <v>1</v>
      </c>
      <c r="E583" s="68">
        <f t="shared" si="66"/>
        <v>1000</v>
      </c>
      <c r="F583" s="52" t="s">
        <v>139</v>
      </c>
      <c r="G583" s="52" t="s">
        <v>139</v>
      </c>
      <c r="H583" s="64">
        <v>1</v>
      </c>
      <c r="I583" s="64">
        <v>1000</v>
      </c>
      <c r="J583" s="64">
        <v>2</v>
      </c>
      <c r="L583" s="26"/>
      <c r="M583" s="26"/>
      <c r="N583" s="17" t="s">
        <v>157</v>
      </c>
      <c r="O583" s="17" t="s">
        <v>157</v>
      </c>
      <c r="P583" s="51" t="s">
        <v>164</v>
      </c>
      <c r="Q583" s="51"/>
      <c r="R583" s="51"/>
      <c r="T583" s="3"/>
      <c r="U583" s="3"/>
      <c r="V583" s="3"/>
      <c r="W583" s="3"/>
      <c r="X583" s="3"/>
    </row>
    <row r="584" spans="1:24" x14ac:dyDescent="0.25">
      <c r="A584" s="19" t="s">
        <v>13</v>
      </c>
      <c r="B584" s="19"/>
      <c r="C584" s="19"/>
      <c r="D584" s="21"/>
      <c r="E584" s="13"/>
      <c r="F584" s="39"/>
      <c r="G584" s="39"/>
      <c r="H584" s="14"/>
      <c r="I584" s="14"/>
      <c r="J584" s="14"/>
      <c r="K584" s="60"/>
      <c r="L584" s="20"/>
      <c r="M584" s="20"/>
      <c r="N584" s="20"/>
      <c r="O584" s="19"/>
      <c r="P584" s="19"/>
      <c r="T584" s="3"/>
      <c r="U584" s="3"/>
      <c r="V584" s="3"/>
      <c r="W584" s="3"/>
      <c r="X584" s="3"/>
    </row>
    <row r="585" spans="1:24" ht="14.25" customHeight="1" x14ac:dyDescent="0.25">
      <c r="A585" s="36">
        <f>IF(LEN(C585)=17,LEFT(C585,4)+(B585-1)/(DATE(LEFT(C585,4)+1,1,1)-DATE(LEFT(C585,4),1,1)),"BAD DATE FORMAT")</f>
        <v>2020.0000018973892</v>
      </c>
      <c r="B585" s="36">
        <f>DATE(LEFT(C585,4),RIGHT(LEFT(C585,7),2),RIGHT(LEFT(C585,10),2))-DATE(LEFT(C585,4),1,1)+1+(RIGHT(LEFT(C585,14),2)*60+RIGHT(C585,2))/1440</f>
        <v>1.0006944444444446</v>
      </c>
      <c r="C585" s="23" t="s">
        <v>169</v>
      </c>
      <c r="D585" s="21"/>
      <c r="E585" s="13"/>
      <c r="F585" s="39"/>
      <c r="G585" s="39"/>
      <c r="H585" s="14"/>
      <c r="I585" s="14"/>
      <c r="J585" s="14"/>
      <c r="K585" s="60"/>
      <c r="L585" s="26"/>
      <c r="M585" s="26"/>
      <c r="N585" s="17"/>
      <c r="O585" s="19"/>
      <c r="P585" s="51"/>
      <c r="Q585" s="51"/>
      <c r="R585" s="51"/>
      <c r="T585" s="3"/>
      <c r="U585" s="3"/>
      <c r="V585" s="3"/>
      <c r="W585" s="3"/>
      <c r="X585" s="3"/>
    </row>
    <row r="586" spans="1:24" ht="14.25" customHeight="1" x14ac:dyDescent="0.25">
      <c r="A586" s="31">
        <v>9300</v>
      </c>
      <c r="B586" s="31" t="s">
        <v>177</v>
      </c>
      <c r="C586" s="31" t="s">
        <v>109</v>
      </c>
      <c r="D586" s="67">
        <v>1</v>
      </c>
      <c r="E586" s="68">
        <f>1000/D586</f>
        <v>1000</v>
      </c>
      <c r="F586" s="52" t="s">
        <v>108</v>
      </c>
      <c r="G586" s="52" t="s">
        <v>108</v>
      </c>
      <c r="H586" s="64">
        <v>1</v>
      </c>
      <c r="I586" s="64">
        <f>1000/H586</f>
        <v>1000</v>
      </c>
      <c r="J586" s="64">
        <v>1</v>
      </c>
      <c r="K586" s="60"/>
      <c r="L586" s="26"/>
      <c r="M586" s="26"/>
      <c r="N586" s="17" t="s">
        <v>157</v>
      </c>
      <c r="O586" s="17" t="s">
        <v>157</v>
      </c>
      <c r="P586" s="72" t="s">
        <v>3</v>
      </c>
      <c r="Q586" s="51" t="s">
        <v>172</v>
      </c>
      <c r="R586" s="51" t="s">
        <v>172</v>
      </c>
      <c r="T586" s="3"/>
      <c r="U586" s="3"/>
      <c r="V586" s="3"/>
      <c r="W586" s="3"/>
      <c r="X586" s="3"/>
    </row>
    <row r="587" spans="1:24" ht="14.25" customHeight="1" x14ac:dyDescent="0.25">
      <c r="A587" s="31">
        <v>1000</v>
      </c>
      <c r="B587" s="31" t="s">
        <v>33</v>
      </c>
      <c r="C587" s="31" t="s">
        <v>32</v>
      </c>
      <c r="D587" s="68">
        <v>92.832999999999998</v>
      </c>
      <c r="E587" s="68">
        <f>1000/D587</f>
        <v>10.772031497420098</v>
      </c>
      <c r="F587" s="52" t="s">
        <v>108</v>
      </c>
      <c r="G587" s="52" t="s">
        <v>108</v>
      </c>
      <c r="H587" s="64">
        <f>1000/I587</f>
        <v>94.202762024982576</v>
      </c>
      <c r="I587" s="64">
        <v>10.615399999999999</v>
      </c>
      <c r="J587" s="64">
        <v>3.68258453579783</v>
      </c>
      <c r="K587" s="60"/>
      <c r="L587" s="70" t="s">
        <v>155</v>
      </c>
      <c r="M587" s="70" t="s">
        <v>156</v>
      </c>
      <c r="N587" s="71" t="s">
        <v>157</v>
      </c>
      <c r="O587" s="71" t="s">
        <v>157</v>
      </c>
      <c r="P587" s="72" t="s">
        <v>3</v>
      </c>
      <c r="Q587" s="72" t="s">
        <v>170</v>
      </c>
      <c r="R587" s="72" t="s">
        <v>170</v>
      </c>
      <c r="T587" s="3"/>
      <c r="U587" s="3"/>
      <c r="V587" s="3"/>
      <c r="W587" s="3"/>
      <c r="X587" s="3"/>
    </row>
    <row r="588" spans="1:24" ht="14.25" customHeight="1" x14ac:dyDescent="0.25">
      <c r="A588" s="31">
        <v>2010</v>
      </c>
      <c r="B588" s="31" t="s">
        <v>112</v>
      </c>
      <c r="C588" s="31" t="s">
        <v>111</v>
      </c>
      <c r="D588" s="68">
        <v>116.9</v>
      </c>
      <c r="E588" s="68">
        <f>1000/D588</f>
        <v>8.5543199315654395</v>
      </c>
      <c r="F588" s="52" t="s">
        <v>108</v>
      </c>
      <c r="G588" s="52" t="s">
        <v>108</v>
      </c>
      <c r="H588" s="64">
        <f>1000/I588</f>
        <v>117.67751653369108</v>
      </c>
      <c r="I588" s="64">
        <v>8.4977999999999998</v>
      </c>
      <c r="J588" s="64">
        <v>1.7741144834100999</v>
      </c>
      <c r="K588" s="60"/>
      <c r="L588" s="70" t="s">
        <v>155</v>
      </c>
      <c r="M588" s="70" t="s">
        <v>156</v>
      </c>
      <c r="N588" s="71" t="s">
        <v>157</v>
      </c>
      <c r="O588" s="71" t="s">
        <v>157</v>
      </c>
      <c r="P588" s="72" t="s">
        <v>3</v>
      </c>
      <c r="Q588" s="72" t="s">
        <v>178</v>
      </c>
      <c r="R588" s="72" t="s">
        <v>178</v>
      </c>
      <c r="T588" s="3"/>
      <c r="U588" s="3"/>
      <c r="V588" s="3"/>
      <c r="W588" s="3"/>
      <c r="X588" s="3"/>
    </row>
    <row r="589" spans="1:24" ht="14.25" customHeight="1" x14ac:dyDescent="0.25">
      <c r="A589" s="31">
        <v>1002</v>
      </c>
      <c r="B589" s="31" t="s">
        <v>71</v>
      </c>
      <c r="C589" s="31" t="s">
        <v>152</v>
      </c>
      <c r="D589" s="68">
        <v>109.79</v>
      </c>
      <c r="E589" s="68">
        <f t="shared" ref="E589:E591" si="67">1000/D589</f>
        <v>9.1082976591675013</v>
      </c>
      <c r="F589" s="52" t="s">
        <v>108</v>
      </c>
      <c r="G589" s="52" t="s">
        <v>108</v>
      </c>
      <c r="H589" s="64">
        <f>1000/I589</f>
        <v>109.86234248486647</v>
      </c>
      <c r="I589" s="64">
        <v>9.1022999999999996</v>
      </c>
      <c r="J589" s="64">
        <v>1.8393218908464499</v>
      </c>
      <c r="K589" s="60"/>
      <c r="L589" s="70" t="s">
        <v>155</v>
      </c>
      <c r="M589" s="70" t="s">
        <v>156</v>
      </c>
      <c r="N589" s="71" t="s">
        <v>157</v>
      </c>
      <c r="O589" s="71" t="s">
        <v>157</v>
      </c>
      <c r="P589" s="72" t="s">
        <v>3</v>
      </c>
      <c r="Q589" s="51" t="s">
        <v>179</v>
      </c>
      <c r="R589" s="51" t="s">
        <v>179</v>
      </c>
      <c r="T589" s="77" t="s">
        <v>181</v>
      </c>
      <c r="U589" s="77" t="s">
        <v>180</v>
      </c>
      <c r="V589" s="3"/>
      <c r="W589" s="3"/>
      <c r="X589" s="3"/>
    </row>
    <row r="590" spans="1:24" ht="14.25" customHeight="1" x14ac:dyDescent="0.25">
      <c r="A590" s="31">
        <v>2012</v>
      </c>
      <c r="B590" s="31" t="s">
        <v>72</v>
      </c>
      <c r="C590" s="31" t="s">
        <v>153</v>
      </c>
      <c r="D590" s="68">
        <v>109.79</v>
      </c>
      <c r="E590" s="68">
        <f t="shared" si="67"/>
        <v>9.1082976591675013</v>
      </c>
      <c r="F590" s="52" t="s">
        <v>108</v>
      </c>
      <c r="G590" s="52" t="s">
        <v>108</v>
      </c>
      <c r="H590" s="64">
        <f t="shared" ref="H590:H591" si="68">1000/I590</f>
        <v>109.86234248486647</v>
      </c>
      <c r="I590" s="64">
        <v>9.1022999999999996</v>
      </c>
      <c r="J590" s="64">
        <v>1.8393218908464499</v>
      </c>
      <c r="K590" s="60"/>
      <c r="L590" s="70" t="s">
        <v>155</v>
      </c>
      <c r="M590" s="70" t="s">
        <v>156</v>
      </c>
      <c r="N590" s="71" t="s">
        <v>157</v>
      </c>
      <c r="O590" s="71" t="s">
        <v>157</v>
      </c>
      <c r="P590" s="72" t="s">
        <v>3</v>
      </c>
      <c r="Q590" s="51" t="s">
        <v>179</v>
      </c>
      <c r="R590" s="51" t="s">
        <v>179</v>
      </c>
      <c r="T590" s="77" t="s">
        <v>181</v>
      </c>
      <c r="U590" s="77" t="s">
        <v>180</v>
      </c>
      <c r="V590" s="3"/>
      <c r="W590" s="3"/>
      <c r="X590" s="3"/>
    </row>
    <row r="591" spans="1:24" ht="14.25" customHeight="1" x14ac:dyDescent="0.25">
      <c r="A591" s="31">
        <v>3002</v>
      </c>
      <c r="B591" s="31" t="s">
        <v>73</v>
      </c>
      <c r="C591" s="31" t="s">
        <v>154</v>
      </c>
      <c r="D591" s="68">
        <v>109.79</v>
      </c>
      <c r="E591" s="68">
        <f t="shared" si="67"/>
        <v>9.1082976591675013</v>
      </c>
      <c r="F591" s="52" t="s">
        <v>108</v>
      </c>
      <c r="G591" s="52" t="s">
        <v>108</v>
      </c>
      <c r="H591" s="64">
        <f t="shared" si="68"/>
        <v>109.86234248486647</v>
      </c>
      <c r="I591" s="64">
        <v>9.1022999999999996</v>
      </c>
      <c r="J591" s="64">
        <v>1.8393218908464499</v>
      </c>
      <c r="K591" s="60"/>
      <c r="L591" s="70" t="s">
        <v>155</v>
      </c>
      <c r="M591" s="70" t="s">
        <v>156</v>
      </c>
      <c r="N591" s="71" t="s">
        <v>157</v>
      </c>
      <c r="O591" s="71" t="s">
        <v>157</v>
      </c>
      <c r="P591" s="72" t="s">
        <v>3</v>
      </c>
      <c r="Q591" s="51" t="s">
        <v>179</v>
      </c>
      <c r="R591" s="51" t="s">
        <v>179</v>
      </c>
      <c r="T591" s="77" t="s">
        <v>181</v>
      </c>
      <c r="U591" s="77" t="s">
        <v>180</v>
      </c>
      <c r="V591" s="3"/>
      <c r="W591" s="3"/>
      <c r="X591" s="3"/>
    </row>
    <row r="592" spans="1:24" ht="14.25" customHeight="1" x14ac:dyDescent="0.25">
      <c r="A592" s="31">
        <v>0</v>
      </c>
      <c r="B592" s="31" t="s">
        <v>107</v>
      </c>
      <c r="C592" s="31" t="s">
        <v>106</v>
      </c>
      <c r="D592" s="68" t="s">
        <v>108</v>
      </c>
      <c r="E592" s="68" t="s">
        <v>108</v>
      </c>
      <c r="F592" s="52" t="s">
        <v>108</v>
      </c>
      <c r="G592" s="52" t="s">
        <v>108</v>
      </c>
      <c r="H592" s="64" t="s">
        <v>108</v>
      </c>
      <c r="I592" s="64" t="s">
        <v>108</v>
      </c>
      <c r="J592" s="64" t="s">
        <v>108</v>
      </c>
      <c r="L592" s="70"/>
      <c r="M592" s="70"/>
      <c r="N592" s="71" t="s">
        <v>157</v>
      </c>
      <c r="O592" s="71" t="s">
        <v>157</v>
      </c>
      <c r="P592" s="72" t="s">
        <v>108</v>
      </c>
      <c r="Q592" s="72" t="s">
        <v>108</v>
      </c>
      <c r="R592" s="72" t="s">
        <v>108</v>
      </c>
      <c r="T592" s="3"/>
      <c r="U592" s="3"/>
      <c r="V592" s="3"/>
      <c r="W592" s="3"/>
      <c r="X592" s="3"/>
    </row>
    <row r="593" spans="1:24" ht="14.25" customHeight="1" x14ac:dyDescent="0.25">
      <c r="A593" s="31">
        <v>3000</v>
      </c>
      <c r="B593" s="31" t="s">
        <v>110</v>
      </c>
      <c r="C593" s="31" t="s">
        <v>29</v>
      </c>
      <c r="D593" s="68">
        <v>69.048000000000002</v>
      </c>
      <c r="E593" s="68">
        <f>1000/D593</f>
        <v>14.482678716255359</v>
      </c>
      <c r="F593" s="52" t="s">
        <v>108</v>
      </c>
      <c r="G593" s="52" t="s">
        <v>108</v>
      </c>
      <c r="H593" s="64">
        <f>1000/I593</f>
        <v>69.047898527208332</v>
      </c>
      <c r="I593" s="64">
        <v>14.482699999999999</v>
      </c>
      <c r="J593" s="64">
        <v>1.8485506884907601</v>
      </c>
      <c r="L593" s="70" t="s">
        <v>155</v>
      </c>
      <c r="M593" s="70" t="s">
        <v>156</v>
      </c>
      <c r="N593" s="71" t="s">
        <v>157</v>
      </c>
      <c r="O593" s="71" t="s">
        <v>157</v>
      </c>
      <c r="P593" s="72" t="s">
        <v>3</v>
      </c>
      <c r="Q593" s="72" t="s">
        <v>171</v>
      </c>
      <c r="R593" s="72" t="s">
        <v>171</v>
      </c>
      <c r="T593" s="3"/>
      <c r="U593" s="3"/>
      <c r="V593" s="3"/>
      <c r="W593" s="3"/>
      <c r="X593" s="3"/>
    </row>
    <row r="594" spans="1:24" ht="14.25" customHeight="1" x14ac:dyDescent="0.25">
      <c r="A594" s="31">
        <v>1001</v>
      </c>
      <c r="B594" s="31" t="s">
        <v>160</v>
      </c>
      <c r="C594" s="31" t="s">
        <v>138</v>
      </c>
      <c r="D594" s="67">
        <f>H594/697.333</f>
        <v>1.4340351023112345E-3</v>
      </c>
      <c r="E594" s="68">
        <f t="shared" ref="E594:E601" si="69">1000/D594</f>
        <v>697332.99999999988</v>
      </c>
      <c r="F594" s="52" t="s">
        <v>139</v>
      </c>
      <c r="G594" s="52" t="s">
        <v>139</v>
      </c>
      <c r="H594" s="64">
        <v>1</v>
      </c>
      <c r="I594" s="64">
        <f>1000/H594</f>
        <v>1000</v>
      </c>
      <c r="J594" s="64">
        <v>3</v>
      </c>
      <c r="L594" s="70" t="s">
        <v>168</v>
      </c>
      <c r="M594" s="70"/>
      <c r="N594" s="71" t="s">
        <v>157</v>
      </c>
      <c r="O594" s="71" t="s">
        <v>157</v>
      </c>
      <c r="P594" s="72" t="s">
        <v>164</v>
      </c>
      <c r="Q594" s="72"/>
      <c r="R594" s="72"/>
      <c r="T594" s="3" t="s">
        <v>165</v>
      </c>
      <c r="U594" s="3" t="s">
        <v>166</v>
      </c>
      <c r="V594" s="3"/>
      <c r="W594" s="3"/>
      <c r="X594" s="3"/>
    </row>
    <row r="595" spans="1:24" x14ac:dyDescent="0.25">
      <c r="A595" s="31">
        <v>3001</v>
      </c>
      <c r="B595" s="31" t="s">
        <v>161</v>
      </c>
      <c r="C595" s="31" t="s">
        <v>140</v>
      </c>
      <c r="D595" s="67">
        <f>H595/697.333</f>
        <v>1.4340351023112345E-3</v>
      </c>
      <c r="E595" s="68">
        <f t="shared" si="69"/>
        <v>697332.99999999988</v>
      </c>
      <c r="F595" s="52" t="s">
        <v>139</v>
      </c>
      <c r="G595" s="52" t="s">
        <v>139</v>
      </c>
      <c r="H595" s="64">
        <v>1</v>
      </c>
      <c r="I595" s="64">
        <f>1000/H595</f>
        <v>1000</v>
      </c>
      <c r="J595" s="64">
        <v>3</v>
      </c>
      <c r="L595" s="70"/>
      <c r="M595" s="70"/>
      <c r="N595" s="71" t="s">
        <v>157</v>
      </c>
      <c r="O595" s="71" t="s">
        <v>157</v>
      </c>
      <c r="P595" s="72" t="s">
        <v>164</v>
      </c>
      <c r="Q595" s="72"/>
      <c r="R595" s="72"/>
      <c r="T595" s="3" t="s">
        <v>163</v>
      </c>
      <c r="U595" s="3"/>
      <c r="V595" s="3"/>
      <c r="W595" s="3"/>
      <c r="X595" s="3"/>
    </row>
    <row r="596" spans="1:24" x14ac:dyDescent="0.25">
      <c r="A596" s="31">
        <v>9301</v>
      </c>
      <c r="B596" s="31" t="s">
        <v>141</v>
      </c>
      <c r="C596" s="31" t="s">
        <v>141</v>
      </c>
      <c r="D596" s="67">
        <v>1</v>
      </c>
      <c r="E596" s="68">
        <f t="shared" si="69"/>
        <v>1000</v>
      </c>
      <c r="F596" s="52" t="s">
        <v>139</v>
      </c>
      <c r="G596" s="52" t="s">
        <v>139</v>
      </c>
      <c r="H596" s="64">
        <v>1</v>
      </c>
      <c r="I596" s="64">
        <v>1000</v>
      </c>
      <c r="J596" s="64">
        <v>2</v>
      </c>
      <c r="L596" s="70"/>
      <c r="M596" s="70"/>
      <c r="N596" s="71" t="s">
        <v>157</v>
      </c>
      <c r="O596" s="71" t="s">
        <v>157</v>
      </c>
      <c r="P596" s="72" t="s">
        <v>164</v>
      </c>
      <c r="Q596" s="72"/>
      <c r="R596" s="72"/>
      <c r="T596" t="s">
        <v>167</v>
      </c>
      <c r="X596" s="51" t="s">
        <v>162</v>
      </c>
    </row>
    <row r="597" spans="1:24" x14ac:dyDescent="0.25">
      <c r="A597" s="31">
        <v>9330</v>
      </c>
      <c r="B597" s="31" t="s">
        <v>142</v>
      </c>
      <c r="C597" s="31" t="s">
        <v>143</v>
      </c>
      <c r="D597" s="67">
        <v>1</v>
      </c>
      <c r="E597" s="68">
        <f t="shared" si="69"/>
        <v>1000</v>
      </c>
      <c r="F597" s="52" t="s">
        <v>139</v>
      </c>
      <c r="G597" s="52" t="s">
        <v>139</v>
      </c>
      <c r="H597" s="64">
        <v>1</v>
      </c>
      <c r="I597" s="64">
        <v>1000</v>
      </c>
      <c r="J597" s="64">
        <v>2</v>
      </c>
      <c r="L597" s="70"/>
      <c r="M597" s="70"/>
      <c r="N597" s="71" t="s">
        <v>157</v>
      </c>
      <c r="O597" s="71" t="s">
        <v>157</v>
      </c>
      <c r="P597" s="72" t="s">
        <v>164</v>
      </c>
      <c r="Q597" s="72"/>
      <c r="R597" s="72"/>
    </row>
    <row r="598" spans="1:24" x14ac:dyDescent="0.25">
      <c r="A598" s="31">
        <v>9210</v>
      </c>
      <c r="B598" s="31" t="s">
        <v>144</v>
      </c>
      <c r="C598" s="31" t="s">
        <v>145</v>
      </c>
      <c r="D598" s="67">
        <v>1</v>
      </c>
      <c r="E598" s="68">
        <f t="shared" si="69"/>
        <v>1000</v>
      </c>
      <c r="F598" s="52" t="s">
        <v>139</v>
      </c>
      <c r="G598" s="52" t="s">
        <v>139</v>
      </c>
      <c r="H598" s="64">
        <v>1</v>
      </c>
      <c r="I598" s="64">
        <v>1000</v>
      </c>
      <c r="J598" s="64">
        <v>2</v>
      </c>
      <c r="L598" s="70"/>
      <c r="M598" s="70"/>
      <c r="N598" s="71" t="s">
        <v>157</v>
      </c>
      <c r="O598" s="71" t="s">
        <v>157</v>
      </c>
      <c r="P598" s="72" t="s">
        <v>164</v>
      </c>
      <c r="Q598" s="72"/>
      <c r="R598" s="72"/>
      <c r="T598">
        <v>41840</v>
      </c>
    </row>
    <row r="599" spans="1:24" x14ac:dyDescent="0.25">
      <c r="A599" s="31">
        <v>9200</v>
      </c>
      <c r="B599" s="31" t="s">
        <v>146</v>
      </c>
      <c r="C599" s="31" t="s">
        <v>147</v>
      </c>
      <c r="D599" s="67">
        <v>1</v>
      </c>
      <c r="E599" s="68">
        <f t="shared" si="69"/>
        <v>1000</v>
      </c>
      <c r="F599" s="52" t="s">
        <v>139</v>
      </c>
      <c r="G599" s="52" t="s">
        <v>139</v>
      </c>
      <c r="H599" s="64">
        <v>1</v>
      </c>
      <c r="I599" s="64">
        <v>1000</v>
      </c>
      <c r="J599" s="64">
        <v>2</v>
      </c>
      <c r="L599" s="70"/>
      <c r="M599" s="70"/>
      <c r="N599" s="71" t="s">
        <v>157</v>
      </c>
      <c r="O599" s="71" t="s">
        <v>157</v>
      </c>
      <c r="P599" s="72" t="s">
        <v>164</v>
      </c>
      <c r="Q599" s="72"/>
      <c r="R599" s="72"/>
      <c r="T599">
        <f>T598/60</f>
        <v>697.33333333333337</v>
      </c>
    </row>
    <row r="600" spans="1:24" x14ac:dyDescent="0.25">
      <c r="A600" s="31">
        <v>0</v>
      </c>
      <c r="B600" s="31" t="s">
        <v>148</v>
      </c>
      <c r="C600" s="31" t="s">
        <v>149</v>
      </c>
      <c r="D600" s="67" t="s">
        <v>108</v>
      </c>
      <c r="E600" s="68" t="s">
        <v>108</v>
      </c>
      <c r="F600" s="52" t="s">
        <v>108</v>
      </c>
      <c r="G600" s="52" t="s">
        <v>108</v>
      </c>
      <c r="H600" s="64" t="s">
        <v>108</v>
      </c>
      <c r="I600" s="64" t="s">
        <v>108</v>
      </c>
      <c r="J600" s="64" t="s">
        <v>108</v>
      </c>
      <c r="L600" s="70"/>
      <c r="M600" s="70"/>
      <c r="N600" s="71" t="s">
        <v>157</v>
      </c>
      <c r="O600" s="71" t="s">
        <v>157</v>
      </c>
      <c r="P600" s="72" t="s">
        <v>164</v>
      </c>
      <c r="Q600" s="72"/>
      <c r="R600" s="72"/>
    </row>
    <row r="601" spans="1:24" x14ac:dyDescent="0.25">
      <c r="A601" s="31">
        <v>9150</v>
      </c>
      <c r="B601" s="31" t="s">
        <v>150</v>
      </c>
      <c r="C601" s="31" t="s">
        <v>151</v>
      </c>
      <c r="D601" s="67">
        <v>1</v>
      </c>
      <c r="E601" s="68">
        <f t="shared" si="69"/>
        <v>1000</v>
      </c>
      <c r="F601" s="52" t="s">
        <v>139</v>
      </c>
      <c r="G601" s="52" t="s">
        <v>139</v>
      </c>
      <c r="H601" s="64">
        <v>1</v>
      </c>
      <c r="I601" s="64">
        <v>1000</v>
      </c>
      <c r="J601" s="64">
        <v>2</v>
      </c>
      <c r="L601" s="70"/>
      <c r="M601" s="70"/>
      <c r="N601" s="71" t="s">
        <v>157</v>
      </c>
      <c r="O601" s="71" t="s">
        <v>157</v>
      </c>
      <c r="P601" s="72" t="s">
        <v>164</v>
      </c>
      <c r="Q601" s="72"/>
      <c r="R601" s="72"/>
    </row>
    <row r="602" spans="1:24" x14ac:dyDescent="0.25">
      <c r="A602" s="19" t="s">
        <v>13</v>
      </c>
    </row>
    <row r="603" spans="1:24" ht="14.25" customHeight="1" x14ac:dyDescent="0.25">
      <c r="A603" s="36">
        <f>IF(LEN(C603)=17,LEFT(C603,4)+(B603-1)/(DATE(LEFT(C603,4)+1,1,1)-DATE(LEFT(C603,4),1,1)),"BAD DATE FORMAT")</f>
        <v>2020.666668564056</v>
      </c>
      <c r="B603" s="36">
        <f>DATE(LEFT(C603,4),RIGHT(LEFT(C603,7),2),RIGHT(LEFT(C603,10),2))-DATE(LEFT(C603,4),1,1)+1+(RIGHT(LEFT(C603,14),2)*60+RIGHT(C603,2))/1440</f>
        <v>245.00069444444443</v>
      </c>
      <c r="C603" s="23" t="s">
        <v>307</v>
      </c>
      <c r="D603" s="21"/>
      <c r="E603" s="13"/>
      <c r="F603" s="39"/>
      <c r="G603" s="39"/>
      <c r="H603" s="14"/>
      <c r="I603" s="14"/>
      <c r="J603" s="14"/>
      <c r="K603" s="60"/>
      <c r="L603" s="26"/>
      <c r="M603" s="26"/>
      <c r="N603" s="17"/>
      <c r="O603" s="19"/>
      <c r="P603" s="51"/>
      <c r="Q603" s="51"/>
      <c r="R603" s="51"/>
      <c r="T603" s="3"/>
      <c r="U603" s="3"/>
      <c r="V603" s="3"/>
      <c r="W603" s="3"/>
      <c r="X603" s="3"/>
    </row>
    <row r="604" spans="1:24" ht="14.25" customHeight="1" x14ac:dyDescent="0.25">
      <c r="A604" s="31">
        <v>9300</v>
      </c>
      <c r="B604" s="31" t="s">
        <v>177</v>
      </c>
      <c r="C604" s="31" t="s">
        <v>109</v>
      </c>
      <c r="D604" s="67">
        <v>1</v>
      </c>
      <c r="E604" s="68">
        <f>1000/D604</f>
        <v>1000</v>
      </c>
      <c r="F604" s="52" t="s">
        <v>108</v>
      </c>
      <c r="G604" s="52" t="s">
        <v>108</v>
      </c>
      <c r="H604" s="64">
        <v>1</v>
      </c>
      <c r="I604" s="64">
        <f>1000/H604</f>
        <v>1000</v>
      </c>
      <c r="J604" s="64">
        <v>1</v>
      </c>
      <c r="K604" s="60"/>
      <c r="L604" s="26"/>
      <c r="M604" s="26"/>
      <c r="N604" s="17" t="s">
        <v>157</v>
      </c>
      <c r="O604" s="17" t="s">
        <v>157</v>
      </c>
      <c r="P604" s="72" t="s">
        <v>3</v>
      </c>
      <c r="Q604" s="51" t="s">
        <v>172</v>
      </c>
      <c r="R604" s="51" t="s">
        <v>172</v>
      </c>
      <c r="T604" s="3"/>
      <c r="U604" s="3"/>
      <c r="V604" s="3"/>
      <c r="W604" s="3"/>
      <c r="X604" s="3"/>
    </row>
    <row r="605" spans="1:24" ht="14.25" customHeight="1" x14ac:dyDescent="0.25">
      <c r="A605" s="31">
        <v>1000</v>
      </c>
      <c r="B605" s="31" t="s">
        <v>33</v>
      </c>
      <c r="C605" s="31" t="s">
        <v>32</v>
      </c>
      <c r="D605" s="68">
        <v>92.832999999999998</v>
      </c>
      <c r="E605" s="68">
        <f>1000/D605</f>
        <v>10.772031497420098</v>
      </c>
      <c r="F605" s="52" t="s">
        <v>108</v>
      </c>
      <c r="G605" s="52" t="s">
        <v>108</v>
      </c>
      <c r="H605" s="64">
        <f>1000/I605</f>
        <v>94.202762024982576</v>
      </c>
      <c r="I605" s="64">
        <v>10.615399999999999</v>
      </c>
      <c r="J605" s="64">
        <v>3.68258453579783</v>
      </c>
      <c r="K605" s="60"/>
      <c r="L605" s="70" t="s">
        <v>155</v>
      </c>
      <c r="M605" s="70" t="s">
        <v>156</v>
      </c>
      <c r="N605" s="71" t="s">
        <v>157</v>
      </c>
      <c r="O605" s="71" t="s">
        <v>157</v>
      </c>
      <c r="P605" s="72" t="s">
        <v>3</v>
      </c>
      <c r="Q605" s="72" t="s">
        <v>170</v>
      </c>
      <c r="R605" s="72" t="s">
        <v>170</v>
      </c>
      <c r="T605" s="3"/>
      <c r="U605" s="3"/>
      <c r="V605" s="3"/>
      <c r="W605" s="3"/>
      <c r="X605" s="3"/>
    </row>
    <row r="606" spans="1:24" ht="14.25" customHeight="1" x14ac:dyDescent="0.25">
      <c r="A606" s="31">
        <v>2010</v>
      </c>
      <c r="B606" s="31" t="s">
        <v>112</v>
      </c>
      <c r="C606" s="31" t="s">
        <v>111</v>
      </c>
      <c r="D606" s="68">
        <v>116.9</v>
      </c>
      <c r="E606" s="68">
        <f>1000/D606</f>
        <v>8.5543199315654395</v>
      </c>
      <c r="F606" s="52" t="s">
        <v>108</v>
      </c>
      <c r="G606" s="52" t="s">
        <v>108</v>
      </c>
      <c r="H606" s="64">
        <f>1000/I606</f>
        <v>117.67751653369108</v>
      </c>
      <c r="I606" s="64">
        <v>8.4977999999999998</v>
      </c>
      <c r="J606" s="64">
        <v>1.7741144834100999</v>
      </c>
      <c r="K606" s="60"/>
      <c r="L606" s="70" t="s">
        <v>155</v>
      </c>
      <c r="M606" s="70" t="s">
        <v>156</v>
      </c>
      <c r="N606" s="71" t="s">
        <v>157</v>
      </c>
      <c r="O606" s="71" t="s">
        <v>157</v>
      </c>
      <c r="P606" s="72" t="s">
        <v>3</v>
      </c>
      <c r="Q606" s="72" t="s">
        <v>178</v>
      </c>
      <c r="R606" s="72" t="s">
        <v>178</v>
      </c>
      <c r="T606" s="3"/>
      <c r="U606" s="3"/>
      <c r="V606" s="3"/>
      <c r="W606" s="3"/>
      <c r="X606" s="3"/>
    </row>
    <row r="607" spans="1:24" ht="14.25" customHeight="1" x14ac:dyDescent="0.25">
      <c r="A607" s="31">
        <v>1002</v>
      </c>
      <c r="B607" s="31" t="s">
        <v>71</v>
      </c>
      <c r="C607" s="31" t="s">
        <v>152</v>
      </c>
      <c r="D607" s="68">
        <v>109.79</v>
      </c>
      <c r="E607" s="68">
        <f t="shared" ref="E607:E609" si="70">1000/D607</f>
        <v>9.1082976591675013</v>
      </c>
      <c r="F607" s="52" t="s">
        <v>108</v>
      </c>
      <c r="G607" s="52" t="s">
        <v>108</v>
      </c>
      <c r="H607" s="64">
        <f>1000/I607</f>
        <v>109.86234248486647</v>
      </c>
      <c r="I607" s="64">
        <v>9.1022999999999996</v>
      </c>
      <c r="J607" s="64">
        <v>1.8393218908464499</v>
      </c>
      <c r="K607" s="60"/>
      <c r="L607" s="70" t="s">
        <v>155</v>
      </c>
      <c r="M607" s="70" t="s">
        <v>156</v>
      </c>
      <c r="N607" s="71" t="s">
        <v>157</v>
      </c>
      <c r="O607" s="71" t="s">
        <v>157</v>
      </c>
      <c r="P607" s="72" t="s">
        <v>3</v>
      </c>
      <c r="Q607" s="51" t="s">
        <v>179</v>
      </c>
      <c r="R607" s="51" t="s">
        <v>179</v>
      </c>
      <c r="T607" s="77" t="s">
        <v>181</v>
      </c>
      <c r="U607" s="77" t="s">
        <v>180</v>
      </c>
      <c r="V607" s="3"/>
      <c r="W607" s="3"/>
      <c r="X607" s="3"/>
    </row>
    <row r="608" spans="1:24" ht="14.25" customHeight="1" x14ac:dyDescent="0.25">
      <c r="A608" s="31">
        <v>2012</v>
      </c>
      <c r="B608" s="31" t="s">
        <v>72</v>
      </c>
      <c r="C608" s="31" t="s">
        <v>153</v>
      </c>
      <c r="D608" s="68">
        <v>109.79</v>
      </c>
      <c r="E608" s="68">
        <f t="shared" si="70"/>
        <v>9.1082976591675013</v>
      </c>
      <c r="F608" s="52" t="s">
        <v>108</v>
      </c>
      <c r="G608" s="52" t="s">
        <v>108</v>
      </c>
      <c r="H608" s="64">
        <f t="shared" ref="H608:H609" si="71">1000/I608</f>
        <v>109.86234248486647</v>
      </c>
      <c r="I608" s="64">
        <v>9.1022999999999996</v>
      </c>
      <c r="J608" s="64">
        <v>1.8393218908464499</v>
      </c>
      <c r="K608" s="60"/>
      <c r="L608" s="70" t="s">
        <v>155</v>
      </c>
      <c r="M608" s="70" t="s">
        <v>156</v>
      </c>
      <c r="N608" s="71" t="s">
        <v>157</v>
      </c>
      <c r="O608" s="71" t="s">
        <v>157</v>
      </c>
      <c r="P608" s="72" t="s">
        <v>3</v>
      </c>
      <c r="Q608" s="51" t="s">
        <v>179</v>
      </c>
      <c r="R608" s="51" t="s">
        <v>179</v>
      </c>
      <c r="T608" s="77" t="s">
        <v>181</v>
      </c>
      <c r="U608" s="77" t="s">
        <v>180</v>
      </c>
      <c r="V608" s="3"/>
      <c r="W608" s="3"/>
      <c r="X608" s="3"/>
    </row>
    <row r="609" spans="1:24" ht="14.25" customHeight="1" x14ac:dyDescent="0.25">
      <c r="A609" s="31">
        <v>3002</v>
      </c>
      <c r="B609" s="31" t="s">
        <v>73</v>
      </c>
      <c r="C609" s="31" t="s">
        <v>154</v>
      </c>
      <c r="D609" s="68">
        <v>109.79</v>
      </c>
      <c r="E609" s="68">
        <f t="shared" si="70"/>
        <v>9.1082976591675013</v>
      </c>
      <c r="F609" s="52" t="s">
        <v>108</v>
      </c>
      <c r="G609" s="52" t="s">
        <v>108</v>
      </c>
      <c r="H609" s="64">
        <f t="shared" si="71"/>
        <v>109.86234248486647</v>
      </c>
      <c r="I609" s="64">
        <v>9.1022999999999996</v>
      </c>
      <c r="J609" s="64">
        <v>1.8393218908464499</v>
      </c>
      <c r="K609" s="60"/>
      <c r="L609" s="70" t="s">
        <v>155</v>
      </c>
      <c r="M609" s="70" t="s">
        <v>156</v>
      </c>
      <c r="N609" s="71" t="s">
        <v>157</v>
      </c>
      <c r="O609" s="71" t="s">
        <v>157</v>
      </c>
      <c r="P609" s="72" t="s">
        <v>3</v>
      </c>
      <c r="Q609" s="51" t="s">
        <v>179</v>
      </c>
      <c r="R609" s="51" t="s">
        <v>179</v>
      </c>
      <c r="T609" s="77" t="s">
        <v>181</v>
      </c>
      <c r="U609" s="77" t="s">
        <v>180</v>
      </c>
      <c r="V609" s="3"/>
      <c r="W609" s="3"/>
      <c r="X609" s="3"/>
    </row>
    <row r="610" spans="1:24" ht="14.25" customHeight="1" x14ac:dyDescent="0.25">
      <c r="A610" s="31">
        <v>0</v>
      </c>
      <c r="B610" s="31" t="s">
        <v>107</v>
      </c>
      <c r="C610" s="31" t="s">
        <v>106</v>
      </c>
      <c r="D610" s="68" t="s">
        <v>108</v>
      </c>
      <c r="E610" s="68" t="s">
        <v>108</v>
      </c>
      <c r="F610" s="52" t="s">
        <v>108</v>
      </c>
      <c r="G610" s="52" t="s">
        <v>108</v>
      </c>
      <c r="H610" s="64" t="s">
        <v>108</v>
      </c>
      <c r="I610" s="64" t="s">
        <v>108</v>
      </c>
      <c r="J610" s="64" t="s">
        <v>108</v>
      </c>
      <c r="L610" s="70"/>
      <c r="M610" s="70"/>
      <c r="N610" s="71" t="s">
        <v>157</v>
      </c>
      <c r="O610" s="71" t="s">
        <v>157</v>
      </c>
      <c r="P610" s="72" t="s">
        <v>108</v>
      </c>
      <c r="Q610" s="72" t="s">
        <v>108</v>
      </c>
      <c r="R610" s="72" t="s">
        <v>108</v>
      </c>
      <c r="T610" s="3"/>
      <c r="U610" s="3"/>
      <c r="V610" s="3"/>
      <c r="W610" s="3"/>
      <c r="X610" s="3"/>
    </row>
    <row r="611" spans="1:24" ht="14.25" customHeight="1" x14ac:dyDescent="0.25">
      <c r="A611" s="31">
        <v>3000</v>
      </c>
      <c r="B611" s="31" t="s">
        <v>110</v>
      </c>
      <c r="C611" s="31" t="s">
        <v>29</v>
      </c>
      <c r="D611" s="68">
        <v>69.048000000000002</v>
      </c>
      <c r="E611" s="68">
        <f>1000/D611</f>
        <v>14.482678716255359</v>
      </c>
      <c r="F611" s="52" t="s">
        <v>108</v>
      </c>
      <c r="G611" s="52" t="s">
        <v>108</v>
      </c>
      <c r="H611" s="64">
        <f>1000/I611</f>
        <v>69.047898527208332</v>
      </c>
      <c r="I611" s="64">
        <v>14.482699999999999</v>
      </c>
      <c r="J611" s="64">
        <v>1.8485506884907601</v>
      </c>
      <c r="L611" s="70" t="s">
        <v>155</v>
      </c>
      <c r="M611" s="70" t="s">
        <v>156</v>
      </c>
      <c r="N611" s="71" t="s">
        <v>157</v>
      </c>
      <c r="O611" s="71" t="s">
        <v>157</v>
      </c>
      <c r="P611" s="72" t="s">
        <v>3</v>
      </c>
      <c r="Q611" s="72" t="s">
        <v>171</v>
      </c>
      <c r="R611" s="72" t="s">
        <v>171</v>
      </c>
      <c r="T611" s="3"/>
      <c r="U611" s="3"/>
      <c r="V611" s="3"/>
      <c r="W611" s="3"/>
      <c r="X611" s="3"/>
    </row>
    <row r="612" spans="1:24" ht="14.25" customHeight="1" x14ac:dyDescent="0.25">
      <c r="A612" s="31">
        <v>0</v>
      </c>
      <c r="B612" s="31" t="s">
        <v>160</v>
      </c>
      <c r="C612" s="31" t="s">
        <v>138</v>
      </c>
      <c r="D612" s="67">
        <f>H612/697.333</f>
        <v>1.4340351023112345E-3</v>
      </c>
      <c r="E612" s="68">
        <f t="shared" ref="E612:E617" si="72">1000/D612</f>
        <v>697332.99999999988</v>
      </c>
      <c r="F612" s="52" t="s">
        <v>139</v>
      </c>
      <c r="G612" s="52" t="s">
        <v>139</v>
      </c>
      <c r="H612" s="64">
        <v>1</v>
      </c>
      <c r="I612" s="64">
        <f>1000/H612</f>
        <v>1000</v>
      </c>
      <c r="J612" s="64">
        <v>3</v>
      </c>
      <c r="L612" s="70" t="s">
        <v>168</v>
      </c>
      <c r="M612" s="70"/>
      <c r="N612" s="71" t="s">
        <v>157</v>
      </c>
      <c r="O612" s="71" t="s">
        <v>157</v>
      </c>
      <c r="P612" s="72" t="s">
        <v>164</v>
      </c>
      <c r="Q612" s="72"/>
      <c r="R612" s="72"/>
      <c r="T612" s="3" t="s">
        <v>165</v>
      </c>
      <c r="U612" s="3" t="s">
        <v>166</v>
      </c>
      <c r="V612" s="3"/>
      <c r="W612" s="3"/>
      <c r="X612" s="3"/>
    </row>
    <row r="613" spans="1:24" x14ac:dyDescent="0.25">
      <c r="A613" s="31">
        <v>0</v>
      </c>
      <c r="B613" s="31" t="s">
        <v>161</v>
      </c>
      <c r="C613" s="31" t="s">
        <v>140</v>
      </c>
      <c r="D613" s="67">
        <f>H613/697.333</f>
        <v>1.4340351023112345E-3</v>
      </c>
      <c r="E613" s="68">
        <f t="shared" si="72"/>
        <v>697332.99999999988</v>
      </c>
      <c r="F613" s="52" t="s">
        <v>139</v>
      </c>
      <c r="G613" s="52" t="s">
        <v>139</v>
      </c>
      <c r="H613" s="64">
        <v>1</v>
      </c>
      <c r="I613" s="64">
        <f>1000/H613</f>
        <v>1000</v>
      </c>
      <c r="J613" s="64">
        <v>3</v>
      </c>
      <c r="L613" s="70"/>
      <c r="M613" s="70"/>
      <c r="N613" s="71" t="s">
        <v>157</v>
      </c>
      <c r="O613" s="71" t="s">
        <v>157</v>
      </c>
      <c r="P613" s="72" t="s">
        <v>164</v>
      </c>
      <c r="Q613" s="72"/>
      <c r="R613" s="72"/>
      <c r="T613" s="3" t="s">
        <v>163</v>
      </c>
      <c r="U613" s="3"/>
      <c r="V613" s="3"/>
      <c r="W613" s="3"/>
      <c r="X613" s="3"/>
    </row>
    <row r="614" spans="1:24" x14ac:dyDescent="0.25">
      <c r="A614" s="31">
        <v>0</v>
      </c>
      <c r="B614" s="31" t="s">
        <v>141</v>
      </c>
      <c r="C614" s="31" t="s">
        <v>141</v>
      </c>
      <c r="D614" s="67">
        <v>1</v>
      </c>
      <c r="E614" s="68">
        <f t="shared" si="72"/>
        <v>1000</v>
      </c>
      <c r="F614" s="52" t="s">
        <v>139</v>
      </c>
      <c r="G614" s="52" t="s">
        <v>139</v>
      </c>
      <c r="H614" s="64">
        <v>1</v>
      </c>
      <c r="I614" s="64">
        <v>1000</v>
      </c>
      <c r="J614" s="64">
        <v>2</v>
      </c>
      <c r="L614" s="70"/>
      <c r="M614" s="70"/>
      <c r="N614" s="71" t="s">
        <v>157</v>
      </c>
      <c r="O614" s="71" t="s">
        <v>157</v>
      </c>
      <c r="P614" s="72" t="s">
        <v>164</v>
      </c>
      <c r="Q614" s="72"/>
      <c r="R614" s="72"/>
      <c r="T614" t="s">
        <v>167</v>
      </c>
      <c r="X614" s="51" t="s">
        <v>162</v>
      </c>
    </row>
    <row r="615" spans="1:24" x14ac:dyDescent="0.25">
      <c r="A615" s="31">
        <v>0</v>
      </c>
      <c r="B615" s="31" t="s">
        <v>142</v>
      </c>
      <c r="C615" s="31" t="s">
        <v>143</v>
      </c>
      <c r="D615" s="67">
        <v>1</v>
      </c>
      <c r="E615" s="68">
        <f t="shared" si="72"/>
        <v>1000</v>
      </c>
      <c r="F615" s="52" t="s">
        <v>139</v>
      </c>
      <c r="G615" s="52" t="s">
        <v>139</v>
      </c>
      <c r="H615" s="64">
        <v>1</v>
      </c>
      <c r="I615" s="64">
        <v>1000</v>
      </c>
      <c r="J615" s="64">
        <v>2</v>
      </c>
      <c r="L615" s="70"/>
      <c r="M615" s="70"/>
      <c r="N615" s="71" t="s">
        <v>157</v>
      </c>
      <c r="O615" s="71" t="s">
        <v>157</v>
      </c>
      <c r="P615" s="72" t="s">
        <v>164</v>
      </c>
      <c r="Q615" s="72"/>
      <c r="R615" s="72"/>
    </row>
    <row r="616" spans="1:24" x14ac:dyDescent="0.25">
      <c r="A616" s="31">
        <v>0</v>
      </c>
      <c r="B616" s="31" t="s">
        <v>144</v>
      </c>
      <c r="C616" s="31" t="s">
        <v>145</v>
      </c>
      <c r="D616" s="67">
        <v>1</v>
      </c>
      <c r="E616" s="68">
        <f t="shared" si="72"/>
        <v>1000</v>
      </c>
      <c r="F616" s="52" t="s">
        <v>139</v>
      </c>
      <c r="G616" s="52" t="s">
        <v>139</v>
      </c>
      <c r="H616" s="64">
        <v>1</v>
      </c>
      <c r="I616" s="64">
        <v>1000</v>
      </c>
      <c r="J616" s="64">
        <v>2</v>
      </c>
      <c r="L616" s="70"/>
      <c r="M616" s="70"/>
      <c r="N616" s="71" t="s">
        <v>157</v>
      </c>
      <c r="O616" s="71" t="s">
        <v>157</v>
      </c>
      <c r="P616" s="72" t="s">
        <v>164</v>
      </c>
      <c r="Q616" s="72"/>
      <c r="R616" s="72"/>
      <c r="T616">
        <v>41840</v>
      </c>
    </row>
    <row r="617" spans="1:24" x14ac:dyDescent="0.25">
      <c r="A617" s="31">
        <v>0</v>
      </c>
      <c r="B617" s="31" t="s">
        <v>146</v>
      </c>
      <c r="C617" s="31" t="s">
        <v>147</v>
      </c>
      <c r="D617" s="67">
        <v>1</v>
      </c>
      <c r="E617" s="68">
        <f t="shared" si="72"/>
        <v>1000</v>
      </c>
      <c r="F617" s="52" t="s">
        <v>139</v>
      </c>
      <c r="G617" s="52" t="s">
        <v>139</v>
      </c>
      <c r="H617" s="64">
        <v>1</v>
      </c>
      <c r="I617" s="64">
        <v>1000</v>
      </c>
      <c r="J617" s="64">
        <v>2</v>
      </c>
      <c r="L617" s="70"/>
      <c r="M617" s="70"/>
      <c r="N617" s="71" t="s">
        <v>157</v>
      </c>
      <c r="O617" s="71" t="s">
        <v>157</v>
      </c>
      <c r="P617" s="72" t="s">
        <v>164</v>
      </c>
      <c r="Q617" s="72"/>
      <c r="R617" s="72"/>
      <c r="T617">
        <f>T616/60</f>
        <v>697.33333333333337</v>
      </c>
    </row>
    <row r="618" spans="1:24" x14ac:dyDescent="0.25">
      <c r="A618" s="31">
        <v>0</v>
      </c>
      <c r="B618" s="31" t="s">
        <v>148</v>
      </c>
      <c r="C618" s="31" t="s">
        <v>149</v>
      </c>
      <c r="D618" s="67" t="s">
        <v>108</v>
      </c>
      <c r="E618" s="68" t="s">
        <v>108</v>
      </c>
      <c r="F618" s="52" t="s">
        <v>108</v>
      </c>
      <c r="G618" s="52" t="s">
        <v>108</v>
      </c>
      <c r="H618" s="64" t="s">
        <v>108</v>
      </c>
      <c r="I618" s="64" t="s">
        <v>108</v>
      </c>
      <c r="J618" s="64" t="s">
        <v>108</v>
      </c>
      <c r="L618" s="70"/>
      <c r="M618" s="70"/>
      <c r="N618" s="71" t="s">
        <v>157</v>
      </c>
      <c r="O618" s="71" t="s">
        <v>157</v>
      </c>
      <c r="P618" s="72" t="s">
        <v>164</v>
      </c>
      <c r="Q618" s="72"/>
      <c r="R618" s="72"/>
    </row>
    <row r="619" spans="1:24" x14ac:dyDescent="0.25">
      <c r="A619" s="31">
        <v>0</v>
      </c>
      <c r="B619" s="31" t="s">
        <v>150</v>
      </c>
      <c r="C619" s="31" t="s">
        <v>151</v>
      </c>
      <c r="D619" s="67">
        <v>1</v>
      </c>
      <c r="E619" s="68">
        <f t="shared" ref="E619" si="73">1000/D619</f>
        <v>1000</v>
      </c>
      <c r="F619" s="52" t="s">
        <v>139</v>
      </c>
      <c r="G619" s="52" t="s">
        <v>139</v>
      </c>
      <c r="H619" s="64">
        <v>1</v>
      </c>
      <c r="I619" s="64">
        <v>1000</v>
      </c>
      <c r="J619" s="64">
        <v>2</v>
      </c>
      <c r="L619" s="70"/>
      <c r="M619" s="70"/>
      <c r="N619" s="71" t="s">
        <v>157</v>
      </c>
      <c r="O619" s="71" t="s">
        <v>157</v>
      </c>
      <c r="P619" s="72" t="s">
        <v>164</v>
      </c>
      <c r="Q619" s="72"/>
      <c r="R619" s="72"/>
    </row>
    <row r="620" spans="1:24" x14ac:dyDescent="0.25">
      <c r="A620" s="19" t="s">
        <v>13</v>
      </c>
      <c r="B620" s="19"/>
      <c r="C620" s="19"/>
      <c r="D620" s="21"/>
      <c r="E620" s="13"/>
      <c r="F620" s="39"/>
      <c r="G620" s="39"/>
      <c r="H620" s="14"/>
      <c r="I620" s="14"/>
      <c r="J620" s="14"/>
      <c r="K620" s="60"/>
      <c r="L620" s="20"/>
      <c r="M620" s="20"/>
      <c r="N620" s="20"/>
      <c r="O620" s="19"/>
      <c r="P620" s="19"/>
      <c r="T620" s="3"/>
      <c r="U620" s="3"/>
      <c r="V620" s="3"/>
      <c r="W620" s="3"/>
      <c r="X620" s="3"/>
    </row>
    <row r="621" spans="1:24" ht="14.25" customHeight="1" x14ac:dyDescent="0.25">
      <c r="A621" s="36">
        <f>IF(LEN(C621)=17,LEFT(C621,4)+(B621-1)/(DATE(LEFT(C621,4)+1,1,1)-DATE(LEFT(C621,4),1,1)),"BAD DATE FORMAT")</f>
        <v>2020.7486357771706</v>
      </c>
      <c r="B621" s="36">
        <f>DATE(LEFT(C621,4),RIGHT(LEFT(C621,7),2),RIGHT(LEFT(C621,10),2))-DATE(LEFT(C621,4),1,1)+1+(RIGHT(LEFT(C621,14),2)*60+RIGHT(C621,2))/1440</f>
        <v>275.00069444444443</v>
      </c>
      <c r="C621" s="23" t="s">
        <v>310</v>
      </c>
      <c r="D621" s="21"/>
      <c r="E621" s="13"/>
      <c r="F621" s="39"/>
      <c r="G621" s="39"/>
      <c r="H621" s="14"/>
      <c r="I621" s="14"/>
      <c r="J621" s="14"/>
      <c r="K621" s="60"/>
      <c r="L621" s="26"/>
      <c r="M621" s="26"/>
      <c r="N621" s="17"/>
      <c r="O621" s="19"/>
      <c r="P621" s="51"/>
      <c r="Q621" s="51"/>
      <c r="R621" s="51"/>
      <c r="T621" s="3"/>
      <c r="U621" s="3"/>
      <c r="V621" s="3"/>
      <c r="W621" s="3"/>
      <c r="X621" s="3"/>
    </row>
    <row r="622" spans="1:24" ht="14.25" customHeight="1" x14ac:dyDescent="0.25">
      <c r="A622" s="31">
        <v>9300</v>
      </c>
      <c r="B622" s="31" t="s">
        <v>177</v>
      </c>
      <c r="C622" s="31" t="s">
        <v>109</v>
      </c>
      <c r="D622" s="67">
        <v>1</v>
      </c>
      <c r="E622" s="68">
        <f>1000/D622</f>
        <v>1000</v>
      </c>
      <c r="F622" s="52" t="s">
        <v>108</v>
      </c>
      <c r="G622" s="52" t="s">
        <v>108</v>
      </c>
      <c r="H622" s="64">
        <v>1</v>
      </c>
      <c r="I622" s="64">
        <f>1000/H622</f>
        <v>1000</v>
      </c>
      <c r="J622" s="64">
        <v>1</v>
      </c>
      <c r="K622" s="60"/>
      <c r="L622" s="26"/>
      <c r="M622" s="26"/>
      <c r="N622" s="17" t="s">
        <v>157</v>
      </c>
      <c r="O622" s="17" t="s">
        <v>157</v>
      </c>
      <c r="P622" s="72" t="s">
        <v>3</v>
      </c>
      <c r="Q622" s="51" t="s">
        <v>172</v>
      </c>
      <c r="R622" s="51" t="s">
        <v>172</v>
      </c>
      <c r="T622" s="3"/>
      <c r="U622" s="3"/>
      <c r="V622" s="3"/>
      <c r="W622" s="3"/>
      <c r="X622" s="3"/>
    </row>
    <row r="623" spans="1:24" ht="14.25" customHeight="1" x14ac:dyDescent="0.25">
      <c r="A623" s="31">
        <v>1000</v>
      </c>
      <c r="B623" s="31" t="s">
        <v>33</v>
      </c>
      <c r="C623" s="31" t="s">
        <v>32</v>
      </c>
      <c r="D623" s="68">
        <v>92.832999999999998</v>
      </c>
      <c r="E623" s="68">
        <f>1000/D623</f>
        <v>10.772031497420098</v>
      </c>
      <c r="F623" s="52" t="s">
        <v>108</v>
      </c>
      <c r="G623" s="52" t="s">
        <v>108</v>
      </c>
      <c r="H623" s="64">
        <f>1000/I623</f>
        <v>94.202762024982576</v>
      </c>
      <c r="I623" s="64">
        <v>10.615399999999999</v>
      </c>
      <c r="J623" s="64">
        <v>3.68258453579783</v>
      </c>
      <c r="K623" s="60"/>
      <c r="L623" s="70" t="s">
        <v>155</v>
      </c>
      <c r="M623" s="70" t="s">
        <v>156</v>
      </c>
      <c r="N623" s="71" t="s">
        <v>157</v>
      </c>
      <c r="O623" s="71" t="s">
        <v>157</v>
      </c>
      <c r="P623" s="72" t="s">
        <v>3</v>
      </c>
      <c r="Q623" s="72" t="s">
        <v>170</v>
      </c>
      <c r="R623" s="72" t="s">
        <v>170</v>
      </c>
      <c r="T623" s="3"/>
      <c r="U623" s="3"/>
      <c r="V623" s="3"/>
      <c r="W623" s="3"/>
      <c r="X623" s="3"/>
    </row>
    <row r="624" spans="1:24" ht="14.25" customHeight="1" x14ac:dyDescent="0.25">
      <c r="A624" s="31">
        <v>2010</v>
      </c>
      <c r="B624" s="31" t="s">
        <v>112</v>
      </c>
      <c r="C624" s="31" t="s">
        <v>111</v>
      </c>
      <c r="D624" s="68">
        <v>116.9</v>
      </c>
      <c r="E624" s="68">
        <f>1000/D624</f>
        <v>8.5543199315654395</v>
      </c>
      <c r="F624" s="52" t="s">
        <v>108</v>
      </c>
      <c r="G624" s="52" t="s">
        <v>108</v>
      </c>
      <c r="H624" s="64">
        <f>1000/I624</f>
        <v>117.67751653369108</v>
      </c>
      <c r="I624" s="64">
        <v>8.4977999999999998</v>
      </c>
      <c r="J624" s="64">
        <v>1.7741144834100999</v>
      </c>
      <c r="K624" s="60"/>
      <c r="L624" s="70" t="s">
        <v>155</v>
      </c>
      <c r="M624" s="70" t="s">
        <v>156</v>
      </c>
      <c r="N624" s="71" t="s">
        <v>157</v>
      </c>
      <c r="O624" s="71" t="s">
        <v>157</v>
      </c>
      <c r="P624" s="72" t="s">
        <v>3</v>
      </c>
      <c r="Q624" s="72" t="s">
        <v>178</v>
      </c>
      <c r="R624" s="72" t="s">
        <v>178</v>
      </c>
      <c r="T624" s="3"/>
      <c r="U624" s="3"/>
      <c r="V624" s="3"/>
      <c r="W624" s="3"/>
      <c r="X624" s="3"/>
    </row>
    <row r="625" spans="1:24" ht="14.25" customHeight="1" x14ac:dyDescent="0.25">
      <c r="A625" s="31">
        <v>1002</v>
      </c>
      <c r="B625" s="31" t="s">
        <v>71</v>
      </c>
      <c r="C625" s="31" t="s">
        <v>152</v>
      </c>
      <c r="D625" s="68">
        <v>109.79</v>
      </c>
      <c r="E625" s="68">
        <f t="shared" ref="E625:E627" si="74">1000/D625</f>
        <v>9.1082976591675013</v>
      </c>
      <c r="F625" s="52" t="s">
        <v>108</v>
      </c>
      <c r="G625" s="52" t="s">
        <v>108</v>
      </c>
      <c r="H625" s="64">
        <f>1000/I625</f>
        <v>109.86234248486647</v>
      </c>
      <c r="I625" s="64">
        <v>9.1022999999999996</v>
      </c>
      <c r="J625" s="64">
        <v>1.8393218908464499</v>
      </c>
      <c r="K625" s="60"/>
      <c r="L625" s="70" t="s">
        <v>155</v>
      </c>
      <c r="M625" s="70" t="s">
        <v>156</v>
      </c>
      <c r="N625" s="71" t="s">
        <v>157</v>
      </c>
      <c r="O625" s="71" t="s">
        <v>157</v>
      </c>
      <c r="P625" s="72" t="s">
        <v>3</v>
      </c>
      <c r="Q625" s="51" t="s">
        <v>179</v>
      </c>
      <c r="R625" s="51" t="s">
        <v>179</v>
      </c>
      <c r="T625" s="77" t="s">
        <v>181</v>
      </c>
      <c r="U625" s="77" t="s">
        <v>180</v>
      </c>
      <c r="V625" s="3"/>
      <c r="W625" s="3"/>
      <c r="X625" s="3"/>
    </row>
    <row r="626" spans="1:24" ht="14.25" customHeight="1" x14ac:dyDescent="0.25">
      <c r="A626" s="31">
        <v>2012</v>
      </c>
      <c r="B626" s="31" t="s">
        <v>72</v>
      </c>
      <c r="C626" s="31" t="s">
        <v>153</v>
      </c>
      <c r="D626" s="68">
        <v>109.79</v>
      </c>
      <c r="E626" s="68">
        <f t="shared" si="74"/>
        <v>9.1082976591675013</v>
      </c>
      <c r="F626" s="52" t="s">
        <v>108</v>
      </c>
      <c r="G626" s="52" t="s">
        <v>108</v>
      </c>
      <c r="H626" s="64">
        <f t="shared" ref="H626:H627" si="75">1000/I626</f>
        <v>109.86234248486647</v>
      </c>
      <c r="I626" s="64">
        <v>9.1022999999999996</v>
      </c>
      <c r="J626" s="64">
        <v>1.8393218908464499</v>
      </c>
      <c r="K626" s="60"/>
      <c r="L626" s="70" t="s">
        <v>155</v>
      </c>
      <c r="M626" s="70" t="s">
        <v>156</v>
      </c>
      <c r="N626" s="71" t="s">
        <v>157</v>
      </c>
      <c r="O626" s="71" t="s">
        <v>157</v>
      </c>
      <c r="P626" s="72" t="s">
        <v>3</v>
      </c>
      <c r="Q626" s="51" t="s">
        <v>179</v>
      </c>
      <c r="R626" s="51" t="s">
        <v>179</v>
      </c>
      <c r="T626" s="77" t="s">
        <v>181</v>
      </c>
      <c r="U626" s="77" t="s">
        <v>180</v>
      </c>
      <c r="V626" s="3"/>
      <c r="W626" s="3"/>
      <c r="X626" s="3"/>
    </row>
    <row r="627" spans="1:24" ht="14.25" customHeight="1" x14ac:dyDescent="0.25">
      <c r="A627" s="31">
        <v>3002</v>
      </c>
      <c r="B627" s="31" t="s">
        <v>73</v>
      </c>
      <c r="C627" s="31" t="s">
        <v>154</v>
      </c>
      <c r="D627" s="68">
        <v>109.79</v>
      </c>
      <c r="E627" s="68">
        <f t="shared" si="74"/>
        <v>9.1082976591675013</v>
      </c>
      <c r="F627" s="52" t="s">
        <v>108</v>
      </c>
      <c r="G627" s="52" t="s">
        <v>108</v>
      </c>
      <c r="H627" s="64">
        <f t="shared" si="75"/>
        <v>109.86234248486647</v>
      </c>
      <c r="I627" s="64">
        <v>9.1022999999999996</v>
      </c>
      <c r="J627" s="64">
        <v>1.8393218908464499</v>
      </c>
      <c r="K627" s="60"/>
      <c r="L627" s="70" t="s">
        <v>155</v>
      </c>
      <c r="M627" s="70" t="s">
        <v>156</v>
      </c>
      <c r="N627" s="71" t="s">
        <v>157</v>
      </c>
      <c r="O627" s="71" t="s">
        <v>157</v>
      </c>
      <c r="P627" s="72" t="s">
        <v>3</v>
      </c>
      <c r="Q627" s="51" t="s">
        <v>179</v>
      </c>
      <c r="R627" s="51" t="s">
        <v>179</v>
      </c>
      <c r="T627" s="77" t="s">
        <v>181</v>
      </c>
      <c r="U627" s="77" t="s">
        <v>180</v>
      </c>
      <c r="V627" s="3"/>
      <c r="W627" s="3"/>
      <c r="X627" s="3"/>
    </row>
    <row r="628" spans="1:24" ht="14.25" customHeight="1" x14ac:dyDescent="0.25">
      <c r="A628" s="31">
        <v>0</v>
      </c>
      <c r="B628" s="31" t="s">
        <v>107</v>
      </c>
      <c r="C628" s="31" t="s">
        <v>106</v>
      </c>
      <c r="D628" s="68" t="s">
        <v>108</v>
      </c>
      <c r="E628" s="68" t="s">
        <v>108</v>
      </c>
      <c r="F628" s="52" t="s">
        <v>108</v>
      </c>
      <c r="G628" s="52" t="s">
        <v>108</v>
      </c>
      <c r="H628" s="64" t="s">
        <v>108</v>
      </c>
      <c r="I628" s="64" t="s">
        <v>108</v>
      </c>
      <c r="J628" s="64" t="s">
        <v>108</v>
      </c>
      <c r="L628" s="70"/>
      <c r="M628" s="70"/>
      <c r="N628" s="71" t="s">
        <v>157</v>
      </c>
      <c r="O628" s="71" t="s">
        <v>157</v>
      </c>
      <c r="P628" s="72" t="s">
        <v>108</v>
      </c>
      <c r="Q628" s="72" t="s">
        <v>108</v>
      </c>
      <c r="R628" s="72" t="s">
        <v>108</v>
      </c>
      <c r="T628" s="3"/>
      <c r="U628" s="3"/>
      <c r="V628" s="3"/>
      <c r="W628" s="3"/>
      <c r="X628" s="3"/>
    </row>
    <row r="629" spans="1:24" ht="14.25" customHeight="1" x14ac:dyDescent="0.25">
      <c r="A629" s="31">
        <v>3000</v>
      </c>
      <c r="B629" s="31" t="s">
        <v>110</v>
      </c>
      <c r="C629" s="31" t="s">
        <v>29</v>
      </c>
      <c r="D629" s="68">
        <v>69.048000000000002</v>
      </c>
      <c r="E629" s="68">
        <f>1000/D629</f>
        <v>14.482678716255359</v>
      </c>
      <c r="F629" s="52" t="s">
        <v>108</v>
      </c>
      <c r="G629" s="52" t="s">
        <v>108</v>
      </c>
      <c r="H629" s="64">
        <f>1000/I629</f>
        <v>69.047898527208332</v>
      </c>
      <c r="I629" s="64">
        <v>14.482699999999999</v>
      </c>
      <c r="J629" s="64">
        <v>1.8485506884907601</v>
      </c>
      <c r="L629" s="70" t="s">
        <v>155</v>
      </c>
      <c r="M629" s="70" t="s">
        <v>156</v>
      </c>
      <c r="N629" s="71" t="s">
        <v>157</v>
      </c>
      <c r="O629" s="71" t="s">
        <v>157</v>
      </c>
      <c r="P629" s="72" t="s">
        <v>3</v>
      </c>
      <c r="Q629" s="72" t="s">
        <v>171</v>
      </c>
      <c r="R629" s="72" t="s">
        <v>171</v>
      </c>
      <c r="T629" s="3"/>
      <c r="U629" s="3"/>
      <c r="V629" s="3"/>
      <c r="W629" s="3"/>
      <c r="X629" s="3"/>
    </row>
    <row r="630" spans="1:24" ht="14.25" customHeight="1" x14ac:dyDescent="0.25">
      <c r="A630" s="31">
        <v>1001</v>
      </c>
      <c r="B630" s="31" t="s">
        <v>160</v>
      </c>
      <c r="C630" s="31" t="s">
        <v>138</v>
      </c>
      <c r="D630" s="67">
        <f>H630/697.333</f>
        <v>1.4340351023112345E-3</v>
      </c>
      <c r="E630" s="68">
        <f t="shared" ref="E630:E635" si="76">1000/D630</f>
        <v>697332.99999999988</v>
      </c>
      <c r="F630" s="52" t="s">
        <v>139</v>
      </c>
      <c r="G630" s="52" t="s">
        <v>139</v>
      </c>
      <c r="H630" s="64">
        <v>1</v>
      </c>
      <c r="I630" s="64">
        <f>1000/H630</f>
        <v>1000</v>
      </c>
      <c r="J630" s="64">
        <v>3</v>
      </c>
      <c r="L630" s="70" t="s">
        <v>168</v>
      </c>
      <c r="M630" s="70"/>
      <c r="N630" s="71" t="s">
        <v>157</v>
      </c>
      <c r="O630" s="71" t="s">
        <v>157</v>
      </c>
      <c r="P630" s="72" t="s">
        <v>164</v>
      </c>
      <c r="Q630" s="72"/>
      <c r="R630" s="72"/>
      <c r="T630" s="3" t="s">
        <v>165</v>
      </c>
      <c r="U630" s="3" t="s">
        <v>166</v>
      </c>
      <c r="V630" s="3"/>
      <c r="W630" s="3"/>
      <c r="X630" s="3"/>
    </row>
    <row r="631" spans="1:24" x14ac:dyDescent="0.25">
      <c r="A631" s="31">
        <v>3001</v>
      </c>
      <c r="B631" s="31" t="s">
        <v>161</v>
      </c>
      <c r="C631" s="31" t="s">
        <v>140</v>
      </c>
      <c r="D631" s="67">
        <f>H631/697.333</f>
        <v>1.4340351023112345E-3</v>
      </c>
      <c r="E631" s="68">
        <f t="shared" si="76"/>
        <v>697332.99999999988</v>
      </c>
      <c r="F631" s="52" t="s">
        <v>139</v>
      </c>
      <c r="G631" s="52" t="s">
        <v>139</v>
      </c>
      <c r="H631" s="64">
        <v>1</v>
      </c>
      <c r="I631" s="64">
        <f>1000/H631</f>
        <v>1000</v>
      </c>
      <c r="J631" s="64">
        <v>3</v>
      </c>
      <c r="L631" s="70"/>
      <c r="M631" s="70"/>
      <c r="N631" s="71" t="s">
        <v>157</v>
      </c>
      <c r="O631" s="71" t="s">
        <v>157</v>
      </c>
      <c r="P631" s="72" t="s">
        <v>164</v>
      </c>
      <c r="Q631" s="72"/>
      <c r="R631" s="72"/>
      <c r="T631" s="3" t="s">
        <v>163</v>
      </c>
      <c r="U631" s="3"/>
      <c r="V631" s="3"/>
      <c r="W631" s="3"/>
      <c r="X631" s="3"/>
    </row>
    <row r="632" spans="1:24" x14ac:dyDescent="0.25">
      <c r="A632" s="31">
        <v>9301</v>
      </c>
      <c r="B632" s="31" t="s">
        <v>141</v>
      </c>
      <c r="C632" s="31" t="s">
        <v>141</v>
      </c>
      <c r="D632" s="67">
        <v>1</v>
      </c>
      <c r="E632" s="68">
        <f t="shared" si="76"/>
        <v>1000</v>
      </c>
      <c r="F632" s="52" t="s">
        <v>139</v>
      </c>
      <c r="G632" s="52" t="s">
        <v>139</v>
      </c>
      <c r="H632" s="64">
        <v>1</v>
      </c>
      <c r="I632" s="64">
        <v>1000</v>
      </c>
      <c r="J632" s="64">
        <v>2</v>
      </c>
      <c r="L632" s="70"/>
      <c r="M632" s="70"/>
      <c r="N632" s="71" t="s">
        <v>157</v>
      </c>
      <c r="O632" s="71" t="s">
        <v>157</v>
      </c>
      <c r="P632" s="72" t="s">
        <v>164</v>
      </c>
      <c r="Q632" s="72"/>
      <c r="R632" s="72"/>
      <c r="T632" t="s">
        <v>167</v>
      </c>
      <c r="X632" s="51" t="s">
        <v>162</v>
      </c>
    </row>
    <row r="633" spans="1:24" x14ac:dyDescent="0.25">
      <c r="A633" s="31">
        <v>9330</v>
      </c>
      <c r="B633" s="31" t="s">
        <v>142</v>
      </c>
      <c r="C633" s="31" t="s">
        <v>143</v>
      </c>
      <c r="D633" s="67">
        <v>1</v>
      </c>
      <c r="E633" s="68">
        <f t="shared" si="76"/>
        <v>1000</v>
      </c>
      <c r="F633" s="52" t="s">
        <v>139</v>
      </c>
      <c r="G633" s="52" t="s">
        <v>139</v>
      </c>
      <c r="H633" s="64">
        <v>1</v>
      </c>
      <c r="I633" s="64">
        <v>1000</v>
      </c>
      <c r="J633" s="64">
        <v>2</v>
      </c>
      <c r="L633" s="70"/>
      <c r="M633" s="70"/>
      <c r="N633" s="71" t="s">
        <v>157</v>
      </c>
      <c r="O633" s="71" t="s">
        <v>157</v>
      </c>
      <c r="P633" s="72" t="s">
        <v>164</v>
      </c>
      <c r="Q633" s="72"/>
      <c r="R633" s="72"/>
    </row>
    <row r="634" spans="1:24" x14ac:dyDescent="0.25">
      <c r="A634" s="31">
        <v>9210</v>
      </c>
      <c r="B634" s="31" t="s">
        <v>144</v>
      </c>
      <c r="C634" s="31" t="s">
        <v>145</v>
      </c>
      <c r="D634" s="67">
        <v>1</v>
      </c>
      <c r="E634" s="68">
        <f t="shared" si="76"/>
        <v>1000</v>
      </c>
      <c r="F634" s="52" t="s">
        <v>139</v>
      </c>
      <c r="G634" s="52" t="s">
        <v>139</v>
      </c>
      <c r="H634" s="64">
        <v>1</v>
      </c>
      <c r="I634" s="64">
        <v>1000</v>
      </c>
      <c r="J634" s="64">
        <v>2</v>
      </c>
      <c r="L634" s="70"/>
      <c r="M634" s="70"/>
      <c r="N634" s="71" t="s">
        <v>157</v>
      </c>
      <c r="O634" s="71" t="s">
        <v>157</v>
      </c>
      <c r="P634" s="72" t="s">
        <v>164</v>
      </c>
      <c r="Q634" s="72"/>
      <c r="R634" s="72"/>
      <c r="T634">
        <v>41840</v>
      </c>
    </row>
    <row r="635" spans="1:24" x14ac:dyDescent="0.25">
      <c r="A635" s="31">
        <v>9200</v>
      </c>
      <c r="B635" s="31" t="s">
        <v>146</v>
      </c>
      <c r="C635" s="31" t="s">
        <v>147</v>
      </c>
      <c r="D635" s="67">
        <v>1</v>
      </c>
      <c r="E635" s="68">
        <f t="shared" si="76"/>
        <v>1000</v>
      </c>
      <c r="F635" s="52" t="s">
        <v>139</v>
      </c>
      <c r="G635" s="52" t="s">
        <v>139</v>
      </c>
      <c r="H635" s="64">
        <v>1</v>
      </c>
      <c r="I635" s="64">
        <v>1000</v>
      </c>
      <c r="J635" s="64">
        <v>2</v>
      </c>
      <c r="L635" s="70"/>
      <c r="M635" s="70"/>
      <c r="N635" s="71" t="s">
        <v>157</v>
      </c>
      <c r="O635" s="71" t="s">
        <v>157</v>
      </c>
      <c r="P635" s="72" t="s">
        <v>164</v>
      </c>
      <c r="Q635" s="72"/>
      <c r="R635" s="72"/>
      <c r="T635">
        <f>T634/60</f>
        <v>697.33333333333337</v>
      </c>
    </row>
    <row r="636" spans="1:24" x14ac:dyDescent="0.25">
      <c r="A636" s="31">
        <v>0</v>
      </c>
      <c r="B636" s="31" t="s">
        <v>148</v>
      </c>
      <c r="C636" s="31" t="s">
        <v>149</v>
      </c>
      <c r="D636" s="67" t="s">
        <v>108</v>
      </c>
      <c r="E636" s="68" t="s">
        <v>108</v>
      </c>
      <c r="F636" s="52" t="s">
        <v>108</v>
      </c>
      <c r="G636" s="52" t="s">
        <v>108</v>
      </c>
      <c r="H636" s="64" t="s">
        <v>108</v>
      </c>
      <c r="I636" s="64" t="s">
        <v>108</v>
      </c>
      <c r="J636" s="64" t="s">
        <v>108</v>
      </c>
      <c r="L636" s="70"/>
      <c r="M636" s="70"/>
      <c r="N636" s="71" t="s">
        <v>157</v>
      </c>
      <c r="O636" s="71" t="s">
        <v>157</v>
      </c>
      <c r="P636" s="72" t="s">
        <v>164</v>
      </c>
      <c r="Q636" s="72"/>
      <c r="R636" s="72"/>
    </row>
    <row r="637" spans="1:24" x14ac:dyDescent="0.25">
      <c r="A637" s="31">
        <v>9150</v>
      </c>
      <c r="B637" s="31" t="s">
        <v>150</v>
      </c>
      <c r="C637" s="31" t="s">
        <v>151</v>
      </c>
      <c r="D637" s="67">
        <v>1</v>
      </c>
      <c r="E637" s="68">
        <f t="shared" ref="E637" si="77">1000/D637</f>
        <v>1000</v>
      </c>
      <c r="F637" s="52" t="s">
        <v>139</v>
      </c>
      <c r="G637" s="52" t="s">
        <v>139</v>
      </c>
      <c r="H637" s="64">
        <v>1</v>
      </c>
      <c r="I637" s="64">
        <v>1000</v>
      </c>
      <c r="J637" s="64">
        <v>2</v>
      </c>
      <c r="L637" s="70"/>
      <c r="M637" s="70"/>
      <c r="N637" s="71" t="s">
        <v>157</v>
      </c>
      <c r="O637" s="71" t="s">
        <v>157</v>
      </c>
      <c r="P637" s="72" t="s">
        <v>164</v>
      </c>
      <c r="Q637" s="72"/>
      <c r="R637" s="72"/>
    </row>
    <row r="638" spans="1:24" x14ac:dyDescent="0.25">
      <c r="A638" s="19" t="s">
        <v>13</v>
      </c>
      <c r="B638" s="19"/>
      <c r="C638" s="19"/>
      <c r="D638" s="21"/>
      <c r="E638" s="13"/>
      <c r="F638" s="39"/>
      <c r="G638" s="39"/>
      <c r="H638" s="14"/>
      <c r="I638" s="14"/>
      <c r="J638" s="14"/>
      <c r="K638" s="60"/>
      <c r="L638" s="20"/>
      <c r="M638" s="20"/>
      <c r="N638" s="20"/>
      <c r="O638" s="19"/>
      <c r="P638" s="19"/>
      <c r="T638" s="3"/>
      <c r="U638" s="3"/>
      <c r="V638" s="3"/>
      <c r="W638" s="3"/>
      <c r="X638" s="3"/>
    </row>
    <row r="639" spans="1:24" ht="14.25" customHeight="1" x14ac:dyDescent="0.25">
      <c r="A639" s="82">
        <f>IF(LEN(C639)=17,LEFT(C639,4)+(B639-1)/(DATE(LEFT(C639,4)+1,1,1)-DATE(LEFT(C639,4),1,1)),"BAD DATE FORMAT")</f>
        <v>2021.0000019025874</v>
      </c>
      <c r="B639" s="82">
        <f>DATE(LEFT(C639,4),RIGHT(LEFT(C639,7),2),RIGHT(LEFT(C639,10),2))-DATE(LEFT(C639,4),1,1)+1+(RIGHT(LEFT(C639,14),2)*60+RIGHT(C639,2))/1440</f>
        <v>1.0006944444444446</v>
      </c>
      <c r="C639" s="23" t="s">
        <v>311</v>
      </c>
      <c r="D639" s="21"/>
      <c r="E639" s="13"/>
      <c r="F639" s="39"/>
      <c r="G639" s="39"/>
      <c r="H639" s="14"/>
      <c r="I639" s="14"/>
      <c r="J639" s="14"/>
      <c r="K639" s="60"/>
      <c r="L639" s="26"/>
      <c r="M639" s="26"/>
      <c r="N639" s="17"/>
      <c r="O639" s="19"/>
      <c r="P639" s="51"/>
      <c r="Q639" s="51"/>
      <c r="R639" s="51"/>
      <c r="T639" s="3"/>
      <c r="U639" s="3"/>
      <c r="V639" s="3"/>
      <c r="W639" s="3"/>
      <c r="X639" s="3"/>
    </row>
    <row r="640" spans="1:24" ht="14.25" customHeight="1" x14ac:dyDescent="0.25">
      <c r="A640" s="19">
        <v>9300</v>
      </c>
      <c r="B640" s="19" t="s">
        <v>177</v>
      </c>
      <c r="C640" s="19" t="s">
        <v>324</v>
      </c>
      <c r="D640" s="67">
        <v>1</v>
      </c>
      <c r="E640" s="68">
        <f>1000/D640</f>
        <v>1000</v>
      </c>
      <c r="F640" s="52" t="s">
        <v>108</v>
      </c>
      <c r="G640" s="52" t="s">
        <v>108</v>
      </c>
      <c r="H640" s="64">
        <v>1</v>
      </c>
      <c r="I640" s="64">
        <f>1000/H640</f>
        <v>1000</v>
      </c>
      <c r="J640" s="64">
        <v>1</v>
      </c>
      <c r="K640" s="60"/>
      <c r="L640" s="26"/>
      <c r="M640" s="26"/>
      <c r="N640" s="17" t="s">
        <v>157</v>
      </c>
      <c r="O640" s="17" t="s">
        <v>157</v>
      </c>
      <c r="P640" s="72" t="s">
        <v>3</v>
      </c>
      <c r="Q640" s="51" t="s">
        <v>172</v>
      </c>
      <c r="R640" s="51" t="s">
        <v>172</v>
      </c>
      <c r="T640" s="3"/>
      <c r="U640" s="3"/>
      <c r="V640" s="3"/>
      <c r="W640" s="3"/>
      <c r="X640" s="3"/>
    </row>
    <row r="641" spans="1:24" ht="14.25" customHeight="1" x14ac:dyDescent="0.25">
      <c r="A641" s="19">
        <v>1000</v>
      </c>
      <c r="B641" s="19" t="s">
        <v>33</v>
      </c>
      <c r="C641" s="19" t="s">
        <v>321</v>
      </c>
      <c r="D641" s="68">
        <v>92.832999999999998</v>
      </c>
      <c r="E641" s="68">
        <f>1000/D641</f>
        <v>10.772031497420098</v>
      </c>
      <c r="F641" s="52" t="s">
        <v>108</v>
      </c>
      <c r="G641" s="52" t="s">
        <v>108</v>
      </c>
      <c r="H641" s="64">
        <f>1000/I641</f>
        <v>94.302257596046843</v>
      </c>
      <c r="I641" s="32">
        <v>10.604200000000001</v>
      </c>
      <c r="J641" s="32">
        <v>3.5505878610006301</v>
      </c>
      <c r="K641" s="60"/>
      <c r="L641" s="70" t="s">
        <v>155</v>
      </c>
      <c r="M641" s="70" t="s">
        <v>156</v>
      </c>
      <c r="N641" s="71" t="s">
        <v>157</v>
      </c>
      <c r="O641" s="71" t="s">
        <v>157</v>
      </c>
      <c r="P641" s="72" t="s">
        <v>3</v>
      </c>
      <c r="Q641" s="72" t="s">
        <v>312</v>
      </c>
      <c r="R641" s="72" t="s">
        <v>312</v>
      </c>
      <c r="T641" s="3"/>
      <c r="U641" s="3"/>
      <c r="V641" s="3"/>
      <c r="W641" s="3"/>
      <c r="X641" s="3"/>
    </row>
    <row r="642" spans="1:24" ht="14.25" customHeight="1" x14ac:dyDescent="0.25">
      <c r="A642" s="19">
        <v>2010</v>
      </c>
      <c r="B642" s="19" t="s">
        <v>112</v>
      </c>
      <c r="C642" s="19" t="s">
        <v>322</v>
      </c>
      <c r="D642" s="68">
        <v>116.9</v>
      </c>
      <c r="E642" s="68">
        <f>1000/D642</f>
        <v>8.5543199315654395</v>
      </c>
      <c r="F642" s="52" t="s">
        <v>108</v>
      </c>
      <c r="G642" s="52" t="s">
        <v>108</v>
      </c>
      <c r="H642" s="64">
        <f>1000/I642</f>
        <v>117.72461857223581</v>
      </c>
      <c r="I642" s="32">
        <v>8.4944000000000006</v>
      </c>
      <c r="J642" s="32">
        <v>1.6791047270499</v>
      </c>
      <c r="K642" s="60"/>
      <c r="L642" s="70" t="s">
        <v>155</v>
      </c>
      <c r="M642" s="70" t="s">
        <v>156</v>
      </c>
      <c r="N642" s="71" t="s">
        <v>157</v>
      </c>
      <c r="O642" s="71" t="s">
        <v>157</v>
      </c>
      <c r="P642" s="72" t="s">
        <v>3</v>
      </c>
      <c r="Q642" s="72" t="s">
        <v>313</v>
      </c>
      <c r="R642" s="72" t="s">
        <v>313</v>
      </c>
      <c r="T642" s="3"/>
      <c r="U642" s="3"/>
      <c r="V642" s="3"/>
      <c r="W642" s="3"/>
      <c r="X642" s="3"/>
    </row>
    <row r="643" spans="1:24" ht="14.25" customHeight="1" x14ac:dyDescent="0.25">
      <c r="A643" s="19">
        <v>1002</v>
      </c>
      <c r="B643" s="19" t="s">
        <v>71</v>
      </c>
      <c r="C643" s="19" t="s">
        <v>316</v>
      </c>
      <c r="D643" s="68">
        <v>109.79</v>
      </c>
      <c r="E643" s="68">
        <f t="shared" ref="E643:E645" si="78">1000/D643</f>
        <v>9.1082976591675013</v>
      </c>
      <c r="F643" s="52" t="s">
        <v>108</v>
      </c>
      <c r="G643" s="52" t="s">
        <v>108</v>
      </c>
      <c r="H643" s="64">
        <f>1000/I643</f>
        <v>109.6479205271872</v>
      </c>
      <c r="I643" s="32">
        <v>9.1201000000000008</v>
      </c>
      <c r="J643" s="32">
        <v>2.2335221909622902</v>
      </c>
      <c r="K643" s="60"/>
      <c r="L643" s="70" t="s">
        <v>155</v>
      </c>
      <c r="M643" s="70" t="s">
        <v>156</v>
      </c>
      <c r="N643" s="71" t="s">
        <v>157</v>
      </c>
      <c r="O643" s="71" t="s">
        <v>157</v>
      </c>
      <c r="P643" s="72" t="s">
        <v>3</v>
      </c>
      <c r="Q643" s="51" t="s">
        <v>314</v>
      </c>
      <c r="R643" s="51" t="s">
        <v>314</v>
      </c>
      <c r="T643" s="77" t="s">
        <v>181</v>
      </c>
      <c r="U643" s="77" t="s">
        <v>180</v>
      </c>
      <c r="V643" s="3"/>
      <c r="W643" s="3"/>
      <c r="X643" s="3"/>
    </row>
    <row r="644" spans="1:24" ht="14.25" customHeight="1" x14ac:dyDescent="0.25">
      <c r="A644" s="19">
        <v>2012</v>
      </c>
      <c r="B644" s="19" t="s">
        <v>72</v>
      </c>
      <c r="C644" s="19" t="s">
        <v>317</v>
      </c>
      <c r="D644" s="68">
        <v>109.79</v>
      </c>
      <c r="E644" s="68">
        <f t="shared" si="78"/>
        <v>9.1082976591675013</v>
      </c>
      <c r="F644" s="52" t="s">
        <v>108</v>
      </c>
      <c r="G644" s="52" t="s">
        <v>108</v>
      </c>
      <c r="H644" s="64">
        <f t="shared" ref="H644:H645" si="79">1000/I644</f>
        <v>109.6479205271872</v>
      </c>
      <c r="I644" s="32">
        <v>9.1201000000000008</v>
      </c>
      <c r="J644" s="32">
        <v>2.2335221909622902</v>
      </c>
      <c r="K644" s="60"/>
      <c r="L644" s="70" t="s">
        <v>155</v>
      </c>
      <c r="M644" s="70" t="s">
        <v>156</v>
      </c>
      <c r="N644" s="71" t="s">
        <v>157</v>
      </c>
      <c r="O644" s="71" t="s">
        <v>157</v>
      </c>
      <c r="P644" s="72" t="s">
        <v>3</v>
      </c>
      <c r="Q644" s="51" t="s">
        <v>314</v>
      </c>
      <c r="R644" s="51" t="s">
        <v>314</v>
      </c>
      <c r="T644" s="77" t="s">
        <v>181</v>
      </c>
      <c r="U644" s="77" t="s">
        <v>180</v>
      </c>
      <c r="V644" s="3"/>
      <c r="W644" s="3"/>
      <c r="X644" s="3"/>
    </row>
    <row r="645" spans="1:24" ht="14.25" customHeight="1" x14ac:dyDescent="0.25">
      <c r="A645" s="19">
        <v>3002</v>
      </c>
      <c r="B645" s="19" t="s">
        <v>73</v>
      </c>
      <c r="C645" s="19" t="s">
        <v>318</v>
      </c>
      <c r="D645" s="68">
        <v>109.79</v>
      </c>
      <c r="E645" s="68">
        <f t="shared" si="78"/>
        <v>9.1082976591675013</v>
      </c>
      <c r="F645" s="52" t="s">
        <v>108</v>
      </c>
      <c r="G645" s="52" t="s">
        <v>108</v>
      </c>
      <c r="H645" s="64">
        <f t="shared" si="79"/>
        <v>109.6479205271872</v>
      </c>
      <c r="I645" s="32">
        <v>9.1201000000000008</v>
      </c>
      <c r="J645" s="32">
        <v>2.2335221909622902</v>
      </c>
      <c r="K645" s="60"/>
      <c r="L645" s="70" t="s">
        <v>155</v>
      </c>
      <c r="M645" s="70" t="s">
        <v>156</v>
      </c>
      <c r="N645" s="71" t="s">
        <v>157</v>
      </c>
      <c r="O645" s="71" t="s">
        <v>157</v>
      </c>
      <c r="P645" s="72" t="s">
        <v>3</v>
      </c>
      <c r="Q645" s="51" t="s">
        <v>314</v>
      </c>
      <c r="R645" s="51" t="s">
        <v>314</v>
      </c>
      <c r="T645" s="77" t="s">
        <v>181</v>
      </c>
      <c r="U645" s="77" t="s">
        <v>180</v>
      </c>
      <c r="V645" s="3"/>
      <c r="W645" s="3"/>
      <c r="X645" s="3"/>
    </row>
    <row r="646" spans="1:24" ht="14.25" customHeight="1" x14ac:dyDescent="0.25">
      <c r="A646" s="19">
        <v>0</v>
      </c>
      <c r="B646" s="19" t="s">
        <v>107</v>
      </c>
      <c r="C646" s="19" t="s">
        <v>106</v>
      </c>
      <c r="D646" s="68" t="s">
        <v>108</v>
      </c>
      <c r="E646" s="68" t="s">
        <v>108</v>
      </c>
      <c r="F646" s="52" t="s">
        <v>108</v>
      </c>
      <c r="G646" s="52" t="s">
        <v>108</v>
      </c>
      <c r="H646" s="64" t="s">
        <v>108</v>
      </c>
      <c r="I646" s="64" t="s">
        <v>108</v>
      </c>
      <c r="J646" s="64" t="s">
        <v>108</v>
      </c>
      <c r="L646" s="70"/>
      <c r="M646" s="70"/>
      <c r="N646" s="71" t="s">
        <v>157</v>
      </c>
      <c r="O646" s="71" t="s">
        <v>157</v>
      </c>
      <c r="P646" s="72" t="s">
        <v>108</v>
      </c>
      <c r="Q646" s="72" t="s">
        <v>108</v>
      </c>
      <c r="R646" s="72" t="s">
        <v>108</v>
      </c>
      <c r="T646" s="3"/>
      <c r="U646" s="3"/>
      <c r="V646" s="3"/>
      <c r="W646" s="3"/>
      <c r="X646" s="3"/>
    </row>
    <row r="647" spans="1:24" ht="14.25" customHeight="1" x14ac:dyDescent="0.25">
      <c r="A647" s="19">
        <v>3000</v>
      </c>
      <c r="B647" s="19" t="s">
        <v>110</v>
      </c>
      <c r="C647" s="19" t="s">
        <v>323</v>
      </c>
      <c r="D647" s="68">
        <v>69.048000000000002</v>
      </c>
      <c r="E647" s="68">
        <f>1000/D647</f>
        <v>14.482678716255359</v>
      </c>
      <c r="F647" s="52" t="s">
        <v>108</v>
      </c>
      <c r="G647" s="52" t="s">
        <v>108</v>
      </c>
      <c r="H647" s="64">
        <f>1000/I647</f>
        <v>69.222356052110598</v>
      </c>
      <c r="I647" s="32">
        <v>14.446199999999999</v>
      </c>
      <c r="J647" s="32">
        <v>1.7907762886530301</v>
      </c>
      <c r="L647" s="70" t="s">
        <v>155</v>
      </c>
      <c r="M647" s="70" t="s">
        <v>156</v>
      </c>
      <c r="N647" s="71" t="s">
        <v>157</v>
      </c>
      <c r="O647" s="71" t="s">
        <v>157</v>
      </c>
      <c r="P647" s="72" t="s">
        <v>3</v>
      </c>
      <c r="Q647" s="72" t="s">
        <v>315</v>
      </c>
      <c r="R647" s="72" t="s">
        <v>315</v>
      </c>
      <c r="T647" s="3"/>
      <c r="U647" s="3"/>
      <c r="V647" s="3"/>
      <c r="W647" s="3"/>
      <c r="X647" s="3"/>
    </row>
    <row r="648" spans="1:24" ht="14.25" customHeight="1" x14ac:dyDescent="0.25">
      <c r="A648" s="83">
        <v>1001</v>
      </c>
      <c r="B648" s="83" t="s">
        <v>160</v>
      </c>
      <c r="C648" s="83" t="s">
        <v>319</v>
      </c>
      <c r="D648" s="67">
        <f>H648/697.333</f>
        <v>1.4340351023112345E-3</v>
      </c>
      <c r="E648" s="68">
        <f t="shared" ref="E648:E653" si="80">1000/D648</f>
        <v>697332.99999999988</v>
      </c>
      <c r="F648" s="52" t="s">
        <v>108</v>
      </c>
      <c r="G648" s="52" t="s">
        <v>108</v>
      </c>
      <c r="H648" s="64">
        <v>1</v>
      </c>
      <c r="I648" s="64">
        <f>1000/H648</f>
        <v>1000</v>
      </c>
      <c r="J648" s="64">
        <v>3</v>
      </c>
      <c r="L648" s="70" t="s">
        <v>168</v>
      </c>
      <c r="M648" s="70"/>
      <c r="N648" s="71" t="s">
        <v>157</v>
      </c>
      <c r="O648" s="71" t="s">
        <v>157</v>
      </c>
      <c r="P648" s="72" t="s">
        <v>164</v>
      </c>
      <c r="Q648" s="72"/>
      <c r="R648" s="72"/>
      <c r="T648" s="3" t="s">
        <v>165</v>
      </c>
      <c r="U648" s="3" t="s">
        <v>166</v>
      </c>
      <c r="V648" s="3"/>
      <c r="W648" s="3"/>
      <c r="X648" s="3"/>
    </row>
    <row r="649" spans="1:24" x14ac:dyDescent="0.25">
      <c r="A649" s="83">
        <v>3001</v>
      </c>
      <c r="B649" s="83" t="s">
        <v>161</v>
      </c>
      <c r="C649" s="83" t="s">
        <v>320</v>
      </c>
      <c r="D649" s="67">
        <f>H649/697.333</f>
        <v>1.4340351023112345E-3</v>
      </c>
      <c r="E649" s="68">
        <f t="shared" si="80"/>
        <v>697332.99999999988</v>
      </c>
      <c r="F649" s="52" t="s">
        <v>108</v>
      </c>
      <c r="G649" s="52" t="s">
        <v>108</v>
      </c>
      <c r="H649" s="64">
        <v>1</v>
      </c>
      <c r="I649" s="64">
        <f>1000/H649</f>
        <v>1000</v>
      </c>
      <c r="J649" s="64">
        <v>3</v>
      </c>
      <c r="L649" s="70"/>
      <c r="M649" s="70"/>
      <c r="N649" s="71" t="s">
        <v>157</v>
      </c>
      <c r="O649" s="71" t="s">
        <v>157</v>
      </c>
      <c r="P649" s="72" t="s">
        <v>164</v>
      </c>
      <c r="Q649" s="72"/>
      <c r="R649" s="72"/>
      <c r="T649" s="3" t="s">
        <v>163</v>
      </c>
      <c r="U649" s="3"/>
      <c r="V649" s="3"/>
      <c r="W649" s="3"/>
      <c r="X649" s="3"/>
    </row>
    <row r="650" spans="1:24" x14ac:dyDescent="0.25">
      <c r="A650" s="83">
        <v>0</v>
      </c>
      <c r="B650" s="83" t="s">
        <v>141</v>
      </c>
      <c r="C650" s="83" t="s">
        <v>325</v>
      </c>
      <c r="D650" s="67">
        <v>1</v>
      </c>
      <c r="E650" s="68">
        <f t="shared" si="80"/>
        <v>1000</v>
      </c>
      <c r="F650" s="52" t="s">
        <v>108</v>
      </c>
      <c r="G650" s="52" t="s">
        <v>108</v>
      </c>
      <c r="H650" s="64">
        <v>1</v>
      </c>
      <c r="I650" s="64">
        <v>1000</v>
      </c>
      <c r="J650" s="64">
        <v>2</v>
      </c>
      <c r="L650" s="70"/>
      <c r="M650" s="70"/>
      <c r="N650" s="71" t="s">
        <v>157</v>
      </c>
      <c r="O650" s="71" t="s">
        <v>157</v>
      </c>
      <c r="P650" s="72" t="s">
        <v>164</v>
      </c>
      <c r="Q650" s="72"/>
      <c r="R650" s="72"/>
      <c r="T650" t="s">
        <v>167</v>
      </c>
      <c r="X650" s="51" t="s">
        <v>162</v>
      </c>
    </row>
    <row r="651" spans="1:24" x14ac:dyDescent="0.25">
      <c r="A651" s="83">
        <v>9330</v>
      </c>
      <c r="B651" s="83" t="s">
        <v>142</v>
      </c>
      <c r="C651" s="83" t="s">
        <v>326</v>
      </c>
      <c r="D651" s="67">
        <v>1</v>
      </c>
      <c r="E651" s="68">
        <f t="shared" si="80"/>
        <v>1000</v>
      </c>
      <c r="F651" s="52" t="s">
        <v>108</v>
      </c>
      <c r="G651" s="52" t="s">
        <v>108</v>
      </c>
      <c r="H651" s="64">
        <v>1</v>
      </c>
      <c r="I651" s="64">
        <v>1000</v>
      </c>
      <c r="J651" s="64">
        <v>2</v>
      </c>
      <c r="L651" s="70"/>
      <c r="M651" s="70"/>
      <c r="N651" s="71" t="s">
        <v>157</v>
      </c>
      <c r="O651" s="71" t="s">
        <v>157</v>
      </c>
      <c r="P651" s="72" t="s">
        <v>164</v>
      </c>
      <c r="Q651" s="72"/>
      <c r="R651" s="72"/>
    </row>
    <row r="652" spans="1:24" x14ac:dyDescent="0.25">
      <c r="A652" s="83">
        <v>9210</v>
      </c>
      <c r="B652" s="83" t="s">
        <v>144</v>
      </c>
      <c r="C652" s="83" t="s">
        <v>327</v>
      </c>
      <c r="D652" s="67">
        <v>1</v>
      </c>
      <c r="E652" s="68">
        <f t="shared" si="80"/>
        <v>1000</v>
      </c>
      <c r="F652" s="52" t="s">
        <v>108</v>
      </c>
      <c r="G652" s="52" t="s">
        <v>108</v>
      </c>
      <c r="H652" s="64">
        <v>1</v>
      </c>
      <c r="I652" s="64">
        <v>1000</v>
      </c>
      <c r="J652" s="64">
        <v>2</v>
      </c>
      <c r="L652" s="70"/>
      <c r="M652" s="70"/>
      <c r="N652" s="71" t="s">
        <v>157</v>
      </c>
      <c r="O652" s="71" t="s">
        <v>157</v>
      </c>
      <c r="P652" s="72" t="s">
        <v>164</v>
      </c>
      <c r="Q652" s="72"/>
      <c r="R652" s="72"/>
      <c r="T652">
        <v>41840</v>
      </c>
    </row>
    <row r="653" spans="1:24" x14ac:dyDescent="0.25">
      <c r="A653" s="83">
        <v>9200</v>
      </c>
      <c r="B653" s="83" t="s">
        <v>146</v>
      </c>
      <c r="C653" s="83" t="s">
        <v>328</v>
      </c>
      <c r="D653" s="67">
        <v>1</v>
      </c>
      <c r="E653" s="68">
        <f t="shared" si="80"/>
        <v>1000</v>
      </c>
      <c r="F653" s="52" t="s">
        <v>108</v>
      </c>
      <c r="G653" s="52" t="s">
        <v>108</v>
      </c>
      <c r="H653" s="64">
        <v>1</v>
      </c>
      <c r="I653" s="64">
        <v>1000</v>
      </c>
      <c r="J653" s="64">
        <v>2</v>
      </c>
      <c r="L653" s="70"/>
      <c r="M653" s="70"/>
      <c r="N653" s="71" t="s">
        <v>157</v>
      </c>
      <c r="O653" s="71" t="s">
        <v>157</v>
      </c>
      <c r="P653" s="72" t="s">
        <v>164</v>
      </c>
      <c r="Q653" s="72"/>
      <c r="R653" s="72"/>
      <c r="T653">
        <f>T652/60</f>
        <v>697.33333333333337</v>
      </c>
    </row>
    <row r="654" spans="1:24" x14ac:dyDescent="0.25">
      <c r="A654" s="83">
        <v>0</v>
      </c>
      <c r="B654" s="83" t="s">
        <v>148</v>
      </c>
      <c r="C654" s="83" t="s">
        <v>149</v>
      </c>
      <c r="D654" s="67" t="s">
        <v>108</v>
      </c>
      <c r="E654" s="68" t="s">
        <v>108</v>
      </c>
      <c r="F654" s="52" t="s">
        <v>108</v>
      </c>
      <c r="G654" s="52" t="s">
        <v>108</v>
      </c>
      <c r="H654" s="64" t="s">
        <v>108</v>
      </c>
      <c r="I654" s="64" t="s">
        <v>108</v>
      </c>
      <c r="J654" s="64" t="s">
        <v>108</v>
      </c>
      <c r="L654" s="70"/>
      <c r="M654" s="70"/>
      <c r="N654" s="71" t="s">
        <v>157</v>
      </c>
      <c r="O654" s="71" t="s">
        <v>157</v>
      </c>
      <c r="P654" s="72" t="s">
        <v>164</v>
      </c>
      <c r="Q654" s="72"/>
      <c r="R654" s="72"/>
    </row>
    <row r="655" spans="1:24" x14ac:dyDescent="0.25">
      <c r="A655" s="83">
        <v>9150</v>
      </c>
      <c r="B655" s="83" t="s">
        <v>150</v>
      </c>
      <c r="C655" s="83" t="s">
        <v>329</v>
      </c>
      <c r="D655" s="67">
        <v>1</v>
      </c>
      <c r="E655" s="68">
        <f t="shared" ref="E655" si="81">1000/D655</f>
        <v>1000</v>
      </c>
      <c r="F655" s="52" t="s">
        <v>108</v>
      </c>
      <c r="G655" s="52" t="s">
        <v>108</v>
      </c>
      <c r="H655" s="64">
        <v>1</v>
      </c>
      <c r="I655" s="64">
        <v>1000</v>
      </c>
      <c r="J655" s="64">
        <v>2</v>
      </c>
      <c r="L655" s="70"/>
      <c r="M655" s="70"/>
      <c r="N655" s="71" t="s">
        <v>157</v>
      </c>
      <c r="O655" s="71" t="s">
        <v>157</v>
      </c>
      <c r="P655" s="72" t="s">
        <v>164</v>
      </c>
      <c r="Q655" s="72"/>
      <c r="R655" s="72"/>
    </row>
    <row r="656" spans="1:24" x14ac:dyDescent="0.25">
      <c r="A656" s="19" t="s">
        <v>13</v>
      </c>
      <c r="B656" s="19"/>
      <c r="C656" s="19"/>
      <c r="D656" s="21"/>
      <c r="E656" s="13"/>
      <c r="F656" s="39"/>
      <c r="G656" s="39"/>
      <c r="H656" s="14"/>
      <c r="I656" s="14"/>
      <c r="J656" s="14"/>
      <c r="K656" s="60"/>
      <c r="L656" s="20"/>
      <c r="M656" s="20"/>
      <c r="N656" s="20"/>
      <c r="O656" s="19"/>
      <c r="P656" s="19"/>
      <c r="T656" s="3"/>
      <c r="U656" s="3"/>
      <c r="V656" s="3"/>
      <c r="W656" s="3"/>
      <c r="X656" s="3"/>
    </row>
    <row r="657" spans="1:24" ht="14.25" customHeight="1" x14ac:dyDescent="0.25">
      <c r="A657" s="82">
        <f>IF(LEN(C657)=17,LEFT(C657,4)+(B657-1)/(DATE(LEFT(C657,4)+1,1,1)-DATE(LEFT(C657,4),1,1)),"BAD DATE FORMAT")</f>
        <v>2021.3287690258751</v>
      </c>
      <c r="B657" s="82">
        <f>DATE(LEFT(C657,4),RIGHT(LEFT(C657,7),2),RIGHT(LEFT(C657,10),2))-DATE(LEFT(C657,4),1,1)+1+(RIGHT(LEFT(C657,14),2)*60+RIGHT(C657,2))/1440</f>
        <v>121.00069444444445</v>
      </c>
      <c r="C657" s="19" t="s">
        <v>330</v>
      </c>
      <c r="D657" s="21"/>
      <c r="E657" s="13"/>
      <c r="F657" s="39"/>
      <c r="G657" s="39"/>
      <c r="H657" s="14"/>
      <c r="I657" s="14"/>
      <c r="J657" s="14"/>
      <c r="K657" s="60"/>
      <c r="L657" s="26"/>
      <c r="M657" s="26"/>
      <c r="N657" s="17"/>
      <c r="O657" s="19"/>
      <c r="P657" s="51"/>
      <c r="Q657" s="51"/>
      <c r="R657" s="51"/>
      <c r="T657" s="3"/>
      <c r="U657" s="3"/>
      <c r="V657" s="3"/>
      <c r="W657" s="3"/>
      <c r="X657" s="3"/>
    </row>
    <row r="658" spans="1:24" ht="14.25" customHeight="1" x14ac:dyDescent="0.25">
      <c r="A658" s="19">
        <v>9300</v>
      </c>
      <c r="B658" s="19" t="s">
        <v>177</v>
      </c>
      <c r="C658" s="19" t="s">
        <v>324</v>
      </c>
      <c r="D658" s="67">
        <v>1</v>
      </c>
      <c r="E658" s="68">
        <f>1000/D658</f>
        <v>1000</v>
      </c>
      <c r="F658" s="52" t="s">
        <v>108</v>
      </c>
      <c r="G658" s="52" t="s">
        <v>108</v>
      </c>
      <c r="H658" s="64">
        <v>1</v>
      </c>
      <c r="I658" s="64">
        <f>1000/H658</f>
        <v>1000</v>
      </c>
      <c r="J658" s="64">
        <v>1</v>
      </c>
      <c r="K658" s="60"/>
      <c r="L658" s="26"/>
      <c r="M658" s="26"/>
      <c r="N658" s="17" t="s">
        <v>157</v>
      </c>
      <c r="O658" s="17" t="s">
        <v>157</v>
      </c>
      <c r="P658" s="72" t="s">
        <v>3</v>
      </c>
      <c r="Q658" s="51" t="s">
        <v>172</v>
      </c>
      <c r="R658" s="51" t="s">
        <v>172</v>
      </c>
      <c r="T658" s="3"/>
      <c r="U658" s="3"/>
      <c r="V658" s="3"/>
      <c r="W658" s="3"/>
      <c r="X658" s="3"/>
    </row>
    <row r="659" spans="1:24" ht="14.25" customHeight="1" x14ac:dyDescent="0.25">
      <c r="A659" s="19">
        <v>1000</v>
      </c>
      <c r="B659" s="19" t="s">
        <v>33</v>
      </c>
      <c r="C659" s="19" t="s">
        <v>321</v>
      </c>
      <c r="D659" s="68">
        <v>92.832999999999998</v>
      </c>
      <c r="E659" s="68">
        <f>1000/D659</f>
        <v>10.772031497420098</v>
      </c>
      <c r="F659" s="52" t="s">
        <v>108</v>
      </c>
      <c r="G659" s="52" t="s">
        <v>108</v>
      </c>
      <c r="H659" s="64">
        <f>1000/I659</f>
        <v>94.302257596046843</v>
      </c>
      <c r="I659" s="64">
        <v>10.604200000000001</v>
      </c>
      <c r="J659" s="64">
        <v>3.5505878610006301</v>
      </c>
      <c r="K659" s="60"/>
      <c r="L659" s="70" t="s">
        <v>155</v>
      </c>
      <c r="M659" s="70" t="s">
        <v>156</v>
      </c>
      <c r="N659" s="71" t="s">
        <v>157</v>
      </c>
      <c r="O659" s="71" t="s">
        <v>157</v>
      </c>
      <c r="P659" s="72" t="s">
        <v>3</v>
      </c>
      <c r="Q659" s="72" t="s">
        <v>312</v>
      </c>
      <c r="R659" s="72" t="s">
        <v>312</v>
      </c>
      <c r="T659" s="3"/>
      <c r="U659" s="3"/>
      <c r="V659" s="3"/>
      <c r="W659" s="3"/>
      <c r="X659" s="3"/>
    </row>
    <row r="660" spans="1:24" ht="14.25" customHeight="1" x14ac:dyDescent="0.25">
      <c r="A660" s="2">
        <v>2010</v>
      </c>
      <c r="B660" s="19" t="s">
        <v>112</v>
      </c>
      <c r="C660" s="19" t="s">
        <v>322</v>
      </c>
      <c r="D660" s="68">
        <v>116.9</v>
      </c>
      <c r="E660" s="68">
        <f>1000/D660</f>
        <v>8.5543199315654395</v>
      </c>
      <c r="F660" s="52" t="s">
        <v>108</v>
      </c>
      <c r="G660" s="52" t="s">
        <v>108</v>
      </c>
      <c r="H660" s="64">
        <f>1000/I660</f>
        <v>117.72461857223581</v>
      </c>
      <c r="I660" s="64">
        <v>8.4944000000000006</v>
      </c>
      <c r="J660" s="64">
        <v>1.6791047270499</v>
      </c>
      <c r="K660" s="60"/>
      <c r="L660" s="70" t="s">
        <v>155</v>
      </c>
      <c r="M660" s="70" t="s">
        <v>156</v>
      </c>
      <c r="N660" s="71" t="s">
        <v>157</v>
      </c>
      <c r="O660" s="71" t="s">
        <v>157</v>
      </c>
      <c r="P660" s="72" t="s">
        <v>3</v>
      </c>
      <c r="Q660" s="72" t="s">
        <v>313</v>
      </c>
      <c r="R660" s="72" t="s">
        <v>313</v>
      </c>
      <c r="T660" s="3"/>
      <c r="U660" s="3"/>
      <c r="V660" s="3"/>
      <c r="W660" s="3"/>
      <c r="X660" s="3"/>
    </row>
    <row r="661" spans="1:24" ht="14.25" customHeight="1" x14ac:dyDescent="0.25">
      <c r="A661" s="19">
        <v>1002</v>
      </c>
      <c r="B661" s="19" t="s">
        <v>71</v>
      </c>
      <c r="C661" s="19" t="s">
        <v>316</v>
      </c>
      <c r="D661" s="68">
        <v>109.79</v>
      </c>
      <c r="E661" s="68">
        <f t="shared" ref="E661:E663" si="82">1000/D661</f>
        <v>9.1082976591675013</v>
      </c>
      <c r="F661" s="52" t="s">
        <v>108</v>
      </c>
      <c r="G661" s="52" t="s">
        <v>108</v>
      </c>
      <c r="H661" s="64">
        <f>1000/I661</f>
        <v>109.6479205271872</v>
      </c>
      <c r="I661" s="64">
        <v>9.1201000000000008</v>
      </c>
      <c r="J661" s="64">
        <v>2.2335221909622902</v>
      </c>
      <c r="K661" s="60"/>
      <c r="L661" s="70" t="s">
        <v>155</v>
      </c>
      <c r="M661" s="70" t="s">
        <v>156</v>
      </c>
      <c r="N661" s="71" t="s">
        <v>157</v>
      </c>
      <c r="O661" s="71" t="s">
        <v>157</v>
      </c>
      <c r="P661" s="72" t="s">
        <v>3</v>
      </c>
      <c r="Q661" s="51" t="s">
        <v>314</v>
      </c>
      <c r="R661" s="51" t="s">
        <v>314</v>
      </c>
      <c r="T661" s="77" t="s">
        <v>181</v>
      </c>
      <c r="U661" s="77" t="s">
        <v>180</v>
      </c>
      <c r="V661" s="3"/>
      <c r="W661" s="3"/>
      <c r="X661" s="3"/>
    </row>
    <row r="662" spans="1:24" ht="14.25" customHeight="1" x14ac:dyDescent="0.25">
      <c r="A662" s="23">
        <v>0</v>
      </c>
      <c r="B662" s="19" t="s">
        <v>72</v>
      </c>
      <c r="C662" s="19" t="s">
        <v>317</v>
      </c>
      <c r="D662" s="68">
        <v>109.79</v>
      </c>
      <c r="E662" s="68">
        <f t="shared" si="82"/>
        <v>9.1082976591675013</v>
      </c>
      <c r="F662" s="52" t="s">
        <v>108</v>
      </c>
      <c r="G662" s="52" t="s">
        <v>108</v>
      </c>
      <c r="H662" s="64">
        <f t="shared" ref="H662:H663" si="83">1000/I662</f>
        <v>109.6479205271872</v>
      </c>
      <c r="I662" s="64">
        <v>9.1201000000000008</v>
      </c>
      <c r="J662" s="64">
        <v>2.2335221909622902</v>
      </c>
      <c r="K662" s="60"/>
      <c r="L662" s="70" t="s">
        <v>155</v>
      </c>
      <c r="M662" s="70" t="s">
        <v>156</v>
      </c>
      <c r="N662" s="71" t="s">
        <v>157</v>
      </c>
      <c r="O662" s="71" t="s">
        <v>157</v>
      </c>
      <c r="P662" s="72" t="s">
        <v>3</v>
      </c>
      <c r="Q662" s="51" t="s">
        <v>314</v>
      </c>
      <c r="R662" s="51" t="s">
        <v>314</v>
      </c>
      <c r="T662" s="77"/>
      <c r="U662" s="77" t="s">
        <v>331</v>
      </c>
      <c r="V662" s="3"/>
      <c r="W662" s="3"/>
      <c r="X662" s="3"/>
    </row>
    <row r="663" spans="1:24" ht="14.25" customHeight="1" x14ac:dyDescent="0.25">
      <c r="A663" s="19">
        <v>3002</v>
      </c>
      <c r="B663" s="19" t="s">
        <v>73</v>
      </c>
      <c r="C663" s="19" t="s">
        <v>318</v>
      </c>
      <c r="D663" s="68">
        <v>109.79</v>
      </c>
      <c r="E663" s="68">
        <f t="shared" si="82"/>
        <v>9.1082976591675013</v>
      </c>
      <c r="F663" s="52" t="s">
        <v>108</v>
      </c>
      <c r="G663" s="52" t="s">
        <v>108</v>
      </c>
      <c r="H663" s="64">
        <f t="shared" si="83"/>
        <v>109.6479205271872</v>
      </c>
      <c r="I663" s="64">
        <v>9.1201000000000008</v>
      </c>
      <c r="J663" s="64">
        <v>2.2335221909622902</v>
      </c>
      <c r="K663" s="60"/>
      <c r="L663" s="70" t="s">
        <v>155</v>
      </c>
      <c r="M663" s="70" t="s">
        <v>156</v>
      </c>
      <c r="N663" s="71" t="s">
        <v>157</v>
      </c>
      <c r="O663" s="71" t="s">
        <v>157</v>
      </c>
      <c r="P663" s="72" t="s">
        <v>3</v>
      </c>
      <c r="Q663" s="51" t="s">
        <v>314</v>
      </c>
      <c r="R663" s="51" t="s">
        <v>314</v>
      </c>
      <c r="T663" s="77" t="s">
        <v>181</v>
      </c>
      <c r="U663" s="77" t="s">
        <v>180</v>
      </c>
      <c r="V663" s="3"/>
      <c r="W663" s="3"/>
      <c r="X663" s="3"/>
    </row>
    <row r="664" spans="1:24" ht="14.25" customHeight="1" x14ac:dyDescent="0.25">
      <c r="A664" s="19">
        <v>0</v>
      </c>
      <c r="B664" s="19" t="s">
        <v>107</v>
      </c>
      <c r="C664" s="19" t="s">
        <v>106</v>
      </c>
      <c r="D664" s="68" t="s">
        <v>108</v>
      </c>
      <c r="E664" s="68" t="s">
        <v>108</v>
      </c>
      <c r="F664" s="52" t="s">
        <v>108</v>
      </c>
      <c r="G664" s="52" t="s">
        <v>108</v>
      </c>
      <c r="H664" s="64" t="s">
        <v>108</v>
      </c>
      <c r="I664" s="64" t="s">
        <v>108</v>
      </c>
      <c r="J664" s="64" t="s">
        <v>108</v>
      </c>
      <c r="L664" s="70"/>
      <c r="M664" s="70"/>
      <c r="N664" s="71" t="s">
        <v>157</v>
      </c>
      <c r="O664" s="71" t="s">
        <v>157</v>
      </c>
      <c r="P664" s="72" t="s">
        <v>108</v>
      </c>
      <c r="Q664" s="72" t="s">
        <v>108</v>
      </c>
      <c r="R664" s="72" t="s">
        <v>108</v>
      </c>
      <c r="T664" s="3"/>
      <c r="U664" s="3"/>
      <c r="V664" s="3"/>
      <c r="W664" s="3"/>
      <c r="X664" s="3"/>
    </row>
    <row r="665" spans="1:24" ht="14.25" customHeight="1" x14ac:dyDescent="0.25">
      <c r="A665" s="19">
        <v>3000</v>
      </c>
      <c r="B665" s="19" t="s">
        <v>110</v>
      </c>
      <c r="C665" s="19" t="s">
        <v>323</v>
      </c>
      <c r="D665" s="68">
        <v>69.048000000000002</v>
      </c>
      <c r="E665" s="68">
        <f>1000/D665</f>
        <v>14.482678716255359</v>
      </c>
      <c r="F665" s="52" t="s">
        <v>108</v>
      </c>
      <c r="G665" s="52" t="s">
        <v>108</v>
      </c>
      <c r="H665" s="64">
        <f>1000/I665</f>
        <v>69.222356052110598</v>
      </c>
      <c r="I665" s="64">
        <v>14.446199999999999</v>
      </c>
      <c r="J665" s="64">
        <v>1.7907762886530301</v>
      </c>
      <c r="L665" s="70" t="s">
        <v>155</v>
      </c>
      <c r="M665" s="70" t="s">
        <v>156</v>
      </c>
      <c r="N665" s="71" t="s">
        <v>157</v>
      </c>
      <c r="O665" s="71" t="s">
        <v>157</v>
      </c>
      <c r="P665" s="72" t="s">
        <v>3</v>
      </c>
      <c r="Q665" s="72" t="s">
        <v>315</v>
      </c>
      <c r="R665" s="72" t="s">
        <v>315</v>
      </c>
      <c r="T665" s="3"/>
      <c r="U665" s="3"/>
      <c r="V665" s="3"/>
      <c r="W665" s="3"/>
      <c r="X665" s="3"/>
    </row>
    <row r="666" spans="1:24" ht="14.25" customHeight="1" x14ac:dyDescent="0.25">
      <c r="A666" s="83">
        <v>1001</v>
      </c>
      <c r="B666" s="83" t="s">
        <v>160</v>
      </c>
      <c r="C666" s="83" t="s">
        <v>319</v>
      </c>
      <c r="D666" s="67">
        <f>H666/697.333</f>
        <v>1.4340351023112345E-3</v>
      </c>
      <c r="E666" s="68">
        <f t="shared" ref="E666:E671" si="84">1000/D666</f>
        <v>697332.99999999988</v>
      </c>
      <c r="F666" s="52" t="s">
        <v>108</v>
      </c>
      <c r="G666" s="52" t="s">
        <v>108</v>
      </c>
      <c r="H666" s="64">
        <v>1</v>
      </c>
      <c r="I666" s="64">
        <f>1000/H666</f>
        <v>1000</v>
      </c>
      <c r="J666" s="64">
        <v>3</v>
      </c>
      <c r="L666" s="70" t="s">
        <v>168</v>
      </c>
      <c r="M666" s="70"/>
      <c r="N666" s="71" t="s">
        <v>157</v>
      </c>
      <c r="O666" s="71" t="s">
        <v>157</v>
      </c>
      <c r="P666" s="72" t="s">
        <v>164</v>
      </c>
      <c r="Q666" s="72"/>
      <c r="R666" s="72"/>
      <c r="T666" s="3" t="s">
        <v>165</v>
      </c>
      <c r="U666" s="3" t="s">
        <v>166</v>
      </c>
      <c r="V666" s="3"/>
      <c r="W666" s="3"/>
      <c r="X666" s="3"/>
    </row>
    <row r="667" spans="1:24" x14ac:dyDescent="0.25">
      <c r="A667" s="83">
        <v>3001</v>
      </c>
      <c r="B667" s="83" t="s">
        <v>161</v>
      </c>
      <c r="C667" s="83" t="s">
        <v>320</v>
      </c>
      <c r="D667" s="67">
        <f>H667/697.333</f>
        <v>1.4340351023112345E-3</v>
      </c>
      <c r="E667" s="68">
        <f t="shared" si="84"/>
        <v>697332.99999999988</v>
      </c>
      <c r="F667" s="52" t="s">
        <v>108</v>
      </c>
      <c r="G667" s="52" t="s">
        <v>108</v>
      </c>
      <c r="H667" s="64">
        <v>1</v>
      </c>
      <c r="I667" s="64">
        <f>1000/H667</f>
        <v>1000</v>
      </c>
      <c r="J667" s="64">
        <v>3</v>
      </c>
      <c r="L667" s="70"/>
      <c r="M667" s="70"/>
      <c r="N667" s="71" t="s">
        <v>157</v>
      </c>
      <c r="O667" s="71" t="s">
        <v>157</v>
      </c>
      <c r="P667" s="72" t="s">
        <v>164</v>
      </c>
      <c r="Q667" s="72"/>
      <c r="R667" s="72"/>
      <c r="T667" s="3" t="s">
        <v>163</v>
      </c>
      <c r="U667" s="3"/>
      <c r="V667" s="3"/>
      <c r="W667" s="3"/>
      <c r="X667" s="3"/>
    </row>
    <row r="668" spans="1:24" x14ac:dyDescent="0.25">
      <c r="A668" s="83">
        <v>0</v>
      </c>
      <c r="B668" s="83" t="s">
        <v>141</v>
      </c>
      <c r="C668" s="83" t="s">
        <v>325</v>
      </c>
      <c r="D668" s="67">
        <v>1</v>
      </c>
      <c r="E668" s="68">
        <f t="shared" si="84"/>
        <v>1000</v>
      </c>
      <c r="F668" s="52" t="s">
        <v>108</v>
      </c>
      <c r="G668" s="52" t="s">
        <v>108</v>
      </c>
      <c r="H668" s="64">
        <v>1</v>
      </c>
      <c r="I668" s="64">
        <v>1000</v>
      </c>
      <c r="J668" s="64">
        <v>2</v>
      </c>
      <c r="L668" s="70"/>
      <c r="M668" s="70"/>
      <c r="N668" s="71" t="s">
        <v>157</v>
      </c>
      <c r="O668" s="71" t="s">
        <v>157</v>
      </c>
      <c r="P668" s="72" t="s">
        <v>164</v>
      </c>
      <c r="Q668" s="72"/>
      <c r="R668" s="72"/>
      <c r="T668" t="s">
        <v>167</v>
      </c>
      <c r="X668" s="51" t="s">
        <v>162</v>
      </c>
    </row>
    <row r="669" spans="1:24" x14ac:dyDescent="0.25">
      <c r="A669" s="83">
        <v>9330</v>
      </c>
      <c r="B669" s="83" t="s">
        <v>142</v>
      </c>
      <c r="C669" s="83" t="s">
        <v>326</v>
      </c>
      <c r="D669" s="67">
        <v>1</v>
      </c>
      <c r="E669" s="68">
        <f t="shared" si="84"/>
        <v>1000</v>
      </c>
      <c r="F669" s="52" t="s">
        <v>108</v>
      </c>
      <c r="G669" s="52" t="s">
        <v>108</v>
      </c>
      <c r="H669" s="64">
        <v>1</v>
      </c>
      <c r="I669" s="64">
        <v>1000</v>
      </c>
      <c r="J669" s="64">
        <v>2</v>
      </c>
      <c r="L669" s="70"/>
      <c r="M669" s="70"/>
      <c r="N669" s="71" t="s">
        <v>157</v>
      </c>
      <c r="O669" s="71" t="s">
        <v>157</v>
      </c>
      <c r="P669" s="72" t="s">
        <v>164</v>
      </c>
      <c r="Q669" s="72"/>
      <c r="R669" s="72"/>
    </row>
    <row r="670" spans="1:24" x14ac:dyDescent="0.25">
      <c r="A670" s="83">
        <v>9210</v>
      </c>
      <c r="B670" s="83" t="s">
        <v>144</v>
      </c>
      <c r="C670" s="83" t="s">
        <v>327</v>
      </c>
      <c r="D670" s="67">
        <v>1</v>
      </c>
      <c r="E670" s="68">
        <f t="shared" si="84"/>
        <v>1000</v>
      </c>
      <c r="F670" s="52" t="s">
        <v>108</v>
      </c>
      <c r="G670" s="52" t="s">
        <v>108</v>
      </c>
      <c r="H670" s="14">
        <v>0.44703999999999999</v>
      </c>
      <c r="I670" s="14">
        <f>1000/H670</f>
        <v>2236.9362920544022</v>
      </c>
      <c r="J670" s="14">
        <v>2</v>
      </c>
      <c r="L670" s="26" t="s">
        <v>332</v>
      </c>
      <c r="M670" s="26"/>
      <c r="N670" s="49" t="s">
        <v>157</v>
      </c>
      <c r="O670" s="49" t="s">
        <v>157</v>
      </c>
      <c r="P670" s="14" t="s">
        <v>333</v>
      </c>
      <c r="Q670" s="72"/>
      <c r="R670" s="72"/>
      <c r="T670">
        <v>41840</v>
      </c>
    </row>
    <row r="671" spans="1:24" x14ac:dyDescent="0.25">
      <c r="A671" s="83">
        <v>9200</v>
      </c>
      <c r="B671" s="83" t="s">
        <v>146</v>
      </c>
      <c r="C671" s="83" t="s">
        <v>328</v>
      </c>
      <c r="D671" s="67">
        <v>1</v>
      </c>
      <c r="E671" s="68">
        <f t="shared" si="84"/>
        <v>1000</v>
      </c>
      <c r="F671" s="52" t="s">
        <v>108</v>
      </c>
      <c r="G671" s="52" t="s">
        <v>108</v>
      </c>
      <c r="H671" s="64">
        <v>1</v>
      </c>
      <c r="I671" s="64">
        <v>1000</v>
      </c>
      <c r="J671" s="64">
        <v>2</v>
      </c>
      <c r="L671" s="70"/>
      <c r="M671" s="70"/>
      <c r="N671" s="71" t="s">
        <v>157</v>
      </c>
      <c r="O671" s="71" t="s">
        <v>157</v>
      </c>
      <c r="P671" s="72" t="s">
        <v>164</v>
      </c>
      <c r="Q671" s="72"/>
      <c r="R671" s="72"/>
      <c r="T671">
        <f>T670/60</f>
        <v>697.33333333333337</v>
      </c>
    </row>
    <row r="672" spans="1:24" x14ac:dyDescent="0.25">
      <c r="A672" s="83">
        <v>0</v>
      </c>
      <c r="B672" s="83" t="s">
        <v>148</v>
      </c>
      <c r="C672" s="83" t="s">
        <v>149</v>
      </c>
      <c r="D672" s="67" t="s">
        <v>108</v>
      </c>
      <c r="E672" s="68" t="s">
        <v>108</v>
      </c>
      <c r="F672" s="52" t="s">
        <v>108</v>
      </c>
      <c r="G672" s="52" t="s">
        <v>108</v>
      </c>
      <c r="H672" s="64" t="s">
        <v>108</v>
      </c>
      <c r="I672" s="64" t="s">
        <v>108</v>
      </c>
      <c r="J672" s="64" t="s">
        <v>108</v>
      </c>
      <c r="L672" s="70"/>
      <c r="M672" s="70"/>
      <c r="N672" s="71" t="s">
        <v>157</v>
      </c>
      <c r="O672" s="71" t="s">
        <v>157</v>
      </c>
      <c r="P672" s="72" t="s">
        <v>164</v>
      </c>
      <c r="Q672" s="72"/>
      <c r="R672" s="72"/>
    </row>
    <row r="673" spans="1:18" x14ac:dyDescent="0.25">
      <c r="A673" s="83">
        <v>9150</v>
      </c>
      <c r="B673" s="83" t="s">
        <v>150</v>
      </c>
      <c r="C673" s="83" t="s">
        <v>329</v>
      </c>
      <c r="D673" s="67">
        <v>1</v>
      </c>
      <c r="E673" s="68">
        <f t="shared" ref="E673" si="85">1000/D673</f>
        <v>1000</v>
      </c>
      <c r="F673" s="52" t="s">
        <v>108</v>
      </c>
      <c r="G673" s="52" t="s">
        <v>108</v>
      </c>
      <c r="H673" s="14">
        <v>25.4</v>
      </c>
      <c r="I673" s="14">
        <f>1000/H673</f>
        <v>39.370078740157481</v>
      </c>
      <c r="J673" s="64">
        <v>2</v>
      </c>
      <c r="L673" s="70"/>
      <c r="M673" s="70"/>
      <c r="N673" s="71" t="s">
        <v>157</v>
      </c>
      <c r="O673" s="71" t="s">
        <v>157</v>
      </c>
      <c r="P673" s="72" t="s">
        <v>164</v>
      </c>
      <c r="Q673" s="72"/>
      <c r="R673" s="72"/>
    </row>
  </sheetData>
  <mergeCells count="2">
    <mergeCell ref="D1:E1"/>
    <mergeCell ref="H1:I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HEO 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 Peterson</cp:lastModifiedBy>
  <cp:lastPrinted>2016-10-20T22:06:12Z</cp:lastPrinted>
  <dcterms:created xsi:type="dcterms:W3CDTF">2016-10-19T23:36:17Z</dcterms:created>
  <dcterms:modified xsi:type="dcterms:W3CDTF">2022-02-11T15:48:49Z</dcterms:modified>
</cp:coreProperties>
</file>