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machinelearning\PycharmProjects\fraudit-1.0.0\resources\samples\"/>
    </mc:Choice>
  </mc:AlternateContent>
  <xr:revisionPtr revIDLastSave="0" documentId="13_ncr:1_{9C77ECB5-BF33-4367-9C3A-C8BE6DB685AD}" xr6:coauthVersionLast="41" xr6:coauthVersionMax="41" xr10:uidLastSave="{00000000-0000-0000-0000-000000000000}"/>
  <bookViews>
    <workbookView xWindow="3144" yWindow="876" windowWidth="17280" windowHeight="8964" activeTab="4" xr2:uid="{00000000-000D-0000-FFFF-FFFF00000000}"/>
  </bookViews>
  <sheets>
    <sheet name="BS" sheetId="1" r:id="rId1"/>
    <sheet name="IS" sheetId="2" r:id="rId2"/>
    <sheet name="CF" sheetId="3" r:id="rId3"/>
    <sheet name="총괄" sheetId="4" r:id="rId4"/>
    <sheet name="행변환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4" l="1"/>
  <c r="P19" i="4"/>
  <c r="O19" i="4"/>
  <c r="N19" i="4"/>
  <c r="M19" i="4"/>
  <c r="L19" i="4"/>
  <c r="K19" i="4"/>
  <c r="J19" i="4"/>
  <c r="I19" i="4"/>
  <c r="H19" i="4"/>
  <c r="Q18" i="4"/>
  <c r="P18" i="4"/>
  <c r="O18" i="4"/>
  <c r="N18" i="4"/>
  <c r="M18" i="4"/>
  <c r="L18" i="4"/>
  <c r="K18" i="4"/>
  <c r="J18" i="4"/>
  <c r="I18" i="4"/>
  <c r="H18" i="4"/>
  <c r="Q17" i="4"/>
  <c r="P17" i="4"/>
  <c r="O17" i="4"/>
  <c r="N17" i="4"/>
  <c r="M17" i="4"/>
  <c r="L17" i="4"/>
  <c r="K17" i="4"/>
  <c r="J17" i="4"/>
  <c r="I17" i="4"/>
  <c r="H17" i="4"/>
  <c r="L16" i="4"/>
  <c r="Q15" i="4"/>
  <c r="Q28" i="4" s="1"/>
  <c r="I11" i="5" s="1"/>
  <c r="P15" i="4"/>
  <c r="P28" i="4" s="1"/>
  <c r="I10" i="5" s="1"/>
  <c r="O15" i="4"/>
  <c r="O28" i="4" s="1"/>
  <c r="I9" i="5" s="1"/>
  <c r="N15" i="4"/>
  <c r="N28" i="4" s="1"/>
  <c r="I8" i="5" s="1"/>
  <c r="M15" i="4"/>
  <c r="M28" i="4" s="1"/>
  <c r="I7" i="5" s="1"/>
  <c r="L15" i="4"/>
  <c r="L28" i="4" s="1"/>
  <c r="I6" i="5" s="1"/>
  <c r="K15" i="4"/>
  <c r="K28" i="4" s="1"/>
  <c r="I5" i="5" s="1"/>
  <c r="J15" i="4"/>
  <c r="J28" i="4" s="1"/>
  <c r="I4" i="5" s="1"/>
  <c r="I15" i="4"/>
  <c r="I28" i="4" s="1"/>
  <c r="I3" i="5" s="1"/>
  <c r="H15" i="4"/>
  <c r="Q14" i="4"/>
  <c r="P14" i="4"/>
  <c r="O14" i="4"/>
  <c r="N14" i="4"/>
  <c r="M14" i="4"/>
  <c r="L14" i="4"/>
  <c r="K14" i="4"/>
  <c r="J14" i="4"/>
  <c r="I14" i="4"/>
  <c r="H14" i="4"/>
  <c r="Q13" i="4"/>
  <c r="P13" i="4"/>
  <c r="O13" i="4"/>
  <c r="N13" i="4"/>
  <c r="M13" i="4"/>
  <c r="L13" i="4"/>
  <c r="K13" i="4"/>
  <c r="J13" i="4"/>
  <c r="I13" i="4"/>
  <c r="H13" i="4"/>
  <c r="Q12" i="4"/>
  <c r="P12" i="4"/>
  <c r="O12" i="4"/>
  <c r="N12" i="4"/>
  <c r="M12" i="4"/>
  <c r="L12" i="4"/>
  <c r="K12" i="4"/>
  <c r="J12" i="4"/>
  <c r="I12" i="4"/>
  <c r="H12" i="4"/>
  <c r="Q11" i="4"/>
  <c r="P11" i="4"/>
  <c r="O11" i="4"/>
  <c r="N11" i="4"/>
  <c r="M11" i="4"/>
  <c r="L11" i="4"/>
  <c r="K11" i="4"/>
  <c r="J11" i="4"/>
  <c r="I11" i="4"/>
  <c r="H11" i="4"/>
  <c r="Q10" i="4"/>
  <c r="Q26" i="4" s="1"/>
  <c r="G11" i="5" s="1"/>
  <c r="P10" i="4"/>
  <c r="P26" i="4" s="1"/>
  <c r="G10" i="5" s="1"/>
  <c r="O10" i="4"/>
  <c r="O26" i="4" s="1"/>
  <c r="G9" i="5" s="1"/>
  <c r="N10" i="4"/>
  <c r="N26" i="4" s="1"/>
  <c r="G8" i="5" s="1"/>
  <c r="M10" i="4"/>
  <c r="M26" i="4" s="1"/>
  <c r="G7" i="5" s="1"/>
  <c r="L10" i="4"/>
  <c r="L26" i="4" s="1"/>
  <c r="G6" i="5" s="1"/>
  <c r="K10" i="4"/>
  <c r="K26" i="4" s="1"/>
  <c r="G5" i="5" s="1"/>
  <c r="J10" i="4"/>
  <c r="J26" i="4" s="1"/>
  <c r="G4" i="5" s="1"/>
  <c r="I10" i="4"/>
  <c r="I26" i="4" s="1"/>
  <c r="G3" i="5" s="1"/>
  <c r="H10" i="4"/>
  <c r="Q9" i="4"/>
  <c r="Q29" i="4" s="1"/>
  <c r="P9" i="4"/>
  <c r="P29" i="4" s="1"/>
  <c r="P23" i="4" s="1"/>
  <c r="D10" i="5" s="1"/>
  <c r="O9" i="4"/>
  <c r="O29" i="4" s="1"/>
  <c r="O23" i="4" s="1"/>
  <c r="D9" i="5" s="1"/>
  <c r="N9" i="4"/>
  <c r="N29" i="4" s="1"/>
  <c r="M9" i="4"/>
  <c r="M29" i="4" s="1"/>
  <c r="M23" i="4" s="1"/>
  <c r="D7" i="5" s="1"/>
  <c r="L9" i="4"/>
  <c r="L29" i="4" s="1"/>
  <c r="K9" i="4"/>
  <c r="K29" i="4" s="1"/>
  <c r="K23" i="4" s="1"/>
  <c r="D5" i="5" s="1"/>
  <c r="J9" i="4"/>
  <c r="J29" i="4" s="1"/>
  <c r="I9" i="4"/>
  <c r="I29" i="4" s="1"/>
  <c r="H9" i="4"/>
  <c r="H29" i="4" s="1"/>
  <c r="Q8" i="4"/>
  <c r="P8" i="4"/>
  <c r="Q25" i="4" s="1"/>
  <c r="F11" i="5" s="1"/>
  <c r="O8" i="4"/>
  <c r="P25" i="4" s="1"/>
  <c r="F10" i="5" s="1"/>
  <c r="N8" i="4"/>
  <c r="O25" i="4" s="1"/>
  <c r="F9" i="5" s="1"/>
  <c r="M8" i="4"/>
  <c r="N25" i="4" s="1"/>
  <c r="F8" i="5" s="1"/>
  <c r="L8" i="4"/>
  <c r="M25" i="4" s="1"/>
  <c r="F7" i="5" s="1"/>
  <c r="K8" i="4"/>
  <c r="L25" i="4" s="1"/>
  <c r="F6" i="5" s="1"/>
  <c r="J8" i="4"/>
  <c r="K25" i="4" s="1"/>
  <c r="F5" i="5" s="1"/>
  <c r="I8" i="4"/>
  <c r="J25" i="4" s="1"/>
  <c r="F4" i="5" s="1"/>
  <c r="H8" i="4"/>
  <c r="I25" i="4" s="1"/>
  <c r="F3" i="5" s="1"/>
  <c r="Q7" i="4"/>
  <c r="P7" i="4"/>
  <c r="O7" i="4"/>
  <c r="N7" i="4"/>
  <c r="M7" i="4"/>
  <c r="L7" i="4"/>
  <c r="K7" i="4"/>
  <c r="J7" i="4"/>
  <c r="I7" i="4"/>
  <c r="H7" i="4"/>
  <c r="Q6" i="4"/>
  <c r="Q16" i="4" s="1"/>
  <c r="Q27" i="4" s="1"/>
  <c r="H11" i="5" s="1"/>
  <c r="P6" i="4"/>
  <c r="P16" i="4" s="1"/>
  <c r="O6" i="4"/>
  <c r="O16" i="4" s="1"/>
  <c r="N6" i="4"/>
  <c r="N16" i="4" s="1"/>
  <c r="N27" i="4" s="1"/>
  <c r="H8" i="5" s="1"/>
  <c r="M6" i="4"/>
  <c r="M16" i="4" s="1"/>
  <c r="M27" i="4" s="1"/>
  <c r="H7" i="5" s="1"/>
  <c r="L6" i="4"/>
  <c r="K6" i="4"/>
  <c r="K16" i="4" s="1"/>
  <c r="K27" i="4" s="1"/>
  <c r="H5" i="5" s="1"/>
  <c r="J6" i="4"/>
  <c r="J16" i="4" s="1"/>
  <c r="I6" i="4"/>
  <c r="I16" i="4" s="1"/>
  <c r="H6" i="4"/>
  <c r="H16" i="4" s="1"/>
  <c r="Q5" i="4"/>
  <c r="Q21" i="4" s="1"/>
  <c r="P5" i="4"/>
  <c r="P21" i="4" s="1"/>
  <c r="O5" i="4"/>
  <c r="O21" i="4" s="1"/>
  <c r="N5" i="4"/>
  <c r="N21" i="4" s="1"/>
  <c r="M5" i="4"/>
  <c r="M21" i="4" s="1"/>
  <c r="L5" i="4"/>
  <c r="L21" i="4" s="1"/>
  <c r="K5" i="4"/>
  <c r="K21" i="4" s="1"/>
  <c r="J5" i="4"/>
  <c r="J21" i="4" s="1"/>
  <c r="I5" i="4"/>
  <c r="I21" i="4" s="1"/>
  <c r="H5" i="4"/>
  <c r="Q4" i="4"/>
  <c r="P4" i="4"/>
  <c r="O4" i="4"/>
  <c r="N4" i="4"/>
  <c r="M4" i="4"/>
  <c r="L4" i="4"/>
  <c r="K4" i="4"/>
  <c r="J4" i="4"/>
  <c r="I4" i="4"/>
  <c r="H4" i="4"/>
  <c r="Q3" i="4"/>
  <c r="Q24" i="4" s="1"/>
  <c r="E11" i="5" s="1"/>
  <c r="P3" i="4"/>
  <c r="P24" i="4" s="1"/>
  <c r="E10" i="5" s="1"/>
  <c r="O3" i="4"/>
  <c r="O24" i="4" s="1"/>
  <c r="E9" i="5" s="1"/>
  <c r="N3" i="4"/>
  <c r="N24" i="4" s="1"/>
  <c r="E8" i="5" s="1"/>
  <c r="M3" i="4"/>
  <c r="M24" i="4" s="1"/>
  <c r="E7" i="5" s="1"/>
  <c r="L3" i="4"/>
  <c r="L24" i="4" s="1"/>
  <c r="E6" i="5" s="1"/>
  <c r="K3" i="4"/>
  <c r="K24" i="4" s="1"/>
  <c r="E5" i="5" s="1"/>
  <c r="J3" i="4"/>
  <c r="J24" i="4" s="1"/>
  <c r="E4" i="5" s="1"/>
  <c r="I3" i="4"/>
  <c r="J22" i="4" s="1"/>
  <c r="C4" i="5" s="1"/>
  <c r="H3" i="4"/>
  <c r="I22" i="4" s="1"/>
  <c r="C3" i="5" s="1"/>
  <c r="B1" i="4"/>
  <c r="B11" i="5" l="1"/>
  <c r="B10" i="5"/>
  <c r="B3" i="5"/>
  <c r="O27" i="4"/>
  <c r="H9" i="5" s="1"/>
  <c r="B7" i="5"/>
  <c r="B8" i="5"/>
  <c r="N23" i="4"/>
  <c r="D8" i="5" s="1"/>
  <c r="L27" i="4"/>
  <c r="H6" i="5" s="1"/>
  <c r="B9" i="5"/>
  <c r="Q23" i="4"/>
  <c r="D11" i="5" s="1"/>
  <c r="B4" i="5"/>
  <c r="P27" i="4"/>
  <c r="H10" i="5" s="1"/>
  <c r="J23" i="4"/>
  <c r="D4" i="5" s="1"/>
  <c r="I23" i="4"/>
  <c r="D3" i="5" s="1"/>
  <c r="K31" i="4"/>
  <c r="B5" i="5"/>
  <c r="I27" i="4"/>
  <c r="H3" i="5" s="1"/>
  <c r="B6" i="5"/>
  <c r="J27" i="4"/>
  <c r="H4" i="5" s="1"/>
  <c r="L23" i="4"/>
  <c r="D6" i="5" s="1"/>
  <c r="K22" i="4"/>
  <c r="C5" i="5" s="1"/>
  <c r="I24" i="4"/>
  <c r="E3" i="5" s="1"/>
  <c r="L22" i="4"/>
  <c r="C6" i="5" s="1"/>
  <c r="M22" i="4"/>
  <c r="C7" i="5" s="1"/>
  <c r="N22" i="4"/>
  <c r="C8" i="5" s="1"/>
  <c r="O22" i="4"/>
  <c r="C9" i="5" s="1"/>
  <c r="P22" i="4"/>
  <c r="C10" i="5" s="1"/>
  <c r="Q22" i="4"/>
  <c r="C11" i="5" s="1"/>
  <c r="M31" i="4" l="1"/>
  <c r="I31" i="4"/>
  <c r="O31" i="4"/>
  <c r="P31" i="4"/>
  <c r="J31" i="4"/>
  <c r="N31" i="4"/>
  <c r="L31" i="4"/>
  <c r="Q31" i="4"/>
</calcChain>
</file>

<file path=xl/sharedStrings.xml><?xml version="1.0" encoding="utf-8"?>
<sst xmlns="http://schemas.openxmlformats.org/spreadsheetml/2006/main" count="1272" uniqueCount="1081">
  <si>
    <t>Financial Statements - Statement of Financial Position</t>
  </si>
  <si>
    <t>Report as of : 20181231</t>
  </si>
  <si>
    <t>(주)정우비나</t>
  </si>
  <si>
    <t>2009~2018, Full Form</t>
  </si>
  <si>
    <t xml:space="preserve">490026,  - </t>
  </si>
  <si>
    <t>KRW</t>
  </si>
  <si>
    <t>Report</t>
  </si>
  <si>
    <t>2009/Annual</t>
  </si>
  <si>
    <t>2010/Annual</t>
  </si>
  <si>
    <t>2011/Annual</t>
  </si>
  <si>
    <t>2012/Annual</t>
  </si>
  <si>
    <t>2013/Annual</t>
  </si>
  <si>
    <t>2014/Annual</t>
  </si>
  <si>
    <t>2015/Annual</t>
  </si>
  <si>
    <t>2016/Annual</t>
  </si>
  <si>
    <t>2017/Annual</t>
  </si>
  <si>
    <t>2018/Annual</t>
  </si>
  <si>
    <t>Code</t>
  </si>
  <si>
    <t>Account</t>
  </si>
  <si>
    <t>유동자산(계)</t>
  </si>
  <si>
    <t xml:space="preserve">  현금및현금등가물</t>
  </si>
  <si>
    <t xml:space="preserve">  (국고보조금)</t>
  </si>
  <si>
    <t xml:space="preserve">   현금</t>
  </si>
  <si>
    <t xml:space="preserve">   예금</t>
  </si>
  <si>
    <t xml:space="preserve">   기타현금등가물</t>
  </si>
  <si>
    <t xml:space="preserve">   단기매매증권</t>
  </si>
  <si>
    <t xml:space="preserve">   (단기매매증권평가충당금)</t>
  </si>
  <si>
    <t xml:space="preserve">   매도가능증권</t>
  </si>
  <si>
    <t xml:space="preserve">   (매도가능증권평가충당금)</t>
  </si>
  <si>
    <t xml:space="preserve">   만기보유증권</t>
  </si>
  <si>
    <t xml:space="preserve">   (만기보유증권평가충당금)</t>
  </si>
  <si>
    <t xml:space="preserve">  매출채권</t>
  </si>
  <si>
    <t xml:space="preserve">  (매출채권현재가치할인차금)</t>
  </si>
  <si>
    <t xml:space="preserve">  (매출채권대손충당금)</t>
  </si>
  <si>
    <t xml:space="preserve">   외화매출채권</t>
  </si>
  <si>
    <t xml:space="preserve">   원화매출채권</t>
  </si>
  <si>
    <t xml:space="preserve">   기타매출채권</t>
  </si>
  <si>
    <t xml:space="preserve">  단기대여금</t>
  </si>
  <si>
    <t xml:space="preserve">  (단기대여금현재가치할인차금)</t>
  </si>
  <si>
    <t xml:space="preserve">  (단기대여금대손충당금)</t>
  </si>
  <si>
    <t xml:space="preserve">   특수관계자단기대여금</t>
  </si>
  <si>
    <t xml:space="preserve">   주주임원종업원단기대여금</t>
  </si>
  <si>
    <t xml:space="preserve">   어음단기대여금</t>
  </si>
  <si>
    <t xml:space="preserve">   기타단기대여금</t>
  </si>
  <si>
    <t xml:space="preserve">  미수금</t>
  </si>
  <si>
    <t xml:space="preserve">  (미수금현재가치할인차금)</t>
  </si>
  <si>
    <t xml:space="preserve">  (미수금대손충당금)</t>
  </si>
  <si>
    <t xml:space="preserve">   영업미수금</t>
  </si>
  <si>
    <t xml:space="preserve">   영업외화미수금</t>
  </si>
  <si>
    <t xml:space="preserve">   공사미수금</t>
  </si>
  <si>
    <t xml:space="preserve">   분양미수금</t>
  </si>
  <si>
    <t xml:space="preserve">   임대미수금</t>
  </si>
  <si>
    <t xml:space="preserve">   외화미수금</t>
  </si>
  <si>
    <t xml:space="preserve">   기타미수금</t>
  </si>
  <si>
    <t xml:space="preserve">  미수수익</t>
  </si>
  <si>
    <t xml:space="preserve">  (미수수익대손충당금)</t>
  </si>
  <si>
    <t xml:space="preserve">   외화미수수익</t>
  </si>
  <si>
    <t xml:space="preserve">   원화미수수익</t>
  </si>
  <si>
    <t xml:space="preserve">   기타미수수익</t>
  </si>
  <si>
    <t xml:space="preserve">  선급금</t>
  </si>
  <si>
    <t xml:space="preserve">  (선급금대손충당금)</t>
  </si>
  <si>
    <t xml:space="preserve">   공사선급금</t>
  </si>
  <si>
    <t xml:space="preserve">   기타선급금</t>
  </si>
  <si>
    <t xml:space="preserve">  선급비용</t>
  </si>
  <si>
    <t xml:space="preserve">  선급법인세</t>
  </si>
  <si>
    <t xml:space="preserve">  부가세대급금</t>
  </si>
  <si>
    <t xml:space="preserve">  보증금</t>
  </si>
  <si>
    <t xml:space="preserve">  담보금</t>
  </si>
  <si>
    <t xml:space="preserve">  자기사채</t>
  </si>
  <si>
    <t xml:space="preserve">  가지급금</t>
  </si>
  <si>
    <t xml:space="preserve">  위탁증거금</t>
  </si>
  <si>
    <t xml:space="preserve">  파생상품</t>
  </si>
  <si>
    <t xml:space="preserve">   선도</t>
  </si>
  <si>
    <t xml:space="preserve">   선물</t>
  </si>
  <si>
    <t xml:space="preserve">   옵션</t>
  </si>
  <si>
    <t xml:space="preserve">   스왑</t>
  </si>
  <si>
    <t xml:space="preserve">   기타파생상품</t>
  </si>
  <si>
    <t xml:space="preserve">  리스채권</t>
  </si>
  <si>
    <t xml:space="preserve">  (리스채권현재가치할인차금)</t>
  </si>
  <si>
    <t xml:space="preserve">  (리스채권대손충당금)</t>
  </si>
  <si>
    <t xml:space="preserve">   금융리스채권</t>
  </si>
  <si>
    <t xml:space="preserve">   (금융리스채권현재가치할인차금)</t>
  </si>
  <si>
    <t xml:space="preserve">   (금융리스채권대손충당금)</t>
  </si>
  <si>
    <t xml:space="preserve">   해지금융리스채권</t>
  </si>
  <si>
    <t xml:space="preserve">   (해지금융리스채권현재가치할인차금)</t>
  </si>
  <si>
    <t xml:space="preserve">   (해지금융리스채권대손충당금)</t>
  </si>
  <si>
    <t xml:space="preserve">  선급공사원가</t>
  </si>
  <si>
    <t xml:space="preserve">  기타당좌자산</t>
  </si>
  <si>
    <t xml:space="preserve">  (기타당좌자산대손충당금)</t>
  </si>
  <si>
    <t xml:space="preserve"> 재고자산(계)</t>
  </si>
  <si>
    <t xml:space="preserve"> (재고자산평가손실충당금)</t>
  </si>
  <si>
    <t xml:space="preserve"> (재고자산사용권조정)</t>
  </si>
  <si>
    <t xml:space="preserve">  상품</t>
  </si>
  <si>
    <t xml:space="preserve">  제품</t>
  </si>
  <si>
    <t xml:space="preserve">  반제품</t>
  </si>
  <si>
    <t xml:space="preserve">  재공품</t>
  </si>
  <si>
    <t xml:space="preserve">  원재료</t>
  </si>
  <si>
    <t xml:space="preserve">  용지</t>
  </si>
  <si>
    <t xml:space="preserve">  저장품</t>
  </si>
  <si>
    <t xml:space="preserve">  미착품</t>
  </si>
  <si>
    <t xml:space="preserve">  가설재</t>
  </si>
  <si>
    <t xml:space="preserve">  기타재고자산</t>
  </si>
  <si>
    <t>비유동자산(계)</t>
  </si>
  <si>
    <t xml:space="preserve">  지분법적용주식</t>
  </si>
  <si>
    <t xml:space="preserve">  (출자금평가충당금)</t>
  </si>
  <si>
    <t xml:space="preserve">  장기대여금</t>
  </si>
  <si>
    <t xml:space="preserve">  (장기대여금현재가치할인차금)</t>
  </si>
  <si>
    <t xml:space="preserve">  (장기대여금대손충당금)</t>
  </si>
  <si>
    <t xml:space="preserve">   특수관계자장기대여금</t>
  </si>
  <si>
    <t xml:space="preserve">   주주임원종업원장기대여금</t>
  </si>
  <si>
    <t xml:space="preserve">   기타장기대여금</t>
  </si>
  <si>
    <t xml:space="preserve">  투자부동산</t>
  </si>
  <si>
    <t xml:space="preserve">   토지</t>
  </si>
  <si>
    <t xml:space="preserve">   건물</t>
  </si>
  <si>
    <t xml:space="preserve">   기타투자부동산</t>
  </si>
  <si>
    <t xml:space="preserve">  신주인수권</t>
  </si>
  <si>
    <t xml:space="preserve">  기타투자자산</t>
  </si>
  <si>
    <t xml:space="preserve">  (기타투자자산대손충당금)</t>
  </si>
  <si>
    <t xml:space="preserve">  (기타투자자산현재가치할인차금)</t>
  </si>
  <si>
    <t xml:space="preserve"> 유형자산(계)</t>
  </si>
  <si>
    <t xml:space="preserve"> (유형자산공사부담금계)</t>
  </si>
  <si>
    <t xml:space="preserve"> (유형자산국고보조금계)</t>
  </si>
  <si>
    <t xml:space="preserve"> (유형자산감가상각누계액계)</t>
  </si>
  <si>
    <t xml:space="preserve"> (유형자산사용권조정계)</t>
  </si>
  <si>
    <t xml:space="preserve"> (유형자산감액손실누계액계)</t>
  </si>
  <si>
    <t xml:space="preserve">  리스자산</t>
  </si>
  <si>
    <t xml:space="preserve">  (리스자산감가상각누계액)</t>
  </si>
  <si>
    <t xml:space="preserve">  (리스자산현재가치할인차금)</t>
  </si>
  <si>
    <t xml:space="preserve">  (리스자산대손충당금)</t>
  </si>
  <si>
    <t xml:space="preserve">  (리스자산처분손실충당금)</t>
  </si>
  <si>
    <t xml:space="preserve">   금융리스자산</t>
  </si>
  <si>
    <t xml:space="preserve">   (금융리스자산감가상각누계액)</t>
  </si>
  <si>
    <t xml:space="preserve">   리스개량자산</t>
  </si>
  <si>
    <t xml:space="preserve">   (리스개량자산감가상각누계액)</t>
  </si>
  <si>
    <t xml:space="preserve">   해지금융리스자산</t>
  </si>
  <si>
    <t xml:space="preserve">   (해지금융리스자산감가상각누계액)</t>
  </si>
  <si>
    <t xml:space="preserve">   운용리스자산</t>
  </si>
  <si>
    <t xml:space="preserve">   (운용리스자산처분손실충당금)</t>
  </si>
  <si>
    <t xml:space="preserve">   (운용리스자산감가상각누계액)</t>
  </si>
  <si>
    <t xml:space="preserve">   선급리스자산</t>
  </si>
  <si>
    <t xml:space="preserve">   (선급리스자산대손충당금)</t>
  </si>
  <si>
    <t xml:space="preserve">   기타리스자산</t>
  </si>
  <si>
    <t xml:space="preserve">   (기타리스자산현재가치할인차금)</t>
  </si>
  <si>
    <t xml:space="preserve">   (기타리스자산대손충당금)</t>
  </si>
  <si>
    <t xml:space="preserve">   (기타리스자산처분손실충당금)</t>
  </si>
  <si>
    <t xml:space="preserve">   (기타리스자산감가상각누계액)</t>
  </si>
  <si>
    <t xml:space="preserve">   렌탈자산</t>
  </si>
  <si>
    <t xml:space="preserve">   (렌탈자산감가상각누계액)</t>
  </si>
  <si>
    <t xml:space="preserve">   (렌탈자산처분손실충당금)</t>
  </si>
  <si>
    <t xml:space="preserve">   선급렌탈자산</t>
  </si>
  <si>
    <t xml:space="preserve">  토지</t>
  </si>
  <si>
    <t xml:space="preserve">  (토지공사부담금)</t>
  </si>
  <si>
    <t xml:space="preserve">  (토지국고보조금)</t>
  </si>
  <si>
    <t xml:space="preserve">  (토지사용권조정)</t>
  </si>
  <si>
    <t xml:space="preserve">  (토지감액손실누계액)</t>
  </si>
  <si>
    <t xml:space="preserve">  건물</t>
  </si>
  <si>
    <t xml:space="preserve">  (건물공사부담금)</t>
  </si>
  <si>
    <t xml:space="preserve">  (건물국고보조금)</t>
  </si>
  <si>
    <t xml:space="preserve">  (건물감가상각누계액)</t>
  </si>
  <si>
    <t xml:space="preserve">  (건물사용권조정)</t>
  </si>
  <si>
    <t xml:space="preserve">  (건물감액손실누계액)</t>
  </si>
  <si>
    <t xml:space="preserve">  구축물</t>
  </si>
  <si>
    <t xml:space="preserve">  (구축물공사부담금)</t>
  </si>
  <si>
    <t xml:space="preserve">  (구축물국고보조금)</t>
  </si>
  <si>
    <t xml:space="preserve">  (구축물감가상각누계액)</t>
  </si>
  <si>
    <t xml:space="preserve">  (구축물사용권조정)</t>
  </si>
  <si>
    <t xml:space="preserve">  (구축물감액손실누계액)</t>
  </si>
  <si>
    <t xml:space="preserve">  기계장치</t>
  </si>
  <si>
    <t xml:space="preserve">  (기계장치공사부담금)</t>
  </si>
  <si>
    <t xml:space="preserve">  (기계장치국고보조금)</t>
  </si>
  <si>
    <t xml:space="preserve">  (기계장치감가상각누계액)</t>
  </si>
  <si>
    <t xml:space="preserve">  (기계장치사용권조정)</t>
  </si>
  <si>
    <t xml:space="preserve">  (기계장치감액손실누계액)</t>
  </si>
  <si>
    <t xml:space="preserve">  시설장치</t>
  </si>
  <si>
    <t xml:space="preserve">  (시설장치공사부담금)</t>
  </si>
  <si>
    <t xml:space="preserve">  (시설장치국고보조금)</t>
  </si>
  <si>
    <t xml:space="preserve">  (시설장치감가상각누계액)</t>
  </si>
  <si>
    <t xml:space="preserve">  (시설장치사용권조정)</t>
  </si>
  <si>
    <t xml:space="preserve">  (시설장치감액손실누계액)</t>
  </si>
  <si>
    <t xml:space="preserve">  선박/항공기</t>
  </si>
  <si>
    <t xml:space="preserve">  (선박/항공기공사부담금)</t>
  </si>
  <si>
    <t xml:space="preserve">  (선박/항공기국고보조금)</t>
  </si>
  <si>
    <t xml:space="preserve">  (선박/항공기감가상각누계액)</t>
  </si>
  <si>
    <t xml:space="preserve">  (선박/항공기사용권조정)</t>
  </si>
  <si>
    <t xml:space="preserve">  (선박/항공기감액손실누계액)</t>
  </si>
  <si>
    <t xml:space="preserve">  차량운반구</t>
  </si>
  <si>
    <t xml:space="preserve">  (차량운반구공사부담금)</t>
  </si>
  <si>
    <t xml:space="preserve">  (차량운반구국고보조금)</t>
  </si>
  <si>
    <t xml:space="preserve">  (차량운반구감가상각누계액)</t>
  </si>
  <si>
    <t xml:space="preserve">  (차량운반구사용권조정)</t>
  </si>
  <si>
    <t xml:space="preserve">  (차량운반구감액손실누계액)</t>
  </si>
  <si>
    <t xml:space="preserve">  공구와기구</t>
  </si>
  <si>
    <t xml:space="preserve">  (공구와기구공사부담금)</t>
  </si>
  <si>
    <t xml:space="preserve">  (공구와기구국고보조금)</t>
  </si>
  <si>
    <t xml:space="preserve">  (공구와기구감가상각누계액)</t>
  </si>
  <si>
    <t xml:space="preserve">  (공구와기구사용권조정)</t>
  </si>
  <si>
    <t xml:space="preserve">  (공구와기구감액손실누계액)</t>
  </si>
  <si>
    <t xml:space="preserve">  비품</t>
  </si>
  <si>
    <t xml:space="preserve">  (비품공사부담금)</t>
  </si>
  <si>
    <t xml:space="preserve">  (비품국고보조금)</t>
  </si>
  <si>
    <t xml:space="preserve">  (비품감가상각누계액)</t>
  </si>
  <si>
    <t xml:space="preserve">  (비품사용권조정)</t>
  </si>
  <si>
    <t xml:space="preserve">  (비품감액손실누계액)</t>
  </si>
  <si>
    <t xml:space="preserve">  금형</t>
  </si>
  <si>
    <t xml:space="preserve">  (금형공사부담금)</t>
  </si>
  <si>
    <t xml:space="preserve">  (금형국고보조금)</t>
  </si>
  <si>
    <t xml:space="preserve">  (금형감가상각누계액)</t>
  </si>
  <si>
    <t xml:space="preserve">  (금형사용권조정)</t>
  </si>
  <si>
    <t xml:space="preserve">  (금형감액손실누계액)</t>
  </si>
  <si>
    <t xml:space="preserve">  기타유형자산</t>
  </si>
  <si>
    <t xml:space="preserve">  (기타유형자산공사부담금)</t>
  </si>
  <si>
    <t xml:space="preserve">  (기타유형자산국고보조금)</t>
  </si>
  <si>
    <t xml:space="preserve">  (기타유형자산감가상각누계액)</t>
  </si>
  <si>
    <t xml:space="preserve">  (기타유형자산사용권조정)</t>
  </si>
  <si>
    <t xml:space="preserve">  (기타유형자산감액손실누계액)</t>
  </si>
  <si>
    <t xml:space="preserve">  건설중인자산</t>
  </si>
  <si>
    <t xml:space="preserve">  (건설중인자산공사부담금)</t>
  </si>
  <si>
    <t xml:space="preserve">  (건설중인자산국고보조금)</t>
  </si>
  <si>
    <t xml:space="preserve">  (건설중인자산사용권조정)</t>
  </si>
  <si>
    <t xml:space="preserve">  (건설중인자산감액손실누계액)</t>
  </si>
  <si>
    <t xml:space="preserve"> 무형자산(계)</t>
  </si>
  <si>
    <t xml:space="preserve"> (상각누계액)</t>
  </si>
  <si>
    <t xml:space="preserve"> (감액손실누계액)</t>
  </si>
  <si>
    <t xml:space="preserve"> (국고보조금)</t>
  </si>
  <si>
    <t xml:space="preserve">  영업권</t>
  </si>
  <si>
    <t xml:space="preserve">  (영업권상각누계액)</t>
  </si>
  <si>
    <t xml:space="preserve">  (영업권감액손실누계액)</t>
  </si>
  <si>
    <t xml:space="preserve">  (영업권국고보조금)</t>
  </si>
  <si>
    <t xml:space="preserve">  부의영업권(-)</t>
  </si>
  <si>
    <t xml:space="preserve">  라이선스와프랜차이즈</t>
  </si>
  <si>
    <t xml:space="preserve">  (라이선스와프랜차이즈상각누계액)</t>
  </si>
  <si>
    <t xml:space="preserve">  (라이선스와프랜차이즈감액손실누계액)</t>
  </si>
  <si>
    <t xml:space="preserve">  (라이선스와프랜차이즈국고보조금)</t>
  </si>
  <si>
    <t xml:space="preserve">  산업재산권</t>
  </si>
  <si>
    <t xml:space="preserve">  (산업재산권상각누계액)</t>
  </si>
  <si>
    <t xml:space="preserve">  (산업재산권감액손실누계액)</t>
  </si>
  <si>
    <t xml:space="preserve">  (산업재산권국고보조금)</t>
  </si>
  <si>
    <t xml:space="preserve">  저작권</t>
  </si>
  <si>
    <t xml:space="preserve">  (저작권상각누계액)</t>
  </si>
  <si>
    <t xml:space="preserve">  (저작권감액손실누계액)</t>
  </si>
  <si>
    <t xml:space="preserve">  (저작권국고보조금)</t>
  </si>
  <si>
    <t xml:space="preserve">  광업권</t>
  </si>
  <si>
    <t xml:space="preserve">  (광업권상각누계액)</t>
  </si>
  <si>
    <t xml:space="preserve">  (광업권감액손실누계액)</t>
  </si>
  <si>
    <t xml:space="preserve">  (광업권국고보조금)</t>
  </si>
  <si>
    <t xml:space="preserve">  임차권리금</t>
  </si>
  <si>
    <t xml:space="preserve">  (임차권리금상각누계액)</t>
  </si>
  <si>
    <t xml:space="preserve">  (임차권리금감액손실누계액)</t>
  </si>
  <si>
    <t xml:space="preserve">  (임차권리금국고보조금)</t>
  </si>
  <si>
    <t xml:space="preserve">  어업권</t>
  </si>
  <si>
    <t xml:space="preserve">  (어업권상각누계액)</t>
  </si>
  <si>
    <t xml:space="preserve">  (어업권감액손실누계액)</t>
  </si>
  <si>
    <t xml:space="preserve">  (어업권국고보조금)</t>
  </si>
  <si>
    <t xml:space="preserve">  차지권</t>
  </si>
  <si>
    <t xml:space="preserve">  (차지권상각누계액)</t>
  </si>
  <si>
    <t xml:space="preserve">  (차지권감액손실누계액)</t>
  </si>
  <si>
    <t xml:space="preserve">  (차지권국고보조금)</t>
  </si>
  <si>
    <t xml:space="preserve">  전용시설이용권</t>
  </si>
  <si>
    <t xml:space="preserve">  (전용시설이용권상각누계액)</t>
  </si>
  <si>
    <t xml:space="preserve">  (전용시설이용권감액손실누계액)</t>
  </si>
  <si>
    <t xml:space="preserve">  (전용시설이용권국고보조금)</t>
  </si>
  <si>
    <t xml:space="preserve">  개발비</t>
  </si>
  <si>
    <t xml:space="preserve">  (개발비상각누계액)</t>
  </si>
  <si>
    <t xml:space="preserve">  (개발비감액손실누계액)</t>
  </si>
  <si>
    <t xml:space="preserve">  (개발비국고보조금)</t>
  </si>
  <si>
    <t xml:space="preserve">  소프트웨어</t>
  </si>
  <si>
    <t xml:space="preserve">  (소프트웨어상각누계액)</t>
  </si>
  <si>
    <t xml:space="preserve">  (소프트웨어감액손실누계액)</t>
  </si>
  <si>
    <t xml:space="preserve">  (소프트웨어국고보조금)</t>
  </si>
  <si>
    <t xml:space="preserve">  기타무형자산</t>
  </si>
  <si>
    <t xml:space="preserve">  (기타무형자산상각누계액)</t>
  </si>
  <si>
    <t xml:space="preserve">  (기타무형자산감액손실누계액)</t>
  </si>
  <si>
    <t xml:space="preserve">  (기타무형자산국고보조금)</t>
  </si>
  <si>
    <t xml:space="preserve">  (보증금대손충당금)</t>
  </si>
  <si>
    <t xml:space="preserve">  이연법인세자산</t>
  </si>
  <si>
    <t xml:space="preserve">   기타금융리스채권</t>
  </si>
  <si>
    <t xml:space="preserve">   (기타금융리스채권대손충당금)</t>
  </si>
  <si>
    <t xml:space="preserve">   (기타금융리스채권현재가치할인차금)</t>
  </si>
  <si>
    <t xml:space="preserve">  장기매출채권</t>
  </si>
  <si>
    <t xml:space="preserve">  (장기매출채권대손충당금)</t>
  </si>
  <si>
    <t xml:space="preserve">  (장기매출채권현재가치할인차금)</t>
  </si>
  <si>
    <t xml:space="preserve">  (장기매출채권선물거래차)</t>
  </si>
  <si>
    <t xml:space="preserve">  출자전환채권</t>
  </si>
  <si>
    <t xml:space="preserve">  (출자전환채권대손충당금)</t>
  </si>
  <si>
    <t xml:space="preserve">  장기미수금</t>
  </si>
  <si>
    <t xml:space="preserve">  (장기미수금대손충당금)</t>
  </si>
  <si>
    <t xml:space="preserve">  (장기미수금현재가치할인차금)</t>
  </si>
  <si>
    <t xml:space="preserve">  (장기미수금선물거래차)</t>
  </si>
  <si>
    <t xml:space="preserve">  장기선급금</t>
  </si>
  <si>
    <t xml:space="preserve">  (장기선급금대손충당금)</t>
  </si>
  <si>
    <t xml:space="preserve">  (장기선급금현재가치할인차금)</t>
  </si>
  <si>
    <t xml:space="preserve">  장기선급비용</t>
  </si>
  <si>
    <t xml:space="preserve">  (장기선급비용대손충당금)</t>
  </si>
  <si>
    <t xml:space="preserve">  부도어음</t>
  </si>
  <si>
    <t xml:space="preserve">  (부도어음대손충당금)</t>
  </si>
  <si>
    <t xml:space="preserve">  퇴직관련예치금</t>
  </si>
  <si>
    <t xml:space="preserve">  운휴자산</t>
  </si>
  <si>
    <t xml:space="preserve">  (운휴자산공사부담금)</t>
  </si>
  <si>
    <t xml:space="preserve">  (운휴자산국고보조금)</t>
  </si>
  <si>
    <t xml:space="preserve">  (운휴자산감가상각누계액)</t>
  </si>
  <si>
    <t xml:space="preserve">  (운휴자산사용권조정)</t>
  </si>
  <si>
    <t xml:space="preserve">  (운휴자산감액손실누계액)</t>
  </si>
  <si>
    <t xml:space="preserve">  회원권</t>
  </si>
  <si>
    <t xml:space="preserve">  기타비유동자산</t>
  </si>
  <si>
    <t xml:space="preserve">  (기타대손충당금)</t>
  </si>
  <si>
    <t xml:space="preserve">  (기타현재가치할인차금)</t>
  </si>
  <si>
    <t>자산총계</t>
  </si>
  <si>
    <t xml:space="preserve"> 유동부채(계)</t>
  </si>
  <si>
    <t xml:space="preserve">  매입채무</t>
  </si>
  <si>
    <t xml:space="preserve">  (매입채무현재가치할인차금)</t>
  </si>
  <si>
    <t xml:space="preserve">   외화매입채무</t>
  </si>
  <si>
    <t xml:space="preserve">   원화매입채무</t>
  </si>
  <si>
    <t xml:space="preserve">   기타매입채무</t>
  </si>
  <si>
    <t xml:space="preserve">  단기사채(계)</t>
  </si>
  <si>
    <t xml:space="preserve">  (사채할증발행차금)</t>
  </si>
  <si>
    <t xml:space="preserve">  (사채할인발행차금)</t>
  </si>
  <si>
    <t xml:space="preserve">  단기차입금</t>
  </si>
  <si>
    <t xml:space="preserve">   당좌차월</t>
  </si>
  <si>
    <t xml:space="preserve">   외화단기차입금</t>
  </si>
  <si>
    <t xml:space="preserve">   특수관계자단기차입금</t>
  </si>
  <si>
    <t xml:space="preserve">   어음차입금</t>
  </si>
  <si>
    <t xml:space="preserve">   주주,임원,종업원단기차입금</t>
  </si>
  <si>
    <t xml:space="preserve">   기타단기차입금</t>
  </si>
  <si>
    <t xml:space="preserve">  미지급금</t>
  </si>
  <si>
    <t xml:space="preserve">  (미지급금현재가치할인차금)</t>
  </si>
  <si>
    <t xml:space="preserve">   공사미지급금</t>
  </si>
  <si>
    <t xml:space="preserve">   영업(대행)미지급금</t>
  </si>
  <si>
    <t xml:space="preserve">   어음미지급금</t>
  </si>
  <si>
    <t xml:space="preserve">   미지급배당금</t>
  </si>
  <si>
    <t xml:space="preserve">   미지급법인세</t>
  </si>
  <si>
    <t xml:space="preserve">   미지급관세</t>
  </si>
  <si>
    <t xml:space="preserve">   미지급부가세</t>
  </si>
  <si>
    <t xml:space="preserve">   기타미지급금</t>
  </si>
  <si>
    <t xml:space="preserve">  선수금</t>
  </si>
  <si>
    <t xml:space="preserve">  (상품권할인액)</t>
  </si>
  <si>
    <t xml:space="preserve">   공사선수금</t>
  </si>
  <si>
    <t xml:space="preserve">   분양선수금</t>
  </si>
  <si>
    <t xml:space="preserve">   임대선수금</t>
  </si>
  <si>
    <t xml:space="preserve">   상품권선수금</t>
  </si>
  <si>
    <t xml:space="preserve">   기타선수금</t>
  </si>
  <si>
    <t xml:space="preserve">  예수금</t>
  </si>
  <si>
    <t xml:space="preserve">   제세예수금</t>
  </si>
  <si>
    <t xml:space="preserve">   부가세예수금</t>
  </si>
  <si>
    <t xml:space="preserve">   예수보증금</t>
  </si>
  <si>
    <t xml:space="preserve">   수탁계정</t>
  </si>
  <si>
    <t xml:space="preserve">   기타예수금</t>
  </si>
  <si>
    <t xml:space="preserve">   수입보증금</t>
  </si>
  <si>
    <t xml:space="preserve">   임대보증금</t>
  </si>
  <si>
    <t xml:space="preserve">   기타보증금</t>
  </si>
  <si>
    <t xml:space="preserve">  미지급비용</t>
  </si>
  <si>
    <t xml:space="preserve">  유동화채무</t>
  </si>
  <si>
    <t xml:space="preserve">  유동성장기부채</t>
  </si>
  <si>
    <t xml:space="preserve">  (유동성장기부채전환권조정)</t>
  </si>
  <si>
    <t xml:space="preserve">  (유동성장기부채신주인수권조정)</t>
  </si>
  <si>
    <t xml:space="preserve">  (유동성장기부채장기미지급이자)</t>
  </si>
  <si>
    <t xml:space="preserve">  (유동성장기부채할증발행차금)</t>
  </si>
  <si>
    <t xml:space="preserve">  (유동성장기부채할인발행차금)</t>
  </si>
  <si>
    <t xml:space="preserve">  (유동성장기부채상환할증금)</t>
  </si>
  <si>
    <t xml:space="preserve">  (유동성장기부채현재가치할인차금)</t>
  </si>
  <si>
    <t xml:space="preserve">   유동성장기차입금</t>
  </si>
  <si>
    <t xml:space="preserve">   유동성외화장기차입금</t>
  </si>
  <si>
    <t xml:space="preserve">   유동성사채</t>
  </si>
  <si>
    <t xml:space="preserve">   (전환권조정)</t>
  </si>
  <si>
    <t xml:space="preserve">   (신주인수권조정)</t>
  </si>
  <si>
    <t xml:space="preserve">   (장기미지급이자)</t>
  </si>
  <si>
    <t xml:space="preserve">   (유동성사채할증발행차금)</t>
  </si>
  <si>
    <t xml:space="preserve">   (유동성사채할인발행차금)</t>
  </si>
  <si>
    <t xml:space="preserve">   (유동성사채상환할증금)</t>
  </si>
  <si>
    <t xml:space="preserve">   (유동성사채현재가치할인차금)</t>
  </si>
  <si>
    <t xml:space="preserve">   유동성금융리스부채장기미지급금선수금</t>
  </si>
  <si>
    <t xml:space="preserve">   기타유동성장기부채</t>
  </si>
  <si>
    <t xml:space="preserve">  선수수익</t>
  </si>
  <si>
    <t xml:space="preserve">  단기부채성충당부채</t>
  </si>
  <si>
    <t xml:space="preserve">   공사손실충당부채</t>
  </si>
  <si>
    <t xml:space="preserve">   반품충당부채</t>
  </si>
  <si>
    <t xml:space="preserve">   하자보수충당부채</t>
  </si>
  <si>
    <t xml:space="preserve">   복구충당부채</t>
  </si>
  <si>
    <t xml:space="preserve">   보증손실충당부채</t>
  </si>
  <si>
    <t xml:space="preserve">   판매보증충당부채</t>
  </si>
  <si>
    <t xml:space="preserve">   기타단기부채성충당부채</t>
  </si>
  <si>
    <t xml:space="preserve">  가수금</t>
  </si>
  <si>
    <t xml:space="preserve">  기타유동부채</t>
  </si>
  <si>
    <t xml:space="preserve"> 비유동부채(계)</t>
  </si>
  <si>
    <t xml:space="preserve">  장기사채(계)</t>
  </si>
  <si>
    <t xml:space="preserve">  (전환권조정계)</t>
  </si>
  <si>
    <t xml:space="preserve">  (신주인수권조정계)</t>
  </si>
  <si>
    <t xml:space="preserve">  (장기미지급이자계)</t>
  </si>
  <si>
    <t xml:space="preserve">  (사채할증발행차금계)</t>
  </si>
  <si>
    <t xml:space="preserve">  (사채할인발행차금계)</t>
  </si>
  <si>
    <t xml:space="preserve">  (사채상환할증금계)</t>
  </si>
  <si>
    <t xml:space="preserve">   사채</t>
  </si>
  <si>
    <t xml:space="preserve">   (사채할증발행차금)</t>
  </si>
  <si>
    <t xml:space="preserve">   (사채할인발행차금)</t>
  </si>
  <si>
    <t xml:space="preserve">   (사채상환할증금)</t>
  </si>
  <si>
    <t xml:space="preserve">   전환사채</t>
  </si>
  <si>
    <t xml:space="preserve">   (전환사채장기미지급이자)</t>
  </si>
  <si>
    <t xml:space="preserve">   (전환사채할증발행차금)</t>
  </si>
  <si>
    <t xml:space="preserve">   (전환사채할인발행차금)</t>
  </si>
  <si>
    <t xml:space="preserve">   (전환사채상환할증금)</t>
  </si>
  <si>
    <t xml:space="preserve">   신주인수권부사채</t>
  </si>
  <si>
    <t xml:space="preserve">   (신주인수권부사채장기미지급이자)</t>
  </si>
  <si>
    <t xml:space="preserve">   (신주인수권부사채할증발행차금)</t>
  </si>
  <si>
    <t xml:space="preserve">   (신주인수권부사채할인발행차금)</t>
  </si>
  <si>
    <t xml:space="preserve">   (신주인수권부사채상환할증금)</t>
  </si>
  <si>
    <t xml:space="preserve">   교환사채</t>
  </si>
  <si>
    <t xml:space="preserve">   (교환사채장기미지급이자)</t>
  </si>
  <si>
    <t xml:space="preserve">   (교환사채할증발행차금)</t>
  </si>
  <si>
    <t xml:space="preserve">   (교환사채상환할증금)</t>
  </si>
  <si>
    <t xml:space="preserve">   (교환사채할인발행차금)</t>
  </si>
  <si>
    <t xml:space="preserve">  장기차입금(계)</t>
  </si>
  <si>
    <t xml:space="preserve">  (장기차입금현재가치할인차금)</t>
  </si>
  <si>
    <t xml:space="preserve">  (장기차입금선물거래대)</t>
  </si>
  <si>
    <t xml:space="preserve">   장기차입금</t>
  </si>
  <si>
    <t xml:space="preserve">   외화장기차입금</t>
  </si>
  <si>
    <t xml:space="preserve">   차관</t>
  </si>
  <si>
    <t xml:space="preserve">   특수관계자장기차입금</t>
  </si>
  <si>
    <t xml:space="preserve">   주주,임원,종업원차입금</t>
  </si>
  <si>
    <t xml:space="preserve">   금융리스부채</t>
  </si>
  <si>
    <t xml:space="preserve">   국민주택기금차입금</t>
  </si>
  <si>
    <t xml:space="preserve">  금융리스부채</t>
  </si>
  <si>
    <t xml:space="preserve">  장기매입채무</t>
  </si>
  <si>
    <t xml:space="preserve">  (장기매입채무현재가치할인차금)</t>
  </si>
  <si>
    <t xml:space="preserve">  (장기매입채무선물거래대)</t>
  </si>
  <si>
    <t xml:space="preserve">  장기선수금</t>
  </si>
  <si>
    <t xml:space="preserve">  (장기선수금현재가치할인차금)</t>
  </si>
  <si>
    <t xml:space="preserve">  장기미지급금</t>
  </si>
  <si>
    <t xml:space="preserve">  (장기미지급금현재가치할인차금)</t>
  </si>
  <si>
    <t xml:space="preserve">   (금융리스부채현재가치할인차금)</t>
  </si>
  <si>
    <t xml:space="preserve">   기타장기미지급금</t>
  </si>
  <si>
    <t xml:space="preserve">   (기타장기미지급금현재가치할인차금)</t>
  </si>
  <si>
    <t xml:space="preserve">  장기미지급비용</t>
  </si>
  <si>
    <t xml:space="preserve">  (장기미지급비용현재가치할인차금)</t>
  </si>
  <si>
    <t xml:space="preserve">  장기부채성충당부채(계)</t>
  </si>
  <si>
    <t xml:space="preserve">   기타부채성충당부채</t>
  </si>
  <si>
    <t xml:space="preserve">   표준임대보증금</t>
  </si>
  <si>
    <t xml:space="preserve">   (표준임대보증금현재가치할인차금)</t>
  </si>
  <si>
    <t xml:space="preserve">   전환임대보증금</t>
  </si>
  <si>
    <t xml:space="preserve">   (전환임대보증금현재가치할인차금)</t>
  </si>
  <si>
    <t xml:space="preserve">  이연법인세부채</t>
  </si>
  <si>
    <t xml:space="preserve">   장기차입금등정리및화의채무</t>
  </si>
  <si>
    <t xml:space="preserve">   (장차등정리화의채무현재가치할인차금)</t>
  </si>
  <si>
    <t xml:space="preserve">   기타정리및화의채무</t>
  </si>
  <si>
    <t xml:space="preserve">   (현재가치할인차금)</t>
  </si>
  <si>
    <t xml:space="preserve">  기타비유동부채</t>
  </si>
  <si>
    <t>부채총계</t>
  </si>
  <si>
    <t xml:space="preserve"> 자본금</t>
  </si>
  <si>
    <t xml:space="preserve">  보통주자본금</t>
  </si>
  <si>
    <t xml:space="preserve">  [보통주발행주식수]</t>
  </si>
  <si>
    <t xml:space="preserve">  우선주자본금</t>
  </si>
  <si>
    <t xml:space="preserve">  [우선주발행주식수]</t>
  </si>
  <si>
    <t xml:space="preserve">   주식발행초과금</t>
  </si>
  <si>
    <t xml:space="preserve">   감자차익</t>
  </si>
  <si>
    <t xml:space="preserve">   합병차익</t>
  </si>
  <si>
    <t xml:space="preserve">    국고보조금</t>
  </si>
  <si>
    <t xml:space="preserve">    공사부담금</t>
  </si>
  <si>
    <t xml:space="preserve">    보험차익</t>
  </si>
  <si>
    <t xml:space="preserve">    자산수증이익</t>
  </si>
  <si>
    <t xml:space="preserve">    채무면제이익</t>
  </si>
  <si>
    <t xml:space="preserve">    자기주식처분이익</t>
  </si>
  <si>
    <t xml:space="preserve">    전환권대가</t>
  </si>
  <si>
    <t xml:space="preserve">    신주인수권대가</t>
  </si>
  <si>
    <t xml:space="preserve">  주식할인발행차금(-)</t>
  </si>
  <si>
    <t xml:space="preserve">  배당건설이자(-)</t>
  </si>
  <si>
    <t xml:space="preserve">  자기주식(-)</t>
  </si>
  <si>
    <t xml:space="preserve">  감자차손(-)</t>
  </si>
  <si>
    <t xml:space="preserve">  자기주식처분손실(-)</t>
  </si>
  <si>
    <t xml:space="preserve">  전환권대가</t>
  </si>
  <si>
    <t xml:space="preserve">  신주인수권대가</t>
  </si>
  <si>
    <t xml:space="preserve">  미교부주식배당금</t>
  </si>
  <si>
    <t xml:space="preserve">  주식선택권</t>
  </si>
  <si>
    <t xml:space="preserve">  신주인수권(-)</t>
  </si>
  <si>
    <t xml:space="preserve">  파생상품평가손실(-)</t>
  </si>
  <si>
    <t xml:space="preserve">  파생상품평가이익</t>
  </si>
  <si>
    <t xml:space="preserve">  출자전환채무</t>
  </si>
  <si>
    <t xml:space="preserve">  신주청약증거금</t>
  </si>
  <si>
    <t xml:space="preserve">  미가득주식</t>
  </si>
  <si>
    <t xml:space="preserve"> 기타포괄손익누계액</t>
  </si>
  <si>
    <t xml:space="preserve">  해외사업환산손실(-)</t>
  </si>
  <si>
    <t xml:space="preserve">  해외사업환산이익</t>
  </si>
  <si>
    <t xml:space="preserve">  투자증권평가손실(-)</t>
  </si>
  <si>
    <t xml:space="preserve">  투자증권평가이익</t>
  </si>
  <si>
    <t xml:space="preserve">  장기투자일임계약자산평가손실(-)</t>
  </si>
  <si>
    <t xml:space="preserve">  장기투자일임계약자산평가이익</t>
  </si>
  <si>
    <t xml:space="preserve">  외화환산손실</t>
  </si>
  <si>
    <t xml:space="preserve">  외화환산이익</t>
  </si>
  <si>
    <t xml:space="preserve">  현금흐름위험회피파생상품평가손실(-)</t>
  </si>
  <si>
    <t xml:space="preserve">  현금흐름위험회피파생상품평가이익</t>
  </si>
  <si>
    <t xml:space="preserve">  재평가적립금</t>
  </si>
  <si>
    <t xml:space="preserve">  기타</t>
  </si>
  <si>
    <t xml:space="preserve"> 이익잉여금</t>
  </si>
  <si>
    <t xml:space="preserve">  법정적립금,준비금</t>
  </si>
  <si>
    <t xml:space="preserve">   이익준비금</t>
  </si>
  <si>
    <t xml:space="preserve">   기업합리화적립금</t>
  </si>
  <si>
    <t xml:space="preserve">   재무구조개선적립금</t>
  </si>
  <si>
    <t xml:space="preserve">   기업발전적립금</t>
  </si>
  <si>
    <t xml:space="preserve">   기타법정적립금</t>
  </si>
  <si>
    <t xml:space="preserve">  임의적립금</t>
  </si>
  <si>
    <t xml:space="preserve">   해외시장개척준비금</t>
  </si>
  <si>
    <t xml:space="preserve">   수출손실준비금</t>
  </si>
  <si>
    <t xml:space="preserve">   가격변동준비금</t>
  </si>
  <si>
    <t xml:space="preserve">   기술개발준비금</t>
  </si>
  <si>
    <t xml:space="preserve">   자사주처분손실준비금</t>
  </si>
  <si>
    <t xml:space="preserve">   사업및시설확장적립금</t>
  </si>
  <si>
    <t xml:space="preserve">   사업손실준비금</t>
  </si>
  <si>
    <t xml:space="preserve">   기타임의적립금</t>
  </si>
  <si>
    <t xml:space="preserve">  미처분이익잉여금</t>
  </si>
  <si>
    <t>자본총계</t>
  </si>
  <si>
    <t>부채와자본총계</t>
  </si>
  <si>
    <t>Financial Statements - Statement of Income</t>
  </si>
  <si>
    <t>매출액</t>
  </si>
  <si>
    <t xml:space="preserve"> 총매출액</t>
  </si>
  <si>
    <t xml:space="preserve">  상품매출액</t>
  </si>
  <si>
    <t xml:space="preserve">  제품매출액</t>
  </si>
  <si>
    <t xml:space="preserve">  상품제품매출액</t>
  </si>
  <si>
    <t xml:space="preserve">  기타매출액</t>
  </si>
  <si>
    <t xml:space="preserve"> 매출에누리와환입</t>
  </si>
  <si>
    <t xml:space="preserve"> 매출장려금등</t>
  </si>
  <si>
    <t xml:space="preserve"> 매출할인</t>
  </si>
  <si>
    <t xml:space="preserve"> 반품추정매출</t>
  </si>
  <si>
    <t xml:space="preserve"> 특정매입원가</t>
  </si>
  <si>
    <t xml:space="preserve"> 기타매출조정</t>
  </si>
  <si>
    <t>매출원가</t>
  </si>
  <si>
    <t xml:space="preserve"> 상품매출원가</t>
  </si>
  <si>
    <t xml:space="preserve">  기초재고</t>
  </si>
  <si>
    <t xml:space="preserve">  매입</t>
  </si>
  <si>
    <t xml:space="preserve">  타계정에서대체</t>
  </si>
  <si>
    <t xml:space="preserve">  관세환급금</t>
  </si>
  <si>
    <t xml:space="preserve">  타계정으로대체</t>
  </si>
  <si>
    <t xml:space="preserve">  기말재고</t>
  </si>
  <si>
    <t xml:space="preserve"> 제품매출원가</t>
  </si>
  <si>
    <t xml:space="preserve">  당기제품제조원가</t>
  </si>
  <si>
    <t xml:space="preserve"> 상품제품매출원가</t>
  </si>
  <si>
    <t xml:space="preserve">  매입/제조</t>
  </si>
  <si>
    <t xml:space="preserve"> 기타매출원가</t>
  </si>
  <si>
    <t xml:space="preserve"> 재고자산평가손실</t>
  </si>
  <si>
    <t xml:space="preserve"> 반품추정매출원가</t>
  </si>
  <si>
    <t xml:space="preserve"> 매입할인</t>
  </si>
  <si>
    <t xml:space="preserve"> 매출원가조정</t>
  </si>
  <si>
    <t>매출총이익(손실)</t>
  </si>
  <si>
    <t>판매비와관리비</t>
  </si>
  <si>
    <t xml:space="preserve"> 인건비</t>
  </si>
  <si>
    <t xml:space="preserve">  복리후생비</t>
  </si>
  <si>
    <t xml:space="preserve">  주식보상비용</t>
  </si>
  <si>
    <t xml:space="preserve">  기타인건비</t>
  </si>
  <si>
    <t xml:space="preserve"> 일반관리비</t>
  </si>
  <si>
    <t xml:space="preserve">  여비교통비</t>
  </si>
  <si>
    <t xml:space="preserve">  통신비</t>
  </si>
  <si>
    <t xml:space="preserve">  수도광열비</t>
  </si>
  <si>
    <t xml:space="preserve">  세금과공과</t>
  </si>
  <si>
    <t xml:space="preserve">  임차료비용</t>
  </si>
  <si>
    <t xml:space="preserve">  감가상각비</t>
  </si>
  <si>
    <t xml:space="preserve">  수선비</t>
  </si>
  <si>
    <t xml:space="preserve">  보험료</t>
  </si>
  <si>
    <t xml:space="preserve">  도서구입비</t>
  </si>
  <si>
    <t xml:space="preserve">  소모품비</t>
  </si>
  <si>
    <t xml:space="preserve">  도서인쇄비</t>
  </si>
  <si>
    <t xml:space="preserve">  차량유지비</t>
  </si>
  <si>
    <t xml:space="preserve">  교육훈련비</t>
  </si>
  <si>
    <t xml:space="preserve">  수수료비용</t>
  </si>
  <si>
    <t xml:space="preserve">  리스료</t>
  </si>
  <si>
    <t xml:space="preserve">  전산처리비</t>
  </si>
  <si>
    <t xml:space="preserve">  하자보수비</t>
  </si>
  <si>
    <t xml:space="preserve">  기타관리비</t>
  </si>
  <si>
    <t xml:space="preserve"> 판매비</t>
  </si>
  <si>
    <t xml:space="preserve">  접대비</t>
  </si>
  <si>
    <t xml:space="preserve">  광고선전비</t>
  </si>
  <si>
    <t xml:space="preserve">  보관료</t>
  </si>
  <si>
    <t xml:space="preserve">  견본비</t>
  </si>
  <si>
    <t xml:space="preserve">  포장비</t>
  </si>
  <si>
    <t xml:space="preserve">  운반비</t>
  </si>
  <si>
    <t xml:space="preserve">  판매수수료</t>
  </si>
  <si>
    <t xml:space="preserve">  판매촉진비</t>
  </si>
  <si>
    <t xml:space="preserve">  해외시장개척비</t>
  </si>
  <si>
    <t xml:space="preserve">  수출비용</t>
  </si>
  <si>
    <t xml:space="preserve">  A/S비</t>
  </si>
  <si>
    <t xml:space="preserve">  반품충당부채전입액</t>
  </si>
  <si>
    <t xml:space="preserve">  기타판매비</t>
  </si>
  <si>
    <t xml:space="preserve"> 기타판매비와관리비</t>
  </si>
  <si>
    <t xml:space="preserve">  연구비</t>
  </si>
  <si>
    <t xml:space="preserve">  경상연구개발비</t>
  </si>
  <si>
    <t xml:space="preserve">  경상개발비</t>
  </si>
  <si>
    <t xml:space="preserve">  로얄티</t>
  </si>
  <si>
    <t xml:space="preserve">  대손상각비</t>
  </si>
  <si>
    <t xml:space="preserve">  무형자산상각비</t>
  </si>
  <si>
    <t xml:space="preserve">  중간기간판매비와관리비조정</t>
  </si>
  <si>
    <t>영업이익(손실)</t>
  </si>
  <si>
    <t>영업외수익</t>
  </si>
  <si>
    <t xml:space="preserve"> 이자수익</t>
  </si>
  <si>
    <t xml:space="preserve"> 장단기투자증권이자수익</t>
  </si>
  <si>
    <t xml:space="preserve"> 배당금수익</t>
  </si>
  <si>
    <t xml:space="preserve"> 단기투자자산처분이익</t>
  </si>
  <si>
    <t xml:space="preserve"> 장기투자자산처분이익</t>
  </si>
  <si>
    <t xml:space="preserve"> 단기금융상품처분이익</t>
  </si>
  <si>
    <t xml:space="preserve"> 단기금융상품평가이익</t>
  </si>
  <si>
    <t xml:space="preserve"> 단기매매증권처분이익</t>
  </si>
  <si>
    <t xml:space="preserve"> 단기매매증권평가이익</t>
  </si>
  <si>
    <t xml:space="preserve"> 단기투자일임계약자산평가이익</t>
  </si>
  <si>
    <t xml:space="preserve"> 매출채권처분이익</t>
  </si>
  <si>
    <t xml:space="preserve"> 재고자산평가손실환입</t>
  </si>
  <si>
    <t xml:space="preserve"> 임대주택자산처분이익</t>
  </si>
  <si>
    <t xml:space="preserve"> 주식배당금수익</t>
  </si>
  <si>
    <t xml:space="preserve"> 신주인수권처분이익</t>
  </si>
  <si>
    <t xml:space="preserve"> 임대료수익</t>
  </si>
  <si>
    <t xml:space="preserve"> 수수료수익</t>
  </si>
  <si>
    <t xml:space="preserve"> 원가차익</t>
  </si>
  <si>
    <t xml:space="preserve"> 보험차익</t>
  </si>
  <si>
    <t xml:space="preserve"> 외환차익</t>
  </si>
  <si>
    <t xml:space="preserve"> 외화환산이익</t>
  </si>
  <si>
    <t xml:space="preserve"> 파생상품거래이익</t>
  </si>
  <si>
    <t xml:space="preserve"> 파생상품거래대환입</t>
  </si>
  <si>
    <t xml:space="preserve"> 파생상품평가이익</t>
  </si>
  <si>
    <t xml:space="preserve"> 환율조정대환입</t>
  </si>
  <si>
    <t xml:space="preserve"> 대손충당금환입</t>
  </si>
  <si>
    <t xml:space="preserve"> 장단기투자증권평가충당금환입</t>
  </si>
  <si>
    <t xml:space="preserve"> 투자자산평가이익</t>
  </si>
  <si>
    <t xml:space="preserve"> 매도가능증권평가이익</t>
  </si>
  <si>
    <t xml:space="preserve"> 투자자산평가충당금환입</t>
  </si>
  <si>
    <t xml:space="preserve"> 투자자산처분이익</t>
  </si>
  <si>
    <t xml:space="preserve"> 매도가능증권처분이익</t>
  </si>
  <si>
    <t xml:space="preserve"> 만기보유증권처분이익</t>
  </si>
  <si>
    <t xml:space="preserve"> 지분법주식처분이익</t>
  </si>
  <si>
    <t xml:space="preserve"> 기타장단기투자증권처분이익</t>
  </si>
  <si>
    <t xml:space="preserve"> 기타장단기투자증권평가이익</t>
  </si>
  <si>
    <t xml:space="preserve"> 자전거래이익</t>
  </si>
  <si>
    <t xml:space="preserve"> 유,무형,리스자산처분이익</t>
  </si>
  <si>
    <t xml:space="preserve"> 공정가액조정이익</t>
  </si>
  <si>
    <t xml:space="preserve"> 상각채권추심이익</t>
  </si>
  <si>
    <t xml:space="preserve"> 사채상환이익</t>
  </si>
  <si>
    <t xml:space="preserve"> 지분법이익</t>
  </si>
  <si>
    <t xml:space="preserve"> 임대주택자산감액손실환입</t>
  </si>
  <si>
    <t xml:space="preserve"> 투자자산감액손실환입</t>
  </si>
  <si>
    <t xml:space="preserve"> 매도가능증권감액손실환입</t>
  </si>
  <si>
    <t xml:space="preserve"> 만기보유증권감액손실환입</t>
  </si>
  <si>
    <t xml:space="preserve"> 지분법주식감액손실환입</t>
  </si>
  <si>
    <t xml:space="preserve"> 유형자산감액손실환입</t>
  </si>
  <si>
    <t xml:space="preserve"> 유형자산평가이익</t>
  </si>
  <si>
    <t xml:space="preserve"> 무형자산감액손실환입</t>
  </si>
  <si>
    <t xml:space="preserve"> 기타자산감액손실환입</t>
  </si>
  <si>
    <t xml:space="preserve"> 주식보상비용환입</t>
  </si>
  <si>
    <t xml:space="preserve"> 법인세환급액</t>
  </si>
  <si>
    <t xml:space="preserve"> 전환사채전환이익</t>
  </si>
  <si>
    <t xml:space="preserve"> 중간기간오류이익</t>
  </si>
  <si>
    <t xml:space="preserve"> 중간기간영업외수익조정</t>
  </si>
  <si>
    <t xml:space="preserve"> 전기오류수정이익</t>
  </si>
  <si>
    <t xml:space="preserve"> 복구충당부채환입액</t>
  </si>
  <si>
    <t xml:space="preserve"> 복구공사이익</t>
  </si>
  <si>
    <t xml:space="preserve"> 유동화수익</t>
  </si>
  <si>
    <t xml:space="preserve"> 자산수증이익</t>
  </si>
  <si>
    <t xml:space="preserve"> 채무면제이익</t>
  </si>
  <si>
    <t xml:space="preserve"> 해외사업환산이익환입</t>
  </si>
  <si>
    <t xml:space="preserve"> 기타영업외수익</t>
  </si>
  <si>
    <t>영업외비용</t>
  </si>
  <si>
    <t xml:space="preserve"> 이자비용</t>
  </si>
  <si>
    <t xml:space="preserve"> 사채이자</t>
  </si>
  <si>
    <t xml:space="preserve"> 단기투자자산처분손실</t>
  </si>
  <si>
    <t xml:space="preserve"> 장기투자자산처분손실</t>
  </si>
  <si>
    <t xml:space="preserve"> 단기금융상품처분손실</t>
  </si>
  <si>
    <t xml:space="preserve"> 단기매매증권처분손실</t>
  </si>
  <si>
    <t xml:space="preserve"> 지분법주식처분손실</t>
  </si>
  <si>
    <t xml:space="preserve"> 기타장단기투자증권처분손실</t>
  </si>
  <si>
    <t xml:space="preserve"> 매출채권처분손실</t>
  </si>
  <si>
    <t xml:space="preserve"> 임대주택자산처분손실</t>
  </si>
  <si>
    <t xml:space="preserve"> 신주인수권처분손실</t>
  </si>
  <si>
    <t xml:space="preserve"> 기부금</t>
  </si>
  <si>
    <t xml:space="preserve"> 외환차손</t>
  </si>
  <si>
    <t xml:space="preserve"> 파생상품거래손실</t>
  </si>
  <si>
    <t xml:space="preserve"> 파생상품거래차상각</t>
  </si>
  <si>
    <t xml:space="preserve"> 파생상품평가손실</t>
  </si>
  <si>
    <t xml:space="preserve"> 자산평가손실</t>
  </si>
  <si>
    <t xml:space="preserve">  단기금융상품평가손실</t>
  </si>
  <si>
    <t xml:space="preserve">  재고자산평가손실</t>
  </si>
  <si>
    <t xml:space="preserve">  재고자산감모손실</t>
  </si>
  <si>
    <t xml:space="preserve">  단기매매증권평가손실</t>
  </si>
  <si>
    <t xml:space="preserve">  단기투자일임계약자산평가손실</t>
  </si>
  <si>
    <t xml:space="preserve">  투자자산평가손실</t>
  </si>
  <si>
    <t xml:space="preserve">  매도가능증권평가손실</t>
  </si>
  <si>
    <t xml:space="preserve">  유형자산평가손실</t>
  </si>
  <si>
    <t xml:space="preserve">  기타장단기투자증권평가손실</t>
  </si>
  <si>
    <t xml:space="preserve"> 외화환산손실</t>
  </si>
  <si>
    <t xml:space="preserve"> 수수료비용</t>
  </si>
  <si>
    <t xml:space="preserve"> 원가차손</t>
  </si>
  <si>
    <t xml:space="preserve"> 무형자산상각비</t>
  </si>
  <si>
    <t xml:space="preserve">  영업권상각</t>
  </si>
  <si>
    <t xml:space="preserve">  부의영업권환입(-)</t>
  </si>
  <si>
    <t xml:space="preserve">  라이선스와프랜차이즈상각</t>
  </si>
  <si>
    <t xml:space="preserve">  산업재산권상각</t>
  </si>
  <si>
    <t xml:space="preserve">  저작권상각</t>
  </si>
  <si>
    <t xml:space="preserve">  임차권리금상각</t>
  </si>
  <si>
    <t xml:space="preserve">  광업권상각</t>
  </si>
  <si>
    <t xml:space="preserve">  어업권상각</t>
  </si>
  <si>
    <t xml:space="preserve">  차지권상각</t>
  </si>
  <si>
    <t xml:space="preserve">  전용시설이용권상각</t>
  </si>
  <si>
    <t xml:space="preserve">  창업비상각</t>
  </si>
  <si>
    <t xml:space="preserve">  개발비상각</t>
  </si>
  <si>
    <t xml:space="preserve">  소프트웨어상각</t>
  </si>
  <si>
    <t xml:space="preserve">  기타무형자산상각</t>
  </si>
  <si>
    <t xml:space="preserve"> 기타대손상각비</t>
  </si>
  <si>
    <t xml:space="preserve"> 감가상각비</t>
  </si>
  <si>
    <t xml:space="preserve"> 유,무형,리스자산처분손실</t>
  </si>
  <si>
    <t xml:space="preserve"> 투자자산처분손실</t>
  </si>
  <si>
    <t xml:space="preserve"> 매도가능증권처분손실</t>
  </si>
  <si>
    <t xml:space="preserve"> 만기보유증권처분손실</t>
  </si>
  <si>
    <t xml:space="preserve"> 자전거래손실</t>
  </si>
  <si>
    <t xml:space="preserve"> 공정가액조정손실</t>
  </si>
  <si>
    <t xml:space="preserve"> 임대주택자산감액손실</t>
  </si>
  <si>
    <t xml:space="preserve"> 투자자산감액손실</t>
  </si>
  <si>
    <t xml:space="preserve"> 매도가능증권감액손실</t>
  </si>
  <si>
    <t xml:space="preserve"> 만기보유증권감액손실</t>
  </si>
  <si>
    <t xml:space="preserve"> 지분법주식감액손실</t>
  </si>
  <si>
    <t xml:space="preserve"> 유형자산감액손실</t>
  </si>
  <si>
    <t xml:space="preserve"> 무형자산감액손실</t>
  </si>
  <si>
    <t xml:space="preserve"> 기타자산감액손실</t>
  </si>
  <si>
    <t xml:space="preserve"> 사채상환손실</t>
  </si>
  <si>
    <t xml:space="preserve"> 부채상환손실</t>
  </si>
  <si>
    <t xml:space="preserve"> 지분법손실</t>
  </si>
  <si>
    <t xml:space="preserve"> 법인세추납액</t>
  </si>
  <si>
    <t xml:space="preserve"> 전환사채전환손실</t>
  </si>
  <si>
    <t xml:space="preserve"> 중간기간오류손실</t>
  </si>
  <si>
    <t xml:space="preserve"> 중간기간영업외비용조정</t>
  </si>
  <si>
    <t xml:space="preserve"> 전기오류수정손실</t>
  </si>
  <si>
    <t xml:space="preserve"> 복구충당부채전입액</t>
  </si>
  <si>
    <t xml:space="preserve"> 복구공사손실</t>
  </si>
  <si>
    <t xml:space="preserve"> 재해손실</t>
  </si>
  <si>
    <t xml:space="preserve"> 특별상각</t>
  </si>
  <si>
    <t xml:space="preserve"> 해외사업환산손실상각</t>
  </si>
  <si>
    <t xml:space="preserve"> 기타영업외비용</t>
  </si>
  <si>
    <t>법인세비용차감전계속사업이익(손실)</t>
  </si>
  <si>
    <t>계속사업손익법인세비용(부의법인세비용)</t>
  </si>
  <si>
    <t>계속사업이익(손실)</t>
  </si>
  <si>
    <t>중단사업이익(손실)</t>
  </si>
  <si>
    <t>당기순이익(손실)</t>
  </si>
  <si>
    <t>기본주당계속사업손익</t>
  </si>
  <si>
    <t>기본주당순손익</t>
  </si>
  <si>
    <t>희석주당계속사업손익</t>
  </si>
  <si>
    <t>희석주당순손익</t>
  </si>
  <si>
    <t>Financial Statements - Statement of Cash Flows</t>
  </si>
  <si>
    <t>영업활동으로인한현금흐름</t>
  </si>
  <si>
    <t xml:space="preserve"> 당기순이익(손실)</t>
  </si>
  <si>
    <t xml:space="preserve"> 현금유출없는비용등가산</t>
  </si>
  <si>
    <t xml:space="preserve">  유형,임대주택자산감가상각비</t>
  </si>
  <si>
    <t xml:space="preserve">  기타의대손상각비</t>
  </si>
  <si>
    <t xml:space="preserve">  퇴직급여</t>
  </si>
  <si>
    <t xml:space="preserve">  단기금융상품처분손실</t>
  </si>
  <si>
    <t xml:space="preserve">  단기투자자산처분손실</t>
  </si>
  <si>
    <t xml:space="preserve">  장기투자자산처분손실</t>
  </si>
  <si>
    <t xml:space="preserve">  단기매매증권처분손실</t>
  </si>
  <si>
    <t xml:space="preserve">  매도가능증권처분손실</t>
  </si>
  <si>
    <t xml:space="preserve">  만기보유증권처분손실</t>
  </si>
  <si>
    <t xml:space="preserve">  지분법주식처분손실</t>
  </si>
  <si>
    <t xml:space="preserve">  신주인수권처분손실</t>
  </si>
  <si>
    <t xml:space="preserve">  기타장단기투자증권처분손실</t>
  </si>
  <si>
    <t xml:space="preserve">  매출채권처분손실</t>
  </si>
  <si>
    <t xml:space="preserve">  재고자산처분손실</t>
  </si>
  <si>
    <t xml:space="preserve">  임대주택자산처분손실</t>
  </si>
  <si>
    <t xml:space="preserve">  투자자산처분손실</t>
  </si>
  <si>
    <t xml:space="preserve">  유,무형,리스자산처분손실</t>
  </si>
  <si>
    <t xml:space="preserve">  재고자산평가(감모)손실</t>
  </si>
  <si>
    <t xml:space="preserve">  임대주택자산감액손실</t>
  </si>
  <si>
    <t xml:space="preserve">  투자자산감액손실</t>
  </si>
  <si>
    <t xml:space="preserve">  매도가능증권감액손실</t>
  </si>
  <si>
    <t xml:space="preserve">  만기보유증권감액손실</t>
  </si>
  <si>
    <t xml:space="preserve">  지분법주식감액손실</t>
  </si>
  <si>
    <t xml:space="preserve">  유형자산감액손실</t>
  </si>
  <si>
    <t xml:space="preserve">  무형자산감액손실</t>
  </si>
  <si>
    <t xml:space="preserve">  기타자산감액손실</t>
  </si>
  <si>
    <t xml:space="preserve">  지분법손실</t>
  </si>
  <si>
    <t xml:space="preserve">  법인세비용</t>
  </si>
  <si>
    <t xml:space="preserve">  외환차손</t>
  </si>
  <si>
    <t xml:space="preserve">  부채상환손실</t>
  </si>
  <si>
    <t xml:space="preserve">  사채상환손실</t>
  </si>
  <si>
    <t xml:space="preserve">  사채이자</t>
  </si>
  <si>
    <t xml:space="preserve">  이자비용</t>
  </si>
  <si>
    <t xml:space="preserve">  전기오류수정이익</t>
  </si>
  <si>
    <t xml:space="preserve">  전기오류수정손실</t>
  </si>
  <si>
    <t xml:space="preserve">  장기미지급이자</t>
  </si>
  <si>
    <t xml:space="preserve">  전환사채전환손실</t>
  </si>
  <si>
    <t xml:space="preserve">  부채성충당부채전입액</t>
  </si>
  <si>
    <t xml:space="preserve">  파생상품거래손실</t>
  </si>
  <si>
    <t xml:space="preserve">  파생상품거래차상각</t>
  </si>
  <si>
    <t xml:space="preserve">  파생상품평가손실</t>
  </si>
  <si>
    <t xml:space="preserve">  중간기간오류손실</t>
  </si>
  <si>
    <t xml:space="preserve">  중간기간영업외비용조정</t>
  </si>
  <si>
    <t xml:space="preserve">  자전거래손실</t>
  </si>
  <si>
    <t xml:space="preserve">  공정가액조정손실</t>
  </si>
  <si>
    <t xml:space="preserve">  복구공사손실</t>
  </si>
  <si>
    <t xml:space="preserve">  현금의유출이없는기타비용</t>
  </si>
  <si>
    <t xml:space="preserve"> 현금유입없는수익등차감</t>
  </si>
  <si>
    <t xml:space="preserve">  단기금융상품처분이익</t>
  </si>
  <si>
    <t xml:space="preserve">  단기투자자산처분이익</t>
  </si>
  <si>
    <t xml:space="preserve">  장기투자자산처분이익</t>
  </si>
  <si>
    <t xml:space="preserve">  단기매매증권처분이익</t>
  </si>
  <si>
    <t xml:space="preserve">  단기매매증권평가이익</t>
  </si>
  <si>
    <t xml:space="preserve">  매도가능증권평가이익</t>
  </si>
  <si>
    <t xml:space="preserve">  매도가능증권처분이익</t>
  </si>
  <si>
    <t xml:space="preserve">  만기보유증권처분이익</t>
  </si>
  <si>
    <t xml:space="preserve">  지분법주식처분이익</t>
  </si>
  <si>
    <t xml:space="preserve">  신주인수권처분이익</t>
  </si>
  <si>
    <t xml:space="preserve">  기타장단기투자증권처분이익</t>
  </si>
  <si>
    <t xml:space="preserve">  매출채권처분이익</t>
  </si>
  <si>
    <t xml:space="preserve">  재고자산처분이익</t>
  </si>
  <si>
    <t xml:space="preserve">  임대주택자산처분이익</t>
  </si>
  <si>
    <t xml:space="preserve">  투자자산처분이익</t>
  </si>
  <si>
    <t xml:space="preserve">  유,무형,리스자산처분이익</t>
  </si>
  <si>
    <t xml:space="preserve">  단기금융상품평가이익</t>
  </si>
  <si>
    <t xml:space="preserve">  기타장단기투자증권평가이익</t>
  </si>
  <si>
    <t xml:space="preserve">  단기투자일임계약자산평가이익</t>
  </si>
  <si>
    <t xml:space="preserve">  투자자산평가이익</t>
  </si>
  <si>
    <t xml:space="preserve">  임대주택자산감액손실환입</t>
  </si>
  <si>
    <t xml:space="preserve">  투자자산감액손실환입</t>
  </si>
  <si>
    <t xml:space="preserve">  매도가능증권감액손실환입</t>
  </si>
  <si>
    <t xml:space="preserve">  만기보유증권감액손실환입</t>
  </si>
  <si>
    <t xml:space="preserve">  지분법주식감액손실환입</t>
  </si>
  <si>
    <t xml:space="preserve">  유형자산감액손실환입</t>
  </si>
  <si>
    <t xml:space="preserve">  유형자산평가이익</t>
  </si>
  <si>
    <t xml:space="preserve">  무형자산감액손실환입</t>
  </si>
  <si>
    <t xml:space="preserve">  기타자산감액손실환입</t>
  </si>
  <si>
    <t xml:space="preserve">  지분법이익</t>
  </si>
  <si>
    <t xml:space="preserve">  외환차익</t>
  </si>
  <si>
    <t xml:space="preserve">  부채상환이익</t>
  </si>
  <si>
    <t xml:space="preserve">  대손충당금환입</t>
  </si>
  <si>
    <t xml:space="preserve">  투자자산평가충당금환입</t>
  </si>
  <si>
    <t xml:space="preserve">  이자수익</t>
  </si>
  <si>
    <t xml:space="preserve">  주식보상비용환입</t>
  </si>
  <si>
    <t xml:space="preserve">  채무면제이익</t>
  </si>
  <si>
    <t xml:space="preserve">  배당금수익</t>
  </si>
  <si>
    <t xml:space="preserve">  법인세비용의환급</t>
  </si>
  <si>
    <t xml:space="preserve">  전환사채전환이익</t>
  </si>
  <si>
    <t xml:space="preserve">  부채성충당금환입액</t>
  </si>
  <si>
    <t xml:space="preserve">  파생상품거래이익</t>
  </si>
  <si>
    <t xml:space="preserve">  파생상품거래대환입</t>
  </si>
  <si>
    <t xml:space="preserve">  중간기간오류이익</t>
  </si>
  <si>
    <t xml:space="preserve">  중간기간영업외수익조정</t>
  </si>
  <si>
    <t xml:space="preserve">  자전거래이익</t>
  </si>
  <si>
    <t xml:space="preserve">  공정가액조정이익</t>
  </si>
  <si>
    <t xml:space="preserve">  재고자산평가손실충당금환입</t>
  </si>
  <si>
    <t xml:space="preserve">  원가차익</t>
  </si>
  <si>
    <t xml:space="preserve">  환율조정대환입</t>
  </si>
  <si>
    <t xml:space="preserve">  상각채권추심이익</t>
  </si>
  <si>
    <t xml:space="preserve">  사채상환이익</t>
  </si>
  <si>
    <t xml:space="preserve">  복구충당부채환입</t>
  </si>
  <si>
    <t xml:space="preserve">  복구공사이익</t>
  </si>
  <si>
    <t xml:space="preserve">  자산수증이익</t>
  </si>
  <si>
    <t xml:space="preserve">  해외사업환산이익환입</t>
  </si>
  <si>
    <t xml:space="preserve">  현금의유입이없는기타수익</t>
  </si>
  <si>
    <t xml:space="preserve"> 영업활동관련자산부채변동</t>
  </si>
  <si>
    <t xml:space="preserve">  매출채권의감소(증가)</t>
  </si>
  <si>
    <t xml:space="preserve">  장기매출채권의감소(증가)</t>
  </si>
  <si>
    <t xml:space="preserve">  재고자산의감소(증가)</t>
  </si>
  <si>
    <t xml:space="preserve">  선급금의감소(증가)</t>
  </si>
  <si>
    <t xml:space="preserve">  선급법인세의감소(증가)</t>
  </si>
  <si>
    <t xml:space="preserve">  선급비용의감소(증가)</t>
  </si>
  <si>
    <t xml:space="preserve">  장기선급비용의감소(증가)</t>
  </si>
  <si>
    <t xml:space="preserve">  미수금의감소(증가)</t>
  </si>
  <si>
    <t xml:space="preserve">  미수수익의감소(증가)</t>
  </si>
  <si>
    <t xml:space="preserve">  부가세대급금의감소(증가)</t>
  </si>
  <si>
    <t xml:space="preserve">  단기금융상품의감소(증가)</t>
  </si>
  <si>
    <t xml:space="preserve">  단기투자자산의감소(증가)</t>
  </si>
  <si>
    <t xml:space="preserve">  장기투자자산의감소(증가)</t>
  </si>
  <si>
    <t xml:space="preserve">  기타유동자산의감소(증가</t>
  </si>
  <si>
    <t xml:space="preserve">  임대주택자산의감소(증가)</t>
  </si>
  <si>
    <t xml:space="preserve">  이연법인세자산감소(증가)</t>
  </si>
  <si>
    <t xml:space="preserve">  기타투자및비유동자산감소(증가)</t>
  </si>
  <si>
    <t xml:space="preserve">  (퇴직관련예치금감소(증가))</t>
  </si>
  <si>
    <t xml:space="preserve">  유,무형,리스자산의감소(증가)</t>
  </si>
  <si>
    <t xml:space="preserve">  매입채무의증가(감소)</t>
  </si>
  <si>
    <t xml:space="preserve">  선수금의증가(감소)</t>
  </si>
  <si>
    <t xml:space="preserve">  예수금의증가(감소)</t>
  </si>
  <si>
    <t xml:space="preserve">  부가세예수금의증가(감소)</t>
  </si>
  <si>
    <t xml:space="preserve">  미지급비용의증가(감소)</t>
  </si>
  <si>
    <t xml:space="preserve">  미지급금의증가(감소)</t>
  </si>
  <si>
    <t xml:space="preserve">  기타유동부채증가(감소)</t>
  </si>
  <si>
    <t xml:space="preserve">  국민연금전환금감소(증가</t>
  </si>
  <si>
    <t xml:space="preserve">  퇴직보험예치금의감소(증가)</t>
  </si>
  <si>
    <t xml:space="preserve">  퇴직금의지급</t>
  </si>
  <si>
    <t xml:space="preserve">  부채성충당부채지급</t>
  </si>
  <si>
    <t xml:space="preserve">  부채성충당부채의증가(감소)</t>
  </si>
  <si>
    <t xml:space="preserve">  이연법인세부채증가(감소)</t>
  </si>
  <si>
    <t xml:space="preserve">  비유동부채의증가(감소)</t>
  </si>
  <si>
    <t>영업활동으로인한현금흐름(직접법)</t>
  </si>
  <si>
    <t xml:space="preserve">  매출등수익활동으로부터의유입액</t>
  </si>
  <si>
    <t xml:space="preserve">  매입및종업원에대한유출액</t>
  </si>
  <si>
    <t xml:space="preserve">  이자수익유입액</t>
  </si>
  <si>
    <t xml:space="preserve">  배당금수익유입액</t>
  </si>
  <si>
    <t xml:space="preserve">  잡이익유입액</t>
  </si>
  <si>
    <t xml:space="preserve">  기타유입액</t>
  </si>
  <si>
    <t xml:space="preserve">  미지급법인세의지급액</t>
  </si>
  <si>
    <t xml:space="preserve">  이자비용유출액</t>
  </si>
  <si>
    <t xml:space="preserve">  잡손실유출액</t>
  </si>
  <si>
    <t xml:space="preserve">  기타유출액</t>
  </si>
  <si>
    <t>투자활동으로인한현금흐름</t>
  </si>
  <si>
    <t xml:space="preserve"> 투자활동으로인한현금유입</t>
  </si>
  <si>
    <t xml:space="preserve">  유동자산의감소</t>
  </si>
  <si>
    <t xml:space="preserve">   매출채권의감소</t>
  </si>
  <si>
    <t xml:space="preserve">   단기투자증권의처분</t>
  </si>
  <si>
    <t xml:space="preserve">   단기투자자산의감소</t>
  </si>
  <si>
    <t xml:space="preserve">   단기대여금의회수</t>
  </si>
  <si>
    <t xml:space="preserve">   미수금의회수</t>
  </si>
  <si>
    <t xml:space="preserve">   미수수익의회수</t>
  </si>
  <si>
    <t xml:space="preserve">   단기금융상품의회수</t>
  </si>
  <si>
    <t xml:space="preserve">   기타유동자산감소</t>
  </si>
  <si>
    <t xml:space="preserve">  임대주택자산의감소</t>
  </si>
  <si>
    <t xml:space="preserve">  투자자산및기타비유동자산의감소</t>
  </si>
  <si>
    <t xml:space="preserve">   장기금융상품의감소</t>
  </si>
  <si>
    <t xml:space="preserve">   장기성예금의감소</t>
  </si>
  <si>
    <t xml:space="preserve">   장기투자자산의감소</t>
  </si>
  <si>
    <t xml:space="preserve">   장기투자증권처분</t>
  </si>
  <si>
    <t xml:space="preserve">   지분법주식처분</t>
  </si>
  <si>
    <t xml:space="preserve">   출자금의회수</t>
  </si>
  <si>
    <t xml:space="preserve">   투자부동산의감소</t>
  </si>
  <si>
    <t xml:space="preserve">   장기대여금의회수</t>
  </si>
  <si>
    <t xml:space="preserve">   장기미수금의회수</t>
  </si>
  <si>
    <t xml:space="preserve">   특정현금예금감소</t>
  </si>
  <si>
    <t xml:space="preserve">   퇴직관련예치금감소</t>
  </si>
  <si>
    <t xml:space="preserve">   보증금의감소</t>
  </si>
  <si>
    <t xml:space="preserve">   부도어음의감소</t>
  </si>
  <si>
    <t xml:space="preserve">   장기성매출채권의감소</t>
  </si>
  <si>
    <t xml:space="preserve">   기타비유동자산의감소</t>
  </si>
  <si>
    <t xml:space="preserve">   기타투자자산감소</t>
  </si>
  <si>
    <t xml:space="preserve">  유,무형,리스자산의감소</t>
  </si>
  <si>
    <t xml:space="preserve">   토지의처분</t>
  </si>
  <si>
    <t xml:space="preserve">   건물구축물시설장치의처분</t>
  </si>
  <si>
    <t xml:space="preserve">   기계장치의처분</t>
  </si>
  <si>
    <t xml:space="preserve">   공구,기구,비품처분</t>
  </si>
  <si>
    <t xml:space="preserve">   차량운반구처분</t>
  </si>
  <si>
    <t xml:space="preserve">   건설중인자산의감소</t>
  </si>
  <si>
    <t xml:space="preserve">   무형자산감소</t>
  </si>
  <si>
    <t xml:space="preserve">  유동부채의증가</t>
  </si>
  <si>
    <t xml:space="preserve">  비유동부채의증가</t>
  </si>
  <si>
    <t xml:space="preserve">  파생상품의처분</t>
  </si>
  <si>
    <t xml:space="preserve">  국고보조금의증가</t>
  </si>
  <si>
    <t xml:space="preserve">  합병(영업양수도)현금유입</t>
  </si>
  <si>
    <t xml:space="preserve"> 투자활동으로인한현금유출</t>
  </si>
  <si>
    <t xml:space="preserve">  유동자산의증가</t>
  </si>
  <si>
    <t xml:space="preserve">   매출채권의증가</t>
  </si>
  <si>
    <t xml:space="preserve">   단기투자증권의취득</t>
  </si>
  <si>
    <t xml:space="preserve">   단기투자자산의증가</t>
  </si>
  <si>
    <t xml:space="preserve">   단기대여금의증가</t>
  </si>
  <si>
    <t xml:space="preserve">   미수금의증가</t>
  </si>
  <si>
    <t xml:space="preserve">   미수수익의증가</t>
  </si>
  <si>
    <t xml:space="preserve">   단기금융상품의증가</t>
  </si>
  <si>
    <t xml:space="preserve">   기타유동자산증가</t>
  </si>
  <si>
    <t xml:space="preserve">  임대주택자산의증가</t>
  </si>
  <si>
    <t xml:space="preserve">  투자자산및비유동자산의증가</t>
  </si>
  <si>
    <t xml:space="preserve">   장기금융상품의증가</t>
  </si>
  <si>
    <t xml:space="preserve">   장기성예금의증가</t>
  </si>
  <si>
    <t xml:space="preserve">   장기투자자산의증가</t>
  </si>
  <si>
    <t xml:space="preserve">   장기투자증권취득</t>
  </si>
  <si>
    <t xml:space="preserve">   지분법주식취득</t>
  </si>
  <si>
    <t xml:space="preserve">   출자금증가</t>
  </si>
  <si>
    <t xml:space="preserve">   투자부동산증가</t>
  </si>
  <si>
    <t xml:space="preserve">   장기대여금증가</t>
  </si>
  <si>
    <t xml:space="preserve">   장기미수금증가</t>
  </si>
  <si>
    <t xml:space="preserve">   특정현금예금증가</t>
  </si>
  <si>
    <t xml:space="preserve">   퇴직관련예치금증가</t>
  </si>
  <si>
    <t xml:space="preserve">   보증금의증가</t>
  </si>
  <si>
    <t xml:space="preserve">   부도어음의증가</t>
  </si>
  <si>
    <t xml:space="preserve">   장기성매출채권의증가</t>
  </si>
  <si>
    <t xml:space="preserve">   기타비유동자산의증가</t>
  </si>
  <si>
    <t xml:space="preserve">   기타투자자산의증가</t>
  </si>
  <si>
    <t xml:space="preserve">  유,무형,리스자산의증가</t>
  </si>
  <si>
    <t xml:space="preserve">   토지의취득</t>
  </si>
  <si>
    <t xml:space="preserve">   건물구축물시설장치의취득</t>
  </si>
  <si>
    <t xml:space="preserve">   기계장치의취득</t>
  </si>
  <si>
    <t xml:space="preserve">   공구,기구,비품취득</t>
  </si>
  <si>
    <t xml:space="preserve">   차량운반구취득</t>
  </si>
  <si>
    <t xml:space="preserve">   건설중인자산의증가</t>
  </si>
  <si>
    <t xml:space="preserve">   무형자산증가</t>
  </si>
  <si>
    <t xml:space="preserve">   기타유형,리스자산증가</t>
  </si>
  <si>
    <t xml:space="preserve">  유동부채의감소</t>
  </si>
  <si>
    <t xml:space="preserve">  비유동부채의감소</t>
  </si>
  <si>
    <t xml:space="preserve">  파생상품의취득</t>
  </si>
  <si>
    <t xml:space="preserve">  국고보조금의감소</t>
  </si>
  <si>
    <t xml:space="preserve">  합병(영업양수도)현금유출</t>
  </si>
  <si>
    <t>재무활동으로인한현금흐름</t>
  </si>
  <si>
    <t xml:space="preserve"> 재무활동으로인한현금유입</t>
  </si>
  <si>
    <t xml:space="preserve">  투자및기타비유동자산의감소</t>
  </si>
  <si>
    <t xml:space="preserve">   당좌차월의증가</t>
  </si>
  <si>
    <t xml:space="preserve">   단기차입금의증가</t>
  </si>
  <si>
    <t xml:space="preserve">   단기사채의증가</t>
  </si>
  <si>
    <t xml:space="preserve">   미지급금의증가</t>
  </si>
  <si>
    <t xml:space="preserve">   정리및화의채무의증가</t>
  </si>
  <si>
    <t xml:space="preserve">   유동화채무의증가</t>
  </si>
  <si>
    <t xml:space="preserve">   기타유동부채증가</t>
  </si>
  <si>
    <t xml:space="preserve">   사채의발행</t>
  </si>
  <si>
    <t xml:space="preserve">   전환사채의발행</t>
  </si>
  <si>
    <t xml:space="preserve">   신주인수권부사채발행</t>
  </si>
  <si>
    <t xml:space="preserve">   교환사채의발행</t>
  </si>
  <si>
    <t xml:space="preserve">   장기차입금증가</t>
  </si>
  <si>
    <t xml:space="preserve">   외화장기차입금증가</t>
  </si>
  <si>
    <t xml:space="preserve">   장기미지급금증가</t>
  </si>
  <si>
    <t xml:space="preserve">   기타비유동부채증가</t>
  </si>
  <si>
    <t xml:space="preserve">  자본의증가</t>
  </si>
  <si>
    <t xml:space="preserve">   유상증자(주식발행초과금)</t>
  </si>
  <si>
    <t xml:space="preserve">   신주청약증거금증가</t>
  </si>
  <si>
    <t xml:space="preserve">   자본잉여금증가</t>
  </si>
  <si>
    <t xml:space="preserve">   이익잉여금증가</t>
  </si>
  <si>
    <t xml:space="preserve">   자기주식처분</t>
  </si>
  <si>
    <t xml:space="preserve">   전환권대가</t>
  </si>
  <si>
    <t xml:space="preserve">   신주인수권대가</t>
  </si>
  <si>
    <t xml:space="preserve">   기타</t>
  </si>
  <si>
    <t xml:space="preserve">  환율변동으로인한차이조정</t>
  </si>
  <si>
    <t xml:space="preserve"> 재무활동으로인한현금유출</t>
  </si>
  <si>
    <t xml:space="preserve">  투자및기타비유동자산의증가</t>
  </si>
  <si>
    <t xml:space="preserve">   당좌차월의감소</t>
  </si>
  <si>
    <t xml:space="preserve">   단기차입금의상환</t>
  </si>
  <si>
    <t xml:space="preserve">   단기사채의상환</t>
  </si>
  <si>
    <t xml:space="preserve">   미지급금의지급</t>
  </si>
  <si>
    <t xml:space="preserve">   유동성사채상환</t>
  </si>
  <si>
    <t xml:space="preserve">   유동성장기차입금상환</t>
  </si>
  <si>
    <t xml:space="preserve">   유동성외화장기차입금상환</t>
  </si>
  <si>
    <t xml:space="preserve">   유동성금융리스부채장기미지급금등감소</t>
  </si>
  <si>
    <t xml:space="preserve">   기타유동성장기부채상환</t>
  </si>
  <si>
    <t xml:space="preserve">   정리및화의채무의감소</t>
  </si>
  <si>
    <t xml:space="preserve">   유동화채무의감소</t>
  </si>
  <si>
    <t xml:space="preserve">   기타유동부채감소</t>
  </si>
  <si>
    <t xml:space="preserve">   사채의상환</t>
  </si>
  <si>
    <t xml:space="preserve">   전환사채의상환</t>
  </si>
  <si>
    <t xml:space="preserve">   신주인수권부사채상환</t>
  </si>
  <si>
    <t xml:space="preserve">   장기차입금상환</t>
  </si>
  <si>
    <t xml:space="preserve">   외화장기차입금상환</t>
  </si>
  <si>
    <t xml:space="preserve">   장기미지급금지급</t>
  </si>
  <si>
    <t xml:space="preserve">   기타비유동부채감소</t>
  </si>
  <si>
    <t xml:space="preserve">  유동성장기부채의상환</t>
  </si>
  <si>
    <t xml:space="preserve">  자본의감소</t>
  </si>
  <si>
    <t xml:space="preserve">   유상감자</t>
  </si>
  <si>
    <t xml:space="preserve">   자본잉여금감소</t>
  </si>
  <si>
    <t xml:space="preserve">   (재평가세납부)</t>
  </si>
  <si>
    <t xml:space="preserve">   이익잉여금감소</t>
  </si>
  <si>
    <t xml:space="preserve">   자기주식취득</t>
  </si>
  <si>
    <t xml:space="preserve">   전환권대가상환</t>
  </si>
  <si>
    <t xml:space="preserve">   신주인수권대가상환</t>
  </si>
  <si>
    <t xml:space="preserve">  배당금의지급</t>
  </si>
  <si>
    <t>기타의현금흐름</t>
  </si>
  <si>
    <t>현금의증가(감소)</t>
  </si>
  <si>
    <t>합병(영업양수도)으로인한증감</t>
  </si>
  <si>
    <t>환율변동으로인한차이조정</t>
  </si>
  <si>
    <t>기초의현금</t>
  </si>
  <si>
    <t>기말의현금</t>
  </si>
  <si>
    <t>현금유입과유출없는거래</t>
  </si>
  <si>
    <t>Net Sales</t>
  </si>
  <si>
    <t xml:space="preserve">Cost of Sales </t>
  </si>
  <si>
    <t>Net Accounts Receivables</t>
  </si>
  <si>
    <t>Current Assets</t>
  </si>
  <si>
    <t>PPE</t>
  </si>
  <si>
    <t>Depreciation</t>
  </si>
  <si>
    <t>Total Assets</t>
  </si>
  <si>
    <t>SGA Expense</t>
  </si>
  <si>
    <t>Net Income</t>
  </si>
  <si>
    <t>Cash Flow from Operations</t>
  </si>
  <si>
    <t>Current Liabilities</t>
  </si>
  <si>
    <t>Long-term Debt</t>
  </si>
  <si>
    <t>WC</t>
  </si>
  <si>
    <t>Cash</t>
  </si>
  <si>
    <t>ITP</t>
  </si>
  <si>
    <t>CP of LTD</t>
  </si>
  <si>
    <t>DSRI</t>
  </si>
  <si>
    <t>GMI</t>
  </si>
  <si>
    <t>AQI</t>
  </si>
  <si>
    <t>SGI</t>
  </si>
  <si>
    <t>DEPI</t>
  </si>
  <si>
    <t>SGAI</t>
  </si>
  <si>
    <t>TATA</t>
  </si>
  <si>
    <t>LVGI</t>
  </si>
  <si>
    <t>Other L/T Assets [TA-(CA+PPE)]</t>
  </si>
  <si>
    <t>M-score</t>
  </si>
  <si>
    <t>감리지적 연도</t>
  </si>
  <si>
    <t>NO</t>
  </si>
  <si>
    <t>나이스코드</t>
  </si>
  <si>
    <t>한공회코드</t>
  </si>
  <si>
    <t>매출채권</t>
  </si>
  <si>
    <t>미수금</t>
  </si>
  <si>
    <t>감가상각비</t>
  </si>
  <si>
    <t>무형자산상각비</t>
  </si>
  <si>
    <t>유동부채(계)</t>
  </si>
  <si>
    <t>장기차입금(계)</t>
  </si>
  <si>
    <t>현금및현금등가물</t>
  </si>
  <si>
    <t>이연법인세자산</t>
  </si>
  <si>
    <t>선급법인세</t>
  </si>
  <si>
    <t>미지급법인세</t>
  </si>
  <si>
    <t>이연법인세부채</t>
  </si>
  <si>
    <t>유동성장기차입금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</si>
</sst>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);[Red]\(#,##0\)"/>
    <numFmt numFmtId="178" formatCode="_ * #,##0_ ;_ * \-#,##0_ ;_ * &quot;-&quot;_ ;_ @_ "/>
    <numFmt numFmtId="179" formatCode="_-* #,##0.000_-;\-* #,##0.000_-;_-* &quot;-&quot;_-;_-@_-"/>
    <numFmt numFmtId="180" formatCode="0.000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9"/>
      <name val="돋움"/>
      <family val="3"/>
      <charset val="129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8" fontId="1" fillId="0" borderId="0"/>
    <xf numFmtId="0" fontId="1" fillId="0" borderId="0"/>
    <xf numFmtId="0" fontId="10" fillId="0" borderId="0">
      <alignment vertical="center"/>
    </xf>
  </cellStyleXfs>
  <cellXfs count="5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3" xfId="0" applyBorder="1"/>
    <xf numFmtId="0" fontId="0" fillId="0" borderId="6" xfId="0" applyBorder="1"/>
    <xf numFmtId="0" fontId="8" fillId="0" borderId="6" xfId="0" applyFont="1" applyBorder="1"/>
    <xf numFmtId="1" fontId="2" fillId="0" borderId="7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2" applyFont="1" applyBorder="1" applyAlignment="1">
      <alignment horizontal="left"/>
    </xf>
    <xf numFmtId="0" fontId="8" fillId="0" borderId="8" xfId="0" applyFont="1" applyBorder="1"/>
    <xf numFmtId="1" fontId="2" fillId="0" borderId="10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76" fontId="4" fillId="0" borderId="2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2" xfId="0" applyNumberFormat="1" applyFont="1" applyBorder="1" applyAlignment="1">
      <alignment horizontal="left" vertical="center"/>
    </xf>
    <xf numFmtId="177" fontId="6" fillId="0" borderId="0" xfId="1" applyNumberFormat="1" applyFont="1" applyAlignment="1">
      <alignment horizontal="right" vertical="center"/>
    </xf>
    <xf numFmtId="177" fontId="6" fillId="0" borderId="0" xfId="1" applyNumberFormat="1" applyFont="1" applyAlignment="1">
      <alignment vertical="center"/>
    </xf>
    <xf numFmtId="178" fontId="6" fillId="0" borderId="0" xfId="1" applyFont="1" applyAlignment="1">
      <alignment horizontal="right" vertical="center"/>
    </xf>
    <xf numFmtId="177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179" fontId="4" fillId="0" borderId="0" xfId="1" applyNumberFormat="1" applyFont="1" applyAlignment="1">
      <alignment vertical="center"/>
    </xf>
    <xf numFmtId="180" fontId="0" fillId="0" borderId="0" xfId="0" applyNumberFormat="1"/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left" vertical="center"/>
    </xf>
    <xf numFmtId="176" fontId="4" fillId="0" borderId="9" xfId="0" applyNumberFormat="1" applyFont="1" applyBorder="1" applyAlignment="1">
      <alignment horizontal="left" vertical="center"/>
    </xf>
    <xf numFmtId="176" fontId="4" fillId="0" borderId="8" xfId="0" applyNumberFormat="1" applyFont="1" applyBorder="1" applyAlignment="1">
      <alignment horizontal="left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00000000-0005-0000-0000-000003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7"/>
  <sheetViews>
    <sheetView showGridLines="0" workbookViewId="0">
      <selection sqref="A1:XFD1048576"/>
    </sheetView>
  </sheetViews>
  <sheetFormatPr defaultColWidth="9.109375" defaultRowHeight="13.2" x14ac:dyDescent="0.25"/>
  <cols>
    <col min="1" max="1" width="17.109375" style="25" customWidth="1"/>
    <col min="2" max="2" width="34.33203125" style="25" customWidth="1"/>
    <col min="3" max="12" width="22.88671875" style="25" customWidth="1"/>
    <col min="13" max="25" width="9.109375" style="25" customWidth="1"/>
    <col min="26" max="16384" width="9.109375" style="25"/>
  </cols>
  <sheetData>
    <row r="1" spans="1:12" x14ac:dyDescent="0.2">
      <c r="A1" s="26" t="s">
        <v>0</v>
      </c>
      <c r="G1" s="27" t="s">
        <v>1</v>
      </c>
    </row>
    <row r="3" spans="1:12" x14ac:dyDescent="0.2">
      <c r="A3" s="26" t="s">
        <v>2</v>
      </c>
      <c r="G3" s="27" t="s">
        <v>3</v>
      </c>
    </row>
    <row r="4" spans="1:12" x14ac:dyDescent="0.2">
      <c r="A4" s="26" t="s">
        <v>4</v>
      </c>
      <c r="G4" s="28" t="s">
        <v>5</v>
      </c>
    </row>
    <row r="6" spans="1:12" x14ac:dyDescent="0.2"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7" t="s">
        <v>13</v>
      </c>
      <c r="J6" s="27" t="s">
        <v>14</v>
      </c>
      <c r="K6" s="27" t="s">
        <v>15</v>
      </c>
      <c r="L6" s="27" t="s">
        <v>16</v>
      </c>
    </row>
    <row r="7" spans="1:12" x14ac:dyDescent="0.2">
      <c r="A7" s="27" t="s">
        <v>17</v>
      </c>
      <c r="B7" s="27" t="s">
        <v>18</v>
      </c>
      <c r="C7" s="22">
        <v>20091231</v>
      </c>
      <c r="D7" s="22">
        <v>20101231</v>
      </c>
      <c r="E7" s="22">
        <v>20111231</v>
      </c>
      <c r="F7" s="22">
        <v>20121231</v>
      </c>
      <c r="G7" s="22">
        <v>20131231</v>
      </c>
      <c r="H7" s="22">
        <v>20141231</v>
      </c>
      <c r="I7" s="22">
        <v>20151231</v>
      </c>
      <c r="J7" s="22">
        <v>20161231</v>
      </c>
      <c r="K7" s="22">
        <v>20171231</v>
      </c>
      <c r="L7" s="22">
        <v>20181231</v>
      </c>
    </row>
    <row r="8" spans="1:12" x14ac:dyDescent="0.2">
      <c r="A8" s="22">
        <v>110099996672</v>
      </c>
      <c r="B8" s="26" t="s">
        <v>19</v>
      </c>
      <c r="C8" s="29">
        <v>9404441000</v>
      </c>
      <c r="D8" s="29">
        <v>18993964000</v>
      </c>
      <c r="E8" s="29">
        <v>18782018000</v>
      </c>
      <c r="F8" s="29">
        <v>14429840000</v>
      </c>
      <c r="G8" s="29">
        <v>24720248000</v>
      </c>
      <c r="H8" s="29">
        <v>25530300000</v>
      </c>
      <c r="I8" s="29">
        <v>36958024000</v>
      </c>
      <c r="J8" s="29">
        <v>37288883000</v>
      </c>
      <c r="K8" s="29">
        <v>28812043000</v>
      </c>
      <c r="L8" s="29">
        <v>46755851000</v>
      </c>
    </row>
    <row r="9" spans="1:12" x14ac:dyDescent="0.2">
      <c r="A9" s="22">
        <v>110100996096</v>
      </c>
      <c r="B9" s="26" t="s">
        <v>20</v>
      </c>
      <c r="C9" s="29">
        <v>257197000</v>
      </c>
      <c r="D9" s="29">
        <v>179578000</v>
      </c>
      <c r="E9" s="29">
        <v>2195484000</v>
      </c>
      <c r="F9" s="29">
        <v>1398500000</v>
      </c>
      <c r="G9" s="29">
        <v>5791206000</v>
      </c>
      <c r="H9" s="29">
        <v>284479000</v>
      </c>
      <c r="I9" s="29">
        <v>1004737000</v>
      </c>
      <c r="J9" s="29">
        <v>726691000</v>
      </c>
      <c r="K9" s="29">
        <v>323941000</v>
      </c>
      <c r="L9" s="29">
        <v>958861000</v>
      </c>
    </row>
    <row r="10" spans="1:12" x14ac:dyDescent="0.2">
      <c r="A10" s="22">
        <v>110102003712</v>
      </c>
      <c r="B10" s="26" t="s">
        <v>21</v>
      </c>
    </row>
    <row r="11" spans="1:12" x14ac:dyDescent="0.2">
      <c r="A11" s="22">
        <v>110103011328</v>
      </c>
      <c r="B11" s="26" t="s">
        <v>22</v>
      </c>
      <c r="C11" s="29"/>
      <c r="D11" s="29"/>
      <c r="E11" s="29"/>
    </row>
    <row r="12" spans="1:12" x14ac:dyDescent="0.25">
      <c r="A12" s="22">
        <v>110103027712</v>
      </c>
      <c r="B12" s="26" t="s">
        <v>23</v>
      </c>
      <c r="C12" s="29"/>
      <c r="D12" s="29">
        <v>92594000</v>
      </c>
      <c r="E12" s="29">
        <v>358989000</v>
      </c>
      <c r="F12">
        <v>1181223000</v>
      </c>
      <c r="G12">
        <v>66982000</v>
      </c>
      <c r="H12">
        <v>55603000</v>
      </c>
      <c r="I12">
        <v>757002000</v>
      </c>
      <c r="J12">
        <v>683338000</v>
      </c>
    </row>
    <row r="13" spans="1:12" x14ac:dyDescent="0.25">
      <c r="A13" s="22">
        <v>110103052288</v>
      </c>
      <c r="B13" s="26" t="s">
        <v>24</v>
      </c>
      <c r="C13" s="29">
        <v>257197000</v>
      </c>
      <c r="D13" s="29">
        <v>86984000</v>
      </c>
      <c r="E13">
        <v>1836495000</v>
      </c>
      <c r="F13" s="29">
        <v>217277000</v>
      </c>
      <c r="G13" s="29">
        <v>5724224000</v>
      </c>
      <c r="H13" s="29">
        <v>228876000</v>
      </c>
      <c r="I13" s="29">
        <v>247735000</v>
      </c>
      <c r="J13" s="29">
        <v>43353000</v>
      </c>
      <c r="K13" s="29">
        <v>323941000</v>
      </c>
      <c r="L13" s="29">
        <v>958861000</v>
      </c>
    </row>
    <row r="14" spans="1:12" x14ac:dyDescent="0.2">
      <c r="A14" s="22">
        <v>110113030144</v>
      </c>
      <c r="B14" s="26" t="s">
        <v>25</v>
      </c>
      <c r="C14" s="29"/>
    </row>
    <row r="15" spans="1:12" x14ac:dyDescent="0.2">
      <c r="A15" s="22">
        <v>110113030144</v>
      </c>
      <c r="B15" s="26" t="s">
        <v>26</v>
      </c>
    </row>
    <row r="16" spans="1:12" x14ac:dyDescent="0.2">
      <c r="A16" s="22">
        <v>110113038336</v>
      </c>
      <c r="B16" s="26" t="s">
        <v>27</v>
      </c>
    </row>
    <row r="17" spans="1:12" x14ac:dyDescent="0.2">
      <c r="A17" s="22">
        <v>110113046528</v>
      </c>
      <c r="B17" s="26" t="s">
        <v>28</v>
      </c>
    </row>
    <row r="18" spans="1:12" x14ac:dyDescent="0.2">
      <c r="A18" s="22">
        <v>110113071104</v>
      </c>
      <c r="B18" s="26" t="s">
        <v>29</v>
      </c>
    </row>
    <row r="19" spans="1:12" x14ac:dyDescent="0.2">
      <c r="A19" s="22">
        <v>110113079296</v>
      </c>
      <c r="B19" s="26" t="s">
        <v>30</v>
      </c>
    </row>
    <row r="20" spans="1:12" x14ac:dyDescent="0.2">
      <c r="A20" s="22">
        <v>110106009600</v>
      </c>
      <c r="B20" s="26" t="s">
        <v>31</v>
      </c>
      <c r="C20" s="29">
        <v>7675445000</v>
      </c>
      <c r="D20" s="29">
        <v>7830100000</v>
      </c>
      <c r="E20" s="29">
        <v>5966213000</v>
      </c>
      <c r="F20" s="29">
        <v>6058318000</v>
      </c>
      <c r="G20" s="29">
        <v>8941388000</v>
      </c>
      <c r="H20" s="29">
        <v>15169949000</v>
      </c>
      <c r="I20" s="29">
        <v>31027494000</v>
      </c>
      <c r="J20" s="29">
        <v>31588746000</v>
      </c>
      <c r="K20" s="29">
        <v>23278155000</v>
      </c>
      <c r="L20" s="29">
        <v>31961298000</v>
      </c>
    </row>
    <row r="21" spans="1:12" x14ac:dyDescent="0.2">
      <c r="A21" s="22">
        <v>110106017792</v>
      </c>
      <c r="B21" s="26" t="s">
        <v>32</v>
      </c>
    </row>
    <row r="22" spans="1:12" x14ac:dyDescent="0.2">
      <c r="A22" s="22">
        <v>110106025984</v>
      </c>
      <c r="B22" s="26" t="s">
        <v>33</v>
      </c>
      <c r="C22" s="29">
        <v>77530000</v>
      </c>
      <c r="D22" s="29">
        <v>79092000</v>
      </c>
      <c r="E22" s="29">
        <v>60265000</v>
      </c>
      <c r="F22" s="29">
        <v>61195000</v>
      </c>
      <c r="G22" s="29">
        <v>90317000</v>
      </c>
      <c r="H22" s="29">
        <v>153232000</v>
      </c>
      <c r="I22" s="29">
        <v>313415000</v>
      </c>
      <c r="J22" s="29">
        <v>319078000</v>
      </c>
      <c r="K22" s="29">
        <v>40930000</v>
      </c>
      <c r="L22" s="29">
        <v>34110000</v>
      </c>
    </row>
    <row r="23" spans="1:12" x14ac:dyDescent="0.25">
      <c r="A23" s="22">
        <v>110106058752</v>
      </c>
      <c r="B23" s="26" t="s">
        <v>34</v>
      </c>
      <c r="D23">
        <v>3890539000</v>
      </c>
      <c r="E23">
        <v>5966213000</v>
      </c>
      <c r="F23">
        <v>4643517000</v>
      </c>
      <c r="G23">
        <v>8296885000</v>
      </c>
      <c r="H23">
        <v>14588362000</v>
      </c>
      <c r="I23">
        <v>31027494000</v>
      </c>
      <c r="J23">
        <v>31588746000</v>
      </c>
      <c r="K23">
        <v>23278155000</v>
      </c>
      <c r="L23">
        <v>31961298000</v>
      </c>
    </row>
    <row r="24" spans="1:12" x14ac:dyDescent="0.2">
      <c r="A24" s="22">
        <v>110106058752</v>
      </c>
      <c r="B24" s="26" t="s">
        <v>35</v>
      </c>
      <c r="C24" s="29">
        <v>7675445000</v>
      </c>
      <c r="D24" s="29">
        <v>3939561000</v>
      </c>
      <c r="E24" s="29"/>
      <c r="F24" s="29">
        <v>1414801000</v>
      </c>
      <c r="G24" s="29">
        <v>644503000</v>
      </c>
      <c r="H24" s="29">
        <v>581587000</v>
      </c>
      <c r="I24" s="29"/>
      <c r="J24" s="29"/>
      <c r="K24" s="29"/>
      <c r="L24" s="29"/>
    </row>
    <row r="25" spans="1:12" x14ac:dyDescent="0.2">
      <c r="A25" s="22">
        <v>110106058752</v>
      </c>
      <c r="B25" s="26" t="s">
        <v>36</v>
      </c>
    </row>
    <row r="26" spans="1:12" x14ac:dyDescent="0.25">
      <c r="A26" s="22">
        <v>110106140672</v>
      </c>
      <c r="B26" s="26" t="s">
        <v>37</v>
      </c>
      <c r="C26">
        <v>213172000</v>
      </c>
      <c r="E26">
        <v>434566000</v>
      </c>
      <c r="F26">
        <v>430000000</v>
      </c>
      <c r="G26">
        <v>811649000</v>
      </c>
      <c r="H26">
        <v>4877722000</v>
      </c>
      <c r="I26" s="29">
        <v>1961038000</v>
      </c>
      <c r="J26" s="29">
        <v>645312000</v>
      </c>
      <c r="L26" s="29"/>
    </row>
    <row r="27" spans="1:12" x14ac:dyDescent="0.2">
      <c r="A27" s="22">
        <v>110106148864</v>
      </c>
      <c r="B27" s="26" t="s">
        <v>38</v>
      </c>
    </row>
    <row r="28" spans="1:12" x14ac:dyDescent="0.25">
      <c r="A28" s="22">
        <v>110106157056</v>
      </c>
      <c r="B28" s="26" t="s">
        <v>39</v>
      </c>
      <c r="K28">
        <v>645312000</v>
      </c>
      <c r="L28">
        <v>645312000</v>
      </c>
    </row>
    <row r="29" spans="1:12" x14ac:dyDescent="0.25">
      <c r="A29" s="22">
        <v>110106157056</v>
      </c>
      <c r="B29" s="26" t="s">
        <v>40</v>
      </c>
      <c r="E29">
        <v>434566000</v>
      </c>
      <c r="F29">
        <v>430000000</v>
      </c>
      <c r="G29">
        <v>811649000</v>
      </c>
      <c r="H29">
        <v>4877722000</v>
      </c>
      <c r="I29">
        <v>1961038000</v>
      </c>
      <c r="J29">
        <v>645312000</v>
      </c>
    </row>
    <row r="30" spans="1:12" x14ac:dyDescent="0.2">
      <c r="A30" s="22">
        <v>110106157056</v>
      </c>
      <c r="B30" s="26" t="s">
        <v>41</v>
      </c>
      <c r="I30" s="29"/>
      <c r="J30" s="29"/>
      <c r="L30" s="29"/>
    </row>
    <row r="31" spans="1:12" x14ac:dyDescent="0.2">
      <c r="A31" s="22">
        <v>110106157056</v>
      </c>
      <c r="B31" s="26" t="s">
        <v>42</v>
      </c>
    </row>
    <row r="32" spans="1:12" x14ac:dyDescent="0.25">
      <c r="A32" s="22">
        <v>110106157056</v>
      </c>
      <c r="B32" s="26" t="s">
        <v>43</v>
      </c>
      <c r="C32">
        <v>213172000</v>
      </c>
    </row>
    <row r="33" spans="1:12" x14ac:dyDescent="0.25">
      <c r="A33" s="22">
        <v>110106066944</v>
      </c>
      <c r="B33" s="26" t="s">
        <v>44</v>
      </c>
      <c r="C33">
        <v>284660000</v>
      </c>
      <c r="D33">
        <v>5088856000</v>
      </c>
      <c r="E33">
        <v>5319691000</v>
      </c>
      <c r="F33" s="29">
        <v>2383876000</v>
      </c>
      <c r="G33" s="29">
        <v>2664150000</v>
      </c>
      <c r="H33" s="29">
        <v>299510000</v>
      </c>
      <c r="I33" s="29">
        <v>235233000</v>
      </c>
      <c r="J33" s="29">
        <v>190726000</v>
      </c>
      <c r="K33" s="29">
        <v>109972000</v>
      </c>
      <c r="L33">
        <v>325772000</v>
      </c>
    </row>
    <row r="34" spans="1:12" x14ac:dyDescent="0.2">
      <c r="A34" s="22">
        <v>110106083328</v>
      </c>
      <c r="B34" s="26" t="s">
        <v>45</v>
      </c>
    </row>
    <row r="35" spans="1:12" x14ac:dyDescent="0.2">
      <c r="A35" s="22">
        <v>110106091520</v>
      </c>
      <c r="B35" s="26" t="s">
        <v>46</v>
      </c>
      <c r="L35" s="29"/>
    </row>
    <row r="36" spans="1:12" x14ac:dyDescent="0.2">
      <c r="A36" s="22">
        <v>110106099712</v>
      </c>
      <c r="B36" s="26" t="s">
        <v>47</v>
      </c>
    </row>
    <row r="37" spans="1:12" x14ac:dyDescent="0.2">
      <c r="A37" s="22">
        <v>110106099712</v>
      </c>
      <c r="B37" s="26" t="s">
        <v>48</v>
      </c>
    </row>
    <row r="38" spans="1:12" x14ac:dyDescent="0.2">
      <c r="A38" s="22">
        <v>110106099712</v>
      </c>
      <c r="B38" s="26" t="s">
        <v>49</v>
      </c>
    </row>
    <row r="39" spans="1:12" x14ac:dyDescent="0.2">
      <c r="A39" s="22">
        <v>110106099712</v>
      </c>
      <c r="B39" s="26" t="s">
        <v>50</v>
      </c>
    </row>
    <row r="40" spans="1:12" x14ac:dyDescent="0.2">
      <c r="A40" s="22">
        <v>110106099712</v>
      </c>
      <c r="B40" s="26" t="s">
        <v>51</v>
      </c>
    </row>
    <row r="41" spans="1:12" x14ac:dyDescent="0.2">
      <c r="A41" s="22">
        <v>110106099712</v>
      </c>
      <c r="B41" s="26" t="s">
        <v>52</v>
      </c>
    </row>
    <row r="42" spans="1:12" x14ac:dyDescent="0.25">
      <c r="A42" s="22">
        <v>110106099712</v>
      </c>
      <c r="B42" s="26" t="s">
        <v>53</v>
      </c>
      <c r="C42">
        <v>284660000</v>
      </c>
      <c r="D42">
        <v>5088856000</v>
      </c>
      <c r="E42">
        <v>5319691000</v>
      </c>
      <c r="F42" s="29">
        <v>2383876000</v>
      </c>
      <c r="G42" s="29">
        <v>2664150000</v>
      </c>
      <c r="H42" s="29">
        <v>299510000</v>
      </c>
      <c r="I42" s="29">
        <v>235233000</v>
      </c>
      <c r="J42" s="29">
        <v>190726000</v>
      </c>
      <c r="K42" s="29">
        <v>109972000</v>
      </c>
      <c r="L42">
        <v>325772000</v>
      </c>
    </row>
    <row r="43" spans="1:12" x14ac:dyDescent="0.2">
      <c r="A43" s="22">
        <v>110106107904</v>
      </c>
      <c r="B43" s="26" t="s">
        <v>54</v>
      </c>
      <c r="C43" s="29"/>
      <c r="D43" s="29"/>
      <c r="E43" s="29">
        <v>82500000</v>
      </c>
      <c r="F43" s="29">
        <v>249921000</v>
      </c>
      <c r="G43" s="29">
        <v>398329000</v>
      </c>
      <c r="H43" s="29">
        <v>190188000</v>
      </c>
      <c r="I43" s="29">
        <v>93112000</v>
      </c>
      <c r="J43" s="29"/>
      <c r="L43" s="29"/>
    </row>
    <row r="44" spans="1:12" x14ac:dyDescent="0.2">
      <c r="A44" s="22">
        <v>110106116096</v>
      </c>
      <c r="B44" s="26" t="s">
        <v>55</v>
      </c>
    </row>
    <row r="45" spans="1:12" x14ac:dyDescent="0.2">
      <c r="A45" s="22">
        <v>110106132480</v>
      </c>
      <c r="B45" s="26" t="s">
        <v>56</v>
      </c>
    </row>
    <row r="46" spans="1:12" x14ac:dyDescent="0.2">
      <c r="A46" s="22">
        <v>110106132480</v>
      </c>
      <c r="B46" s="26" t="s">
        <v>57</v>
      </c>
      <c r="C46" s="29"/>
      <c r="D46" s="29"/>
      <c r="E46" s="29">
        <v>82500000</v>
      </c>
      <c r="F46" s="29">
        <v>249921000</v>
      </c>
      <c r="G46" s="29">
        <v>398329000</v>
      </c>
      <c r="H46" s="29">
        <v>190188000</v>
      </c>
      <c r="I46" s="29">
        <v>93112000</v>
      </c>
      <c r="J46" s="29"/>
      <c r="L46" s="29"/>
    </row>
    <row r="47" spans="1:12" x14ac:dyDescent="0.2">
      <c r="A47" s="22">
        <v>110106132480</v>
      </c>
      <c r="B47" s="26" t="s">
        <v>58</v>
      </c>
    </row>
    <row r="48" spans="1:12" x14ac:dyDescent="0.25">
      <c r="A48" s="22">
        <v>110119010304</v>
      </c>
      <c r="B48" s="26" t="s">
        <v>59</v>
      </c>
      <c r="C48">
        <v>21471000</v>
      </c>
      <c r="G48">
        <v>1330452000</v>
      </c>
      <c r="H48">
        <v>23790000</v>
      </c>
      <c r="I48" s="29">
        <v>27606000</v>
      </c>
      <c r="J48" s="29">
        <v>99341000</v>
      </c>
      <c r="K48">
        <v>39839000</v>
      </c>
      <c r="L48">
        <v>38184000</v>
      </c>
    </row>
    <row r="49" spans="1:12" x14ac:dyDescent="0.2">
      <c r="A49" s="22">
        <v>110119018496</v>
      </c>
      <c r="B49" s="26" t="s">
        <v>60</v>
      </c>
    </row>
    <row r="50" spans="1:12" x14ac:dyDescent="0.2">
      <c r="A50" s="22">
        <v>110119018496</v>
      </c>
      <c r="B50" s="26" t="s">
        <v>61</v>
      </c>
    </row>
    <row r="51" spans="1:12" x14ac:dyDescent="0.25">
      <c r="A51" s="22">
        <v>110119018496</v>
      </c>
      <c r="B51" s="26" t="s">
        <v>62</v>
      </c>
      <c r="C51">
        <v>21471000</v>
      </c>
      <c r="G51">
        <v>1330452000</v>
      </c>
      <c r="H51">
        <v>23790000</v>
      </c>
      <c r="I51" s="29">
        <v>27606000</v>
      </c>
      <c r="J51" s="29">
        <v>99341000</v>
      </c>
      <c r="K51">
        <v>39839000</v>
      </c>
      <c r="L51">
        <v>38184000</v>
      </c>
    </row>
    <row r="52" spans="1:12" x14ac:dyDescent="0.25">
      <c r="A52" s="22">
        <v>110119026688</v>
      </c>
      <c r="B52" s="26" t="s">
        <v>63</v>
      </c>
      <c r="C52" s="29"/>
      <c r="D52" s="29"/>
      <c r="E52" s="29"/>
      <c r="F52" s="29">
        <v>1203000</v>
      </c>
      <c r="G52" s="29">
        <v>17284000</v>
      </c>
      <c r="H52" s="29">
        <v>32990000</v>
      </c>
      <c r="I52" s="29">
        <v>6032000</v>
      </c>
      <c r="J52" s="29">
        <v>16744000</v>
      </c>
      <c r="K52">
        <v>18879000</v>
      </c>
      <c r="L52" s="29">
        <v>16968000</v>
      </c>
    </row>
    <row r="53" spans="1:12" x14ac:dyDescent="0.25">
      <c r="A53" s="22">
        <v>110118002688</v>
      </c>
      <c r="B53" s="26" t="s">
        <v>64</v>
      </c>
      <c r="J53">
        <v>48812000</v>
      </c>
      <c r="K53" s="29">
        <v>154641000</v>
      </c>
      <c r="L53" s="29"/>
    </row>
    <row r="54" spans="1:12" x14ac:dyDescent="0.25">
      <c r="A54" s="22">
        <v>110119051264</v>
      </c>
      <c r="B54" s="26" t="s">
        <v>65</v>
      </c>
      <c r="F54">
        <v>113000</v>
      </c>
    </row>
    <row r="55" spans="1:12" x14ac:dyDescent="0.2">
      <c r="A55" s="22">
        <v>110119059456</v>
      </c>
      <c r="B55" s="26" t="s">
        <v>66</v>
      </c>
    </row>
    <row r="56" spans="1:12" x14ac:dyDescent="0.2">
      <c r="A56" s="22">
        <v>110119067648</v>
      </c>
      <c r="B56" s="26" t="s">
        <v>67</v>
      </c>
    </row>
    <row r="57" spans="1:12" x14ac:dyDescent="0.2">
      <c r="A57" s="22">
        <v>110114021376</v>
      </c>
      <c r="B57" s="26" t="s">
        <v>68</v>
      </c>
    </row>
    <row r="58" spans="1:12" x14ac:dyDescent="0.2">
      <c r="A58" s="22">
        <v>110119084032</v>
      </c>
      <c r="B58" s="26" t="s">
        <v>69</v>
      </c>
    </row>
    <row r="59" spans="1:12" x14ac:dyDescent="0.2">
      <c r="A59" s="22">
        <v>110119092224</v>
      </c>
      <c r="B59" s="26" t="s">
        <v>70</v>
      </c>
    </row>
    <row r="60" spans="1:12" x14ac:dyDescent="0.2">
      <c r="A60" s="22">
        <v>110114013184</v>
      </c>
      <c r="B60" s="26" t="s">
        <v>71</v>
      </c>
    </row>
    <row r="61" spans="1:12" x14ac:dyDescent="0.2">
      <c r="A61" s="22">
        <v>110114013184</v>
      </c>
      <c r="B61" s="26" t="s">
        <v>72</v>
      </c>
    </row>
    <row r="62" spans="1:12" x14ac:dyDescent="0.2">
      <c r="A62" s="22">
        <v>110114013184</v>
      </c>
      <c r="B62" s="26" t="s">
        <v>73</v>
      </c>
    </row>
    <row r="63" spans="1:12" x14ac:dyDescent="0.2">
      <c r="A63" s="22">
        <v>110114013184</v>
      </c>
      <c r="B63" s="26" t="s">
        <v>74</v>
      </c>
    </row>
    <row r="64" spans="1:12" x14ac:dyDescent="0.2">
      <c r="A64" s="22">
        <v>110114013184</v>
      </c>
      <c r="B64" s="26" t="s">
        <v>75</v>
      </c>
    </row>
    <row r="65" spans="1:12" x14ac:dyDescent="0.2">
      <c r="A65" s="22">
        <v>110114013184</v>
      </c>
      <c r="B65" s="26" t="s">
        <v>76</v>
      </c>
    </row>
    <row r="66" spans="1:12" x14ac:dyDescent="0.2">
      <c r="A66" s="22">
        <v>110106222592</v>
      </c>
      <c r="B66" s="26" t="s">
        <v>77</v>
      </c>
    </row>
    <row r="67" spans="1:12" x14ac:dyDescent="0.2">
      <c r="A67" s="22">
        <v>110106230784</v>
      </c>
      <c r="B67" s="26" t="s">
        <v>78</v>
      </c>
    </row>
    <row r="68" spans="1:12" x14ac:dyDescent="0.2">
      <c r="A68" s="22">
        <v>110106238976</v>
      </c>
      <c r="B68" s="26" t="s">
        <v>79</v>
      </c>
    </row>
    <row r="69" spans="1:12" x14ac:dyDescent="0.2">
      <c r="A69" s="22">
        <v>110106238976</v>
      </c>
      <c r="B69" s="26" t="s">
        <v>80</v>
      </c>
    </row>
    <row r="70" spans="1:12" x14ac:dyDescent="0.2">
      <c r="A70" s="22">
        <v>110106238976</v>
      </c>
      <c r="B70" s="26" t="s">
        <v>81</v>
      </c>
    </row>
    <row r="71" spans="1:12" x14ac:dyDescent="0.2">
      <c r="A71" s="22">
        <v>110106238976</v>
      </c>
      <c r="B71" s="26" t="s">
        <v>82</v>
      </c>
    </row>
    <row r="72" spans="1:12" x14ac:dyDescent="0.2">
      <c r="A72" s="22">
        <v>110106238976</v>
      </c>
      <c r="B72" s="26" t="s">
        <v>83</v>
      </c>
    </row>
    <row r="73" spans="1:12" x14ac:dyDescent="0.2">
      <c r="A73" s="22">
        <v>110106238976</v>
      </c>
      <c r="B73" s="26" t="s">
        <v>84</v>
      </c>
    </row>
    <row r="74" spans="1:12" x14ac:dyDescent="0.2">
      <c r="A74" s="22">
        <v>110106238976</v>
      </c>
      <c r="B74" s="26" t="s">
        <v>85</v>
      </c>
    </row>
    <row r="75" spans="1:12" x14ac:dyDescent="0.2">
      <c r="A75" s="22">
        <v>110119043072</v>
      </c>
      <c r="B75" s="26" t="s">
        <v>86</v>
      </c>
    </row>
    <row r="76" spans="1:12" x14ac:dyDescent="0.2">
      <c r="A76" s="22">
        <v>110119108608</v>
      </c>
      <c r="B76" s="26" t="s">
        <v>87</v>
      </c>
    </row>
    <row r="77" spans="1:12" x14ac:dyDescent="0.2">
      <c r="A77" s="22">
        <v>110119116800</v>
      </c>
      <c r="B77" s="26" t="s">
        <v>88</v>
      </c>
    </row>
    <row r="78" spans="1:12" x14ac:dyDescent="0.2">
      <c r="A78" s="22">
        <v>110114996224</v>
      </c>
      <c r="B78" s="26" t="s">
        <v>89</v>
      </c>
      <c r="C78" s="29">
        <v>952496000</v>
      </c>
      <c r="D78" s="29">
        <v>5874330000</v>
      </c>
      <c r="E78" s="29">
        <v>3358726000</v>
      </c>
      <c r="F78" s="29">
        <v>3380410000</v>
      </c>
      <c r="G78" s="29">
        <v>4720791000</v>
      </c>
      <c r="H78" s="29">
        <v>4486671000</v>
      </c>
      <c r="I78" s="29">
        <v>2154689000</v>
      </c>
      <c r="J78" s="29">
        <v>3972509000</v>
      </c>
      <c r="K78" s="29">
        <v>4886615000</v>
      </c>
      <c r="L78" s="29">
        <v>13454768000</v>
      </c>
    </row>
    <row r="79" spans="1:12" x14ac:dyDescent="0.2">
      <c r="A79" s="22">
        <v>110116003840</v>
      </c>
      <c r="B79" s="26" t="s">
        <v>90</v>
      </c>
    </row>
    <row r="80" spans="1:12" x14ac:dyDescent="0.2">
      <c r="A80" s="22">
        <v>110117003264</v>
      </c>
      <c r="B80" s="26" t="s">
        <v>91</v>
      </c>
    </row>
    <row r="81" spans="1:12" x14ac:dyDescent="0.2">
      <c r="A81" s="22">
        <v>110117011456</v>
      </c>
      <c r="B81" s="26" t="s">
        <v>92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</row>
    <row r="82" spans="1:12" x14ac:dyDescent="0.25">
      <c r="A82" s="22">
        <v>110117036032</v>
      </c>
      <c r="B82" s="26" t="s">
        <v>93</v>
      </c>
      <c r="C82">
        <v>384165000</v>
      </c>
      <c r="D82">
        <v>2507735000</v>
      </c>
      <c r="E82">
        <v>1310369000</v>
      </c>
      <c r="F82">
        <v>750711000</v>
      </c>
      <c r="G82">
        <v>1373195000</v>
      </c>
      <c r="H82">
        <v>1806450000</v>
      </c>
      <c r="I82">
        <v>1420630000</v>
      </c>
      <c r="J82">
        <v>721592000</v>
      </c>
      <c r="K82">
        <v>873375000</v>
      </c>
      <c r="L82">
        <v>2994561000</v>
      </c>
    </row>
    <row r="83" spans="1:12" x14ac:dyDescent="0.2">
      <c r="A83" s="22">
        <v>110117068800</v>
      </c>
      <c r="B83" s="26" t="s">
        <v>94</v>
      </c>
    </row>
    <row r="84" spans="1:12" x14ac:dyDescent="0.25">
      <c r="A84" s="22">
        <v>110117101568</v>
      </c>
      <c r="B84" s="26" t="s">
        <v>95</v>
      </c>
      <c r="J84">
        <v>1743312000</v>
      </c>
      <c r="K84">
        <v>2036313000</v>
      </c>
      <c r="L84">
        <v>3728384000</v>
      </c>
    </row>
    <row r="85" spans="1:12" x14ac:dyDescent="0.25">
      <c r="A85" s="22">
        <v>110117126144</v>
      </c>
      <c r="B85" s="26" t="s">
        <v>96</v>
      </c>
      <c r="C85">
        <v>568331000</v>
      </c>
      <c r="D85">
        <v>3366594000</v>
      </c>
      <c r="E85">
        <v>1491817000</v>
      </c>
      <c r="F85">
        <v>1993428000</v>
      </c>
      <c r="G85">
        <v>2401257000</v>
      </c>
      <c r="H85">
        <v>2310566000</v>
      </c>
      <c r="I85">
        <v>734059000</v>
      </c>
      <c r="J85">
        <v>1507605000</v>
      </c>
      <c r="K85">
        <v>1976927000</v>
      </c>
      <c r="L85">
        <v>6731823000</v>
      </c>
    </row>
    <row r="86" spans="1:12" x14ac:dyDescent="0.2">
      <c r="A86" s="22">
        <v>110117158912</v>
      </c>
      <c r="B86" s="26" t="s">
        <v>97</v>
      </c>
    </row>
    <row r="87" spans="1:12" x14ac:dyDescent="0.2">
      <c r="A87" s="22">
        <v>110117167104</v>
      </c>
      <c r="B87" s="26" t="s">
        <v>98</v>
      </c>
    </row>
    <row r="88" spans="1:12" x14ac:dyDescent="0.25">
      <c r="A88" s="22">
        <v>110117183488</v>
      </c>
      <c r="B88" s="26" t="s">
        <v>99</v>
      </c>
      <c r="E88">
        <v>556540000</v>
      </c>
      <c r="F88">
        <v>636271000</v>
      </c>
      <c r="G88">
        <v>946339000</v>
      </c>
      <c r="H88">
        <v>369655000</v>
      </c>
    </row>
    <row r="89" spans="1:12" x14ac:dyDescent="0.2">
      <c r="A89" s="22">
        <v>110117191680</v>
      </c>
      <c r="B89" s="26" t="s">
        <v>100</v>
      </c>
    </row>
    <row r="90" spans="1:12" x14ac:dyDescent="0.2">
      <c r="A90" s="22">
        <v>110117199872</v>
      </c>
      <c r="B90" s="26" t="s">
        <v>101</v>
      </c>
    </row>
    <row r="91" spans="1:12" x14ac:dyDescent="0.2">
      <c r="A91" s="22">
        <v>110199996416</v>
      </c>
      <c r="B91" s="26" t="s">
        <v>102</v>
      </c>
      <c r="C91" s="29">
        <v>3894565000</v>
      </c>
      <c r="D91" s="29">
        <v>181592000</v>
      </c>
      <c r="E91" s="29">
        <v>1158271000</v>
      </c>
      <c r="F91" s="29">
        <v>1902585000</v>
      </c>
      <c r="G91" s="29">
        <v>3043617000</v>
      </c>
      <c r="H91" s="29">
        <v>6735940000</v>
      </c>
      <c r="I91" s="29">
        <v>4846466000</v>
      </c>
      <c r="J91" s="29">
        <v>7337113000</v>
      </c>
      <c r="K91" s="29">
        <v>7405317000</v>
      </c>
      <c r="L91" s="29">
        <v>3263781000</v>
      </c>
    </row>
    <row r="92" spans="1:12" x14ac:dyDescent="0.25">
      <c r="A92" s="22">
        <v>110220034048</v>
      </c>
      <c r="B92" s="26" t="s">
        <v>27</v>
      </c>
      <c r="C92">
        <v>3694390000</v>
      </c>
      <c r="K92" s="29"/>
    </row>
    <row r="93" spans="1:12" x14ac:dyDescent="0.2">
      <c r="A93" s="22">
        <v>110220042240</v>
      </c>
      <c r="B93" s="26" t="s">
        <v>28</v>
      </c>
    </row>
    <row r="94" spans="1:12" x14ac:dyDescent="0.2">
      <c r="A94" s="22">
        <v>110220107776</v>
      </c>
      <c r="B94" s="26" t="s">
        <v>29</v>
      </c>
    </row>
    <row r="95" spans="1:12" x14ac:dyDescent="0.2">
      <c r="A95" s="22">
        <v>110220115968</v>
      </c>
      <c r="B95" s="26" t="s">
        <v>30</v>
      </c>
    </row>
    <row r="96" spans="1:12" x14ac:dyDescent="0.25">
      <c r="A96" s="22">
        <v>110220238848</v>
      </c>
      <c r="B96" s="26" t="s">
        <v>103</v>
      </c>
      <c r="G96">
        <v>225671000</v>
      </c>
      <c r="H96">
        <v>3819230000</v>
      </c>
      <c r="I96">
        <v>2153785000</v>
      </c>
      <c r="J96">
        <v>4660104000</v>
      </c>
      <c r="K96">
        <v>4931340000</v>
      </c>
      <c r="L96">
        <v>2854963000</v>
      </c>
    </row>
    <row r="97" spans="1:2" ht="16.5" customHeight="1" x14ac:dyDescent="0.2">
      <c r="A97" s="22">
        <v>110209105920</v>
      </c>
      <c r="B97" s="26" t="s">
        <v>104</v>
      </c>
    </row>
    <row r="98" spans="1:2" ht="16.5" customHeight="1" x14ac:dyDescent="0.2">
      <c r="A98" s="22">
        <v>110224121856</v>
      </c>
      <c r="B98" s="26" t="s">
        <v>105</v>
      </c>
    </row>
    <row r="99" spans="1:2" ht="16.5" customHeight="1" x14ac:dyDescent="0.2">
      <c r="A99" s="22">
        <v>110224130048</v>
      </c>
      <c r="B99" s="26" t="s">
        <v>106</v>
      </c>
    </row>
    <row r="100" spans="1:2" ht="16.5" customHeight="1" x14ac:dyDescent="0.2">
      <c r="A100" s="22">
        <v>110224138240</v>
      </c>
      <c r="B100" s="26" t="s">
        <v>107</v>
      </c>
    </row>
    <row r="101" spans="1:2" ht="16.5" customHeight="1" x14ac:dyDescent="0.2">
      <c r="A101" s="22">
        <v>110224138240</v>
      </c>
      <c r="B101" s="26" t="s">
        <v>108</v>
      </c>
    </row>
    <row r="102" spans="1:2" ht="16.5" customHeight="1" x14ac:dyDescent="0.2">
      <c r="A102" s="22">
        <v>110224138240</v>
      </c>
      <c r="B102" s="26" t="s">
        <v>109</v>
      </c>
    </row>
    <row r="103" spans="1:2" ht="16.5" customHeight="1" x14ac:dyDescent="0.2">
      <c r="A103" s="22">
        <v>110224138240</v>
      </c>
      <c r="B103" s="26" t="s">
        <v>110</v>
      </c>
    </row>
    <row r="104" spans="1:2" ht="16.5" customHeight="1" x14ac:dyDescent="0.2">
      <c r="A104" s="22">
        <v>110207000576</v>
      </c>
      <c r="B104" s="26" t="s">
        <v>111</v>
      </c>
    </row>
    <row r="105" spans="1:2" ht="16.5" customHeight="1" x14ac:dyDescent="0.2">
      <c r="A105" s="22">
        <v>110209007616</v>
      </c>
      <c r="B105" s="26" t="s">
        <v>112</v>
      </c>
    </row>
    <row r="106" spans="1:2" ht="16.5" customHeight="1" x14ac:dyDescent="0.2">
      <c r="A106" s="22">
        <v>110209032192</v>
      </c>
      <c r="B106" s="26" t="s">
        <v>113</v>
      </c>
    </row>
    <row r="107" spans="1:2" ht="16.5" customHeight="1" x14ac:dyDescent="0.2">
      <c r="A107" s="22">
        <v>110209089536</v>
      </c>
      <c r="B107" s="26" t="s">
        <v>114</v>
      </c>
    </row>
    <row r="108" spans="1:2" ht="16.5" customHeight="1" x14ac:dyDescent="0.2">
      <c r="A108" s="22">
        <v>110227120128</v>
      </c>
      <c r="B108" s="26" t="s">
        <v>115</v>
      </c>
    </row>
    <row r="109" spans="1:2" ht="16.5" customHeight="1" x14ac:dyDescent="0.2">
      <c r="A109" s="22">
        <v>110227128320</v>
      </c>
      <c r="B109" s="26" t="s">
        <v>70</v>
      </c>
    </row>
    <row r="110" spans="1:2" ht="16.5" customHeight="1" x14ac:dyDescent="0.2">
      <c r="A110" s="22">
        <v>110226006016</v>
      </c>
      <c r="B110" s="26" t="s">
        <v>71</v>
      </c>
    </row>
    <row r="111" spans="1:2" ht="16.5" customHeight="1" x14ac:dyDescent="0.2">
      <c r="A111" s="22">
        <v>110226006016</v>
      </c>
      <c r="B111" s="26" t="s">
        <v>72</v>
      </c>
    </row>
    <row r="112" spans="1:2" ht="16.5" customHeight="1" x14ac:dyDescent="0.2">
      <c r="A112" s="22">
        <v>110226014208</v>
      </c>
      <c r="B112" s="26" t="s">
        <v>73</v>
      </c>
    </row>
    <row r="113" spans="1:12" x14ac:dyDescent="0.2">
      <c r="A113" s="22">
        <v>110226014208</v>
      </c>
      <c r="B113" s="26" t="s">
        <v>74</v>
      </c>
    </row>
    <row r="114" spans="1:12" x14ac:dyDescent="0.2">
      <c r="A114" s="22">
        <v>110226014208</v>
      </c>
      <c r="B114" s="26" t="s">
        <v>75</v>
      </c>
    </row>
    <row r="115" spans="1:12" x14ac:dyDescent="0.2">
      <c r="A115" s="22">
        <v>110226014208</v>
      </c>
      <c r="B115" s="26" t="s">
        <v>76</v>
      </c>
    </row>
    <row r="116" spans="1:12" x14ac:dyDescent="0.2">
      <c r="A116" s="22">
        <v>110227152896</v>
      </c>
      <c r="B116" s="26" t="s">
        <v>116</v>
      </c>
      <c r="D116" s="29"/>
      <c r="E116" s="29"/>
      <c r="F116" s="29"/>
      <c r="G116" s="29"/>
      <c r="H116" s="29"/>
      <c r="I116" s="29"/>
      <c r="J116" s="29"/>
    </row>
    <row r="117" spans="1:12" x14ac:dyDescent="0.2">
      <c r="A117" s="22">
        <v>110227161088</v>
      </c>
      <c r="B117" s="26" t="s">
        <v>117</v>
      </c>
    </row>
    <row r="118" spans="1:12" x14ac:dyDescent="0.2">
      <c r="A118" s="22">
        <v>110227169280</v>
      </c>
      <c r="B118" s="26" t="s">
        <v>118</v>
      </c>
    </row>
    <row r="119" spans="1:12" x14ac:dyDescent="0.2">
      <c r="A119" s="22">
        <v>110201004032</v>
      </c>
      <c r="B119" s="26" t="s">
        <v>119</v>
      </c>
      <c r="C119" s="29">
        <v>105226000</v>
      </c>
      <c r="D119" s="29">
        <v>147011000</v>
      </c>
      <c r="E119" s="29">
        <v>1102117000</v>
      </c>
      <c r="F119" s="29">
        <v>1884585000</v>
      </c>
      <c r="G119" s="29">
        <v>2771947000</v>
      </c>
      <c r="H119" s="29">
        <v>2885125000</v>
      </c>
      <c r="I119" s="29">
        <v>2672901000</v>
      </c>
      <c r="J119" s="29">
        <v>2621900000</v>
      </c>
      <c r="K119" s="29">
        <v>2430620000</v>
      </c>
      <c r="L119" s="29">
        <v>230704000</v>
      </c>
    </row>
    <row r="120" spans="1:12" x14ac:dyDescent="0.2">
      <c r="A120" s="22">
        <v>110202003456</v>
      </c>
      <c r="B120" s="26" t="s">
        <v>120</v>
      </c>
    </row>
    <row r="121" spans="1:12" x14ac:dyDescent="0.2">
      <c r="A121" s="22">
        <v>110203002880</v>
      </c>
      <c r="B121" s="26" t="s">
        <v>121</v>
      </c>
    </row>
    <row r="122" spans="1:12" x14ac:dyDescent="0.2">
      <c r="A122" s="22">
        <v>110204002304</v>
      </c>
      <c r="B122" s="26" t="s">
        <v>122</v>
      </c>
      <c r="C122" s="29">
        <v>21463000</v>
      </c>
      <c r="D122" s="29">
        <v>108016000</v>
      </c>
      <c r="E122" s="29">
        <v>175402000</v>
      </c>
      <c r="F122" s="29">
        <v>208051000</v>
      </c>
      <c r="G122" s="29">
        <v>276576000</v>
      </c>
      <c r="H122" s="29">
        <v>472222000</v>
      </c>
      <c r="I122" s="29">
        <v>709446000</v>
      </c>
      <c r="J122" s="29">
        <v>904155000</v>
      </c>
      <c r="K122" s="29">
        <v>1111164000</v>
      </c>
      <c r="L122" s="29">
        <v>832754000</v>
      </c>
    </row>
    <row r="123" spans="1:12" x14ac:dyDescent="0.2">
      <c r="A123" s="22">
        <v>110205001728</v>
      </c>
      <c r="B123" s="26" t="s">
        <v>123</v>
      </c>
    </row>
    <row r="124" spans="1:12" x14ac:dyDescent="0.2">
      <c r="A124" s="22">
        <v>110206001152</v>
      </c>
      <c r="B124" s="26" t="s">
        <v>124</v>
      </c>
    </row>
    <row r="125" spans="1:12" x14ac:dyDescent="0.2">
      <c r="A125" s="22">
        <v>110206009344</v>
      </c>
      <c r="B125" s="26" t="s">
        <v>125</v>
      </c>
    </row>
    <row r="126" spans="1:12" x14ac:dyDescent="0.2">
      <c r="A126" s="22">
        <v>110206017536</v>
      </c>
      <c r="B126" s="26" t="s">
        <v>126</v>
      </c>
    </row>
    <row r="127" spans="1:12" x14ac:dyDescent="0.2">
      <c r="A127" s="22">
        <v>110206033920</v>
      </c>
      <c r="B127" s="26" t="s">
        <v>127</v>
      </c>
    </row>
    <row r="128" spans="1:12" x14ac:dyDescent="0.2">
      <c r="A128" s="22">
        <v>110206042112</v>
      </c>
      <c r="B128" s="26" t="s">
        <v>128</v>
      </c>
    </row>
    <row r="129" spans="1:2" x14ac:dyDescent="0.2">
      <c r="A129" s="22">
        <v>110206050304</v>
      </c>
      <c r="B129" s="26" t="s">
        <v>129</v>
      </c>
    </row>
    <row r="130" spans="1:2" x14ac:dyDescent="0.2">
      <c r="A130" s="22">
        <v>110206058496</v>
      </c>
      <c r="B130" s="26" t="s">
        <v>130</v>
      </c>
    </row>
    <row r="131" spans="1:2" x14ac:dyDescent="0.2">
      <c r="A131" s="22">
        <v>110206058496</v>
      </c>
      <c r="B131" s="26" t="s">
        <v>131</v>
      </c>
    </row>
    <row r="132" spans="1:2" x14ac:dyDescent="0.2">
      <c r="A132" s="22">
        <v>110206058496</v>
      </c>
      <c r="B132" s="26" t="s">
        <v>132</v>
      </c>
    </row>
    <row r="133" spans="1:2" x14ac:dyDescent="0.2">
      <c r="A133" s="22">
        <v>110206058496</v>
      </c>
      <c r="B133" s="26" t="s">
        <v>133</v>
      </c>
    </row>
    <row r="134" spans="1:2" x14ac:dyDescent="0.2">
      <c r="A134" s="22">
        <v>110206058496</v>
      </c>
      <c r="B134" s="26" t="s">
        <v>134</v>
      </c>
    </row>
    <row r="135" spans="1:2" x14ac:dyDescent="0.2">
      <c r="A135" s="22">
        <v>110206058496</v>
      </c>
      <c r="B135" s="26" t="s">
        <v>135</v>
      </c>
    </row>
    <row r="136" spans="1:2" x14ac:dyDescent="0.2">
      <c r="A136" s="22">
        <v>110206058496</v>
      </c>
      <c r="B136" s="26" t="s">
        <v>136</v>
      </c>
    </row>
    <row r="137" spans="1:2" x14ac:dyDescent="0.2">
      <c r="A137" s="22">
        <v>110206058496</v>
      </c>
      <c r="B137" s="26" t="s">
        <v>137</v>
      </c>
    </row>
    <row r="138" spans="1:2" x14ac:dyDescent="0.2">
      <c r="A138" s="22">
        <v>110206058496</v>
      </c>
      <c r="B138" s="26" t="s">
        <v>138</v>
      </c>
    </row>
    <row r="139" spans="1:2" x14ac:dyDescent="0.2">
      <c r="A139" s="22">
        <v>110206058496</v>
      </c>
      <c r="B139" s="26" t="s">
        <v>139</v>
      </c>
    </row>
    <row r="140" spans="1:2" x14ac:dyDescent="0.2">
      <c r="A140" s="22">
        <v>110206058496</v>
      </c>
      <c r="B140" s="26" t="s">
        <v>140</v>
      </c>
    </row>
    <row r="141" spans="1:2" x14ac:dyDescent="0.2">
      <c r="A141" s="22">
        <v>110206058496</v>
      </c>
      <c r="B141" s="26" t="s">
        <v>141</v>
      </c>
    </row>
    <row r="142" spans="1:2" x14ac:dyDescent="0.2">
      <c r="A142" s="22">
        <v>110206058496</v>
      </c>
      <c r="B142" s="26" t="s">
        <v>142</v>
      </c>
    </row>
    <row r="143" spans="1:2" x14ac:dyDescent="0.2">
      <c r="A143" s="22">
        <v>110206058496</v>
      </c>
      <c r="B143" s="26" t="s">
        <v>143</v>
      </c>
    </row>
    <row r="144" spans="1:2" x14ac:dyDescent="0.2">
      <c r="A144" s="22">
        <v>110206058496</v>
      </c>
      <c r="B144" s="26" t="s">
        <v>144</v>
      </c>
    </row>
    <row r="145" spans="1:12" x14ac:dyDescent="0.2">
      <c r="A145" s="22">
        <v>110206058496</v>
      </c>
      <c r="B145" s="26" t="s">
        <v>145</v>
      </c>
    </row>
    <row r="146" spans="1:12" x14ac:dyDescent="0.2">
      <c r="A146" s="22">
        <v>110206058496</v>
      </c>
      <c r="B146" s="26" t="s">
        <v>146</v>
      </c>
    </row>
    <row r="147" spans="1:12" x14ac:dyDescent="0.2">
      <c r="A147" s="22">
        <v>110206058496</v>
      </c>
      <c r="B147" s="26" t="s">
        <v>147</v>
      </c>
    </row>
    <row r="148" spans="1:12" x14ac:dyDescent="0.2">
      <c r="A148" s="22">
        <v>110206058496</v>
      </c>
      <c r="B148" s="26" t="s">
        <v>148</v>
      </c>
    </row>
    <row r="149" spans="1:12" x14ac:dyDescent="0.2">
      <c r="A149" s="22">
        <v>110206066688</v>
      </c>
      <c r="B149" s="26" t="s">
        <v>149</v>
      </c>
    </row>
    <row r="150" spans="1:12" x14ac:dyDescent="0.2">
      <c r="A150" s="22">
        <v>110206091264</v>
      </c>
      <c r="B150" s="26" t="s">
        <v>150</v>
      </c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 x14ac:dyDescent="0.2">
      <c r="A151" s="22">
        <v>110206099456</v>
      </c>
      <c r="B151" s="26" t="s">
        <v>151</v>
      </c>
    </row>
    <row r="152" spans="1:12" x14ac:dyDescent="0.2">
      <c r="A152" s="22">
        <v>110206107648</v>
      </c>
      <c r="B152" s="26" t="s">
        <v>152</v>
      </c>
    </row>
    <row r="153" spans="1:12" x14ac:dyDescent="0.2">
      <c r="A153" s="22">
        <v>110206124032</v>
      </c>
      <c r="B153" s="26" t="s">
        <v>153</v>
      </c>
    </row>
    <row r="154" spans="1:12" x14ac:dyDescent="0.2">
      <c r="A154" s="22">
        <v>110206132224</v>
      </c>
      <c r="B154" s="26" t="s">
        <v>154</v>
      </c>
    </row>
    <row r="155" spans="1:12" x14ac:dyDescent="0.2">
      <c r="A155" s="22">
        <v>110206140416</v>
      </c>
      <c r="B155" s="26" t="s">
        <v>155</v>
      </c>
      <c r="C155" s="29"/>
      <c r="D155" s="29"/>
      <c r="E155" s="29"/>
      <c r="F155" s="29"/>
      <c r="G155" s="29"/>
      <c r="H155" s="29">
        <v>2582891000</v>
      </c>
      <c r="I155" s="29">
        <v>2491982000</v>
      </c>
      <c r="J155" s="29">
        <v>2401073000</v>
      </c>
      <c r="K155" s="29">
        <v>2310163000</v>
      </c>
      <c r="L155" s="29">
        <v>30929000</v>
      </c>
    </row>
    <row r="156" spans="1:12" x14ac:dyDescent="0.2">
      <c r="A156" s="22">
        <v>110206148608</v>
      </c>
      <c r="B156" s="26" t="s">
        <v>156</v>
      </c>
    </row>
    <row r="157" spans="1:12" x14ac:dyDescent="0.2">
      <c r="A157" s="22">
        <v>110206156800</v>
      </c>
      <c r="B157" s="26" t="s">
        <v>157</v>
      </c>
    </row>
    <row r="158" spans="1:12" x14ac:dyDescent="0.2">
      <c r="A158" s="22">
        <v>110206173184</v>
      </c>
      <c r="B158" s="26" t="s">
        <v>158</v>
      </c>
      <c r="C158" s="29"/>
      <c r="D158" s="29"/>
      <c r="E158" s="29"/>
      <c r="F158" s="29"/>
      <c r="G158" s="29"/>
      <c r="H158" s="29">
        <v>90909000</v>
      </c>
      <c r="I158" s="29">
        <v>181818000</v>
      </c>
      <c r="J158" s="29">
        <v>272728000</v>
      </c>
      <c r="K158" s="29">
        <v>363637000</v>
      </c>
      <c r="L158" s="29">
        <v>626000</v>
      </c>
    </row>
    <row r="159" spans="1:12" x14ac:dyDescent="0.2">
      <c r="A159" s="22">
        <v>110206181376</v>
      </c>
      <c r="B159" s="26" t="s">
        <v>159</v>
      </c>
    </row>
    <row r="160" spans="1:12" x14ac:dyDescent="0.2">
      <c r="A160" s="22">
        <v>110206189568</v>
      </c>
      <c r="B160" s="26" t="s">
        <v>160</v>
      </c>
    </row>
    <row r="161" spans="1:12" x14ac:dyDescent="0.2">
      <c r="A161" s="22">
        <v>110206197760</v>
      </c>
      <c r="B161" s="26" t="s">
        <v>161</v>
      </c>
    </row>
    <row r="162" spans="1:12" x14ac:dyDescent="0.2">
      <c r="A162" s="22">
        <v>110206205952</v>
      </c>
      <c r="B162" s="26" t="s">
        <v>162</v>
      </c>
    </row>
    <row r="163" spans="1:12" x14ac:dyDescent="0.2">
      <c r="A163" s="22">
        <v>110206222336</v>
      </c>
      <c r="B163" s="26" t="s">
        <v>163</v>
      </c>
    </row>
    <row r="164" spans="1:12" x14ac:dyDescent="0.2">
      <c r="A164" s="22">
        <v>110206230528</v>
      </c>
      <c r="B164" s="26" t="s">
        <v>164</v>
      </c>
    </row>
    <row r="165" spans="1:12" x14ac:dyDescent="0.2">
      <c r="A165" s="22">
        <v>110206238720</v>
      </c>
      <c r="B165" s="26" t="s">
        <v>165</v>
      </c>
    </row>
    <row r="166" spans="1:12" x14ac:dyDescent="0.2">
      <c r="A166" s="22">
        <v>110206246912</v>
      </c>
      <c r="B166" s="26" t="s">
        <v>166</v>
      </c>
    </row>
    <row r="167" spans="1:12" x14ac:dyDescent="0.25">
      <c r="A167" s="22">
        <v>110206263296</v>
      </c>
      <c r="B167" s="26" t="s">
        <v>167</v>
      </c>
      <c r="D167">
        <v>14178000</v>
      </c>
      <c r="E167" s="29">
        <v>7784000</v>
      </c>
      <c r="F167">
        <v>32398000</v>
      </c>
      <c r="G167">
        <v>17786000</v>
      </c>
      <c r="H167">
        <v>9765000</v>
      </c>
      <c r="I167">
        <v>4656000</v>
      </c>
      <c r="J167">
        <v>2557000</v>
      </c>
      <c r="K167">
        <v>4000</v>
      </c>
      <c r="L167">
        <v>4000</v>
      </c>
    </row>
    <row r="168" spans="1:12" x14ac:dyDescent="0.2">
      <c r="A168" s="22">
        <v>110206271488</v>
      </c>
      <c r="B168" s="26" t="s">
        <v>168</v>
      </c>
    </row>
    <row r="169" spans="1:12" x14ac:dyDescent="0.2">
      <c r="A169" s="22">
        <v>110206279680</v>
      </c>
      <c r="B169" s="26" t="s">
        <v>169</v>
      </c>
    </row>
    <row r="170" spans="1:12" x14ac:dyDescent="0.25">
      <c r="A170" s="22">
        <v>110206287872</v>
      </c>
      <c r="B170" s="26" t="s">
        <v>170</v>
      </c>
      <c r="D170">
        <v>5062000</v>
      </c>
      <c r="E170" s="29">
        <v>11456000</v>
      </c>
      <c r="F170">
        <v>29342000</v>
      </c>
      <c r="G170">
        <v>43954000</v>
      </c>
      <c r="H170">
        <v>51975000</v>
      </c>
      <c r="I170">
        <v>57084000</v>
      </c>
      <c r="J170">
        <v>59183000</v>
      </c>
      <c r="K170">
        <v>61736000</v>
      </c>
      <c r="L170">
        <v>61736000</v>
      </c>
    </row>
    <row r="171" spans="1:12" x14ac:dyDescent="0.2">
      <c r="A171" s="22">
        <v>110206296064</v>
      </c>
      <c r="B171" s="26" t="s">
        <v>171</v>
      </c>
    </row>
    <row r="172" spans="1:12" x14ac:dyDescent="0.2">
      <c r="A172" s="22">
        <v>110206312448</v>
      </c>
      <c r="B172" s="26" t="s">
        <v>172</v>
      </c>
    </row>
    <row r="173" spans="1:12" x14ac:dyDescent="0.2">
      <c r="A173" s="22">
        <v>110206320640</v>
      </c>
      <c r="B173" s="26" t="s">
        <v>173</v>
      </c>
      <c r="C173" s="29"/>
      <c r="D173" s="29"/>
      <c r="F173" s="29"/>
      <c r="G173" s="29">
        <v>31367000</v>
      </c>
      <c r="H173" s="29">
        <v>144249000</v>
      </c>
      <c r="I173" s="29">
        <v>98555000</v>
      </c>
      <c r="J173" s="29">
        <v>54107000</v>
      </c>
      <c r="K173" s="29">
        <v>35946000</v>
      </c>
      <c r="L173" s="29">
        <v>104237000</v>
      </c>
    </row>
    <row r="174" spans="1:12" x14ac:dyDescent="0.2">
      <c r="A174" s="22">
        <v>110206328832</v>
      </c>
      <c r="B174" s="26" t="s">
        <v>174</v>
      </c>
    </row>
    <row r="175" spans="1:12" x14ac:dyDescent="0.2">
      <c r="A175" s="22">
        <v>110206337024</v>
      </c>
      <c r="B175" s="26" t="s">
        <v>175</v>
      </c>
    </row>
    <row r="176" spans="1:12" x14ac:dyDescent="0.2">
      <c r="A176" s="22">
        <v>110206353408</v>
      </c>
      <c r="B176" s="26" t="s">
        <v>176</v>
      </c>
      <c r="C176" s="29"/>
      <c r="D176" s="29"/>
      <c r="F176" s="29"/>
      <c r="G176" s="29">
        <v>16033000</v>
      </c>
      <c r="H176" s="29">
        <v>50741000</v>
      </c>
      <c r="I176" s="29">
        <v>121435000</v>
      </c>
      <c r="J176" s="29">
        <v>165883000</v>
      </c>
      <c r="K176" s="29">
        <v>194044000</v>
      </c>
      <c r="L176" s="29">
        <v>226753000</v>
      </c>
    </row>
    <row r="177" spans="1:12" x14ac:dyDescent="0.2">
      <c r="A177" s="22">
        <v>110206361600</v>
      </c>
      <c r="B177" s="26" t="s">
        <v>177</v>
      </c>
    </row>
    <row r="178" spans="1:12" x14ac:dyDescent="0.2">
      <c r="A178" s="22">
        <v>110206369792</v>
      </c>
      <c r="B178" s="26" t="s">
        <v>178</v>
      </c>
    </row>
    <row r="179" spans="1:12" x14ac:dyDescent="0.2">
      <c r="A179" s="22">
        <v>110206377984</v>
      </c>
      <c r="B179" s="26" t="s">
        <v>179</v>
      </c>
    </row>
    <row r="180" spans="1:12" x14ac:dyDescent="0.2">
      <c r="A180" s="22">
        <v>110206386176</v>
      </c>
      <c r="B180" s="26" t="s">
        <v>180</v>
      </c>
    </row>
    <row r="181" spans="1:12" x14ac:dyDescent="0.2">
      <c r="A181" s="22">
        <v>110206402560</v>
      </c>
      <c r="B181" s="26" t="s">
        <v>181</v>
      </c>
    </row>
    <row r="182" spans="1:12" x14ac:dyDescent="0.2">
      <c r="A182" s="22">
        <v>110206410752</v>
      </c>
      <c r="B182" s="26" t="s">
        <v>182</v>
      </c>
    </row>
    <row r="183" spans="1:12" x14ac:dyDescent="0.2">
      <c r="A183" s="22">
        <v>110206418944</v>
      </c>
      <c r="B183" s="26" t="s">
        <v>183</v>
      </c>
    </row>
    <row r="184" spans="1:12" x14ac:dyDescent="0.2">
      <c r="A184" s="22">
        <v>110206427136</v>
      </c>
      <c r="B184" s="26" t="s">
        <v>184</v>
      </c>
    </row>
    <row r="185" spans="1:12" x14ac:dyDescent="0.2">
      <c r="A185" s="22">
        <v>110206443520</v>
      </c>
      <c r="B185" s="26" t="s">
        <v>185</v>
      </c>
      <c r="C185" s="29">
        <v>24301000</v>
      </c>
      <c r="D185" s="29">
        <v>74035000</v>
      </c>
      <c r="E185" s="29">
        <v>40645000</v>
      </c>
      <c r="F185" s="29">
        <v>18293000</v>
      </c>
      <c r="G185" s="29">
        <v>33963000</v>
      </c>
      <c r="H185" s="29">
        <v>18646000</v>
      </c>
      <c r="I185" s="29">
        <v>7211000</v>
      </c>
      <c r="J185" s="29">
        <v>120911000</v>
      </c>
      <c r="K185" s="29">
        <v>57402000</v>
      </c>
      <c r="L185" s="29">
        <v>27445000</v>
      </c>
    </row>
    <row r="186" spans="1:12" x14ac:dyDescent="0.2">
      <c r="A186" s="22">
        <v>110206451712</v>
      </c>
      <c r="B186" s="26" t="s">
        <v>186</v>
      </c>
    </row>
    <row r="187" spans="1:12" x14ac:dyDescent="0.2">
      <c r="A187" s="22">
        <v>110206459904</v>
      </c>
      <c r="B187" s="26" t="s">
        <v>187</v>
      </c>
    </row>
    <row r="188" spans="1:12" x14ac:dyDescent="0.2">
      <c r="A188" s="22">
        <v>110206468096</v>
      </c>
      <c r="B188" s="26" t="s">
        <v>188</v>
      </c>
      <c r="C188" s="29">
        <v>1975000</v>
      </c>
      <c r="D188" s="29">
        <v>43958000</v>
      </c>
      <c r="E188" s="29">
        <v>77348000</v>
      </c>
      <c r="F188" s="29">
        <v>73424000</v>
      </c>
      <c r="G188" s="29">
        <v>90214000</v>
      </c>
      <c r="H188" s="29">
        <v>105532000</v>
      </c>
      <c r="I188" s="29">
        <v>116967000</v>
      </c>
      <c r="J188" s="29">
        <v>140857000</v>
      </c>
      <c r="K188" s="29">
        <v>204366000</v>
      </c>
      <c r="L188" s="29">
        <v>234324000</v>
      </c>
    </row>
    <row r="189" spans="1:12" x14ac:dyDescent="0.2">
      <c r="A189" s="22">
        <v>110206476288</v>
      </c>
      <c r="B189" s="26" t="s">
        <v>189</v>
      </c>
    </row>
    <row r="190" spans="1:12" x14ac:dyDescent="0.2">
      <c r="A190" s="22">
        <v>110206492672</v>
      </c>
      <c r="B190" s="26" t="s">
        <v>190</v>
      </c>
    </row>
    <row r="191" spans="1:12" x14ac:dyDescent="0.2">
      <c r="A191" s="22">
        <v>110206500864</v>
      </c>
      <c r="B191" s="26" t="s">
        <v>191</v>
      </c>
    </row>
    <row r="192" spans="1:12" x14ac:dyDescent="0.2">
      <c r="A192" s="22">
        <v>110206509056</v>
      </c>
      <c r="B192" s="26" t="s">
        <v>192</v>
      </c>
    </row>
    <row r="193" spans="1:12" x14ac:dyDescent="0.2">
      <c r="A193" s="22">
        <v>110206517248</v>
      </c>
      <c r="B193" s="26" t="s">
        <v>193</v>
      </c>
    </row>
    <row r="194" spans="1:12" x14ac:dyDescent="0.2">
      <c r="A194" s="22">
        <v>110206533632</v>
      </c>
      <c r="B194" s="26" t="s">
        <v>194</v>
      </c>
    </row>
    <row r="195" spans="1:12" x14ac:dyDescent="0.2">
      <c r="A195" s="22">
        <v>110206541824</v>
      </c>
      <c r="B195" s="26" t="s">
        <v>195</v>
      </c>
    </row>
    <row r="196" spans="1:12" x14ac:dyDescent="0.2">
      <c r="A196" s="22">
        <v>110206550016</v>
      </c>
      <c r="B196" s="26" t="s">
        <v>196</v>
      </c>
    </row>
    <row r="197" spans="1:12" x14ac:dyDescent="0.2">
      <c r="A197" s="22">
        <v>110206558208</v>
      </c>
      <c r="B197" s="26" t="s">
        <v>197</v>
      </c>
      <c r="C197" s="29">
        <v>80926000</v>
      </c>
      <c r="D197" s="29">
        <v>58798000</v>
      </c>
      <c r="E197" s="29">
        <v>34214000</v>
      </c>
      <c r="F197" s="29">
        <v>26673000</v>
      </c>
      <c r="G197" s="29">
        <v>33408000</v>
      </c>
      <c r="H197" s="29">
        <v>129573000</v>
      </c>
      <c r="I197" s="29">
        <v>70497000</v>
      </c>
      <c r="J197" s="29">
        <v>43252000</v>
      </c>
      <c r="K197" s="29">
        <v>27104000</v>
      </c>
      <c r="L197" s="29">
        <v>68089000</v>
      </c>
    </row>
    <row r="198" spans="1:12" x14ac:dyDescent="0.2">
      <c r="A198" s="22">
        <v>110206566400</v>
      </c>
      <c r="B198" s="26" t="s">
        <v>198</v>
      </c>
    </row>
    <row r="199" spans="1:12" x14ac:dyDescent="0.2">
      <c r="A199" s="22">
        <v>110206582784</v>
      </c>
      <c r="B199" s="26" t="s">
        <v>199</v>
      </c>
    </row>
    <row r="200" spans="1:12" x14ac:dyDescent="0.2">
      <c r="A200" s="22">
        <v>110206590976</v>
      </c>
      <c r="B200" s="26" t="s">
        <v>200</v>
      </c>
      <c r="C200" s="29">
        <v>19487000</v>
      </c>
      <c r="D200" s="29">
        <v>58996000</v>
      </c>
      <c r="E200" s="29">
        <v>86598000</v>
      </c>
      <c r="F200" s="29">
        <v>105285000</v>
      </c>
      <c r="G200" s="29">
        <v>126376000</v>
      </c>
      <c r="H200" s="29">
        <v>173065000</v>
      </c>
      <c r="I200" s="29">
        <v>232141000</v>
      </c>
      <c r="J200" s="29">
        <v>265504000</v>
      </c>
      <c r="K200" s="29">
        <v>287381000</v>
      </c>
      <c r="L200" s="29">
        <v>309316000</v>
      </c>
    </row>
    <row r="201" spans="1:12" x14ac:dyDescent="0.2">
      <c r="A201" s="22">
        <v>110206599168</v>
      </c>
      <c r="B201" s="26" t="s">
        <v>201</v>
      </c>
    </row>
    <row r="202" spans="1:12" x14ac:dyDescent="0.2">
      <c r="A202" s="22">
        <v>110206607360</v>
      </c>
      <c r="B202" s="26" t="s">
        <v>202</v>
      </c>
    </row>
    <row r="203" spans="1:12" x14ac:dyDescent="0.2">
      <c r="A203" s="22">
        <v>110206623744</v>
      </c>
      <c r="B203" s="26" t="s">
        <v>203</v>
      </c>
    </row>
    <row r="204" spans="1:12" x14ac:dyDescent="0.2">
      <c r="A204" s="22">
        <v>110206631936</v>
      </c>
      <c r="B204" s="26" t="s">
        <v>204</v>
      </c>
    </row>
    <row r="205" spans="1:12" x14ac:dyDescent="0.2">
      <c r="A205" s="22">
        <v>110206640128</v>
      </c>
      <c r="B205" s="26" t="s">
        <v>205</v>
      </c>
    </row>
    <row r="206" spans="1:12" x14ac:dyDescent="0.2">
      <c r="A206" s="22">
        <v>110206648320</v>
      </c>
      <c r="B206" s="26" t="s">
        <v>206</v>
      </c>
    </row>
    <row r="207" spans="1:12" x14ac:dyDescent="0.2">
      <c r="A207" s="22">
        <v>110206656512</v>
      </c>
      <c r="B207" s="26" t="s">
        <v>207</v>
      </c>
    </row>
    <row r="208" spans="1:12" x14ac:dyDescent="0.2">
      <c r="A208" s="22">
        <v>110206672896</v>
      </c>
      <c r="B208" s="26" t="s">
        <v>208</v>
      </c>
    </row>
    <row r="209" spans="1:12" x14ac:dyDescent="0.2">
      <c r="A209" s="22">
        <v>110206681088</v>
      </c>
      <c r="B209" s="26" t="s">
        <v>209</v>
      </c>
    </row>
    <row r="210" spans="1:12" x14ac:dyDescent="0.2">
      <c r="A210" s="22">
        <v>110206689280</v>
      </c>
      <c r="B210" s="26" t="s">
        <v>210</v>
      </c>
    </row>
    <row r="211" spans="1:12" x14ac:dyDescent="0.2">
      <c r="A211" s="22">
        <v>110206697472</v>
      </c>
      <c r="B211" s="26" t="s">
        <v>211</v>
      </c>
    </row>
    <row r="212" spans="1:12" x14ac:dyDescent="0.2">
      <c r="A212" s="22">
        <v>110206713856</v>
      </c>
      <c r="B212" s="26" t="s">
        <v>212</v>
      </c>
    </row>
    <row r="213" spans="1:12" x14ac:dyDescent="0.2">
      <c r="A213" s="22">
        <v>110206722048</v>
      </c>
      <c r="B213" s="26" t="s">
        <v>213</v>
      </c>
    </row>
    <row r="214" spans="1:12" x14ac:dyDescent="0.2">
      <c r="A214" s="22">
        <v>110206730240</v>
      </c>
      <c r="B214" s="26" t="s">
        <v>214</v>
      </c>
    </row>
    <row r="215" spans="1:12" x14ac:dyDescent="0.25">
      <c r="A215" s="22">
        <v>110206738432</v>
      </c>
      <c r="B215" s="26" t="s">
        <v>215</v>
      </c>
      <c r="E215">
        <v>1019474000</v>
      </c>
      <c r="F215">
        <v>1807221000</v>
      </c>
      <c r="G215">
        <v>2655421000</v>
      </c>
    </row>
    <row r="216" spans="1:12" x14ac:dyDescent="0.2">
      <c r="A216" s="22">
        <v>110206746624</v>
      </c>
      <c r="B216" s="26" t="s">
        <v>216</v>
      </c>
    </row>
    <row r="217" spans="1:12" x14ac:dyDescent="0.2">
      <c r="A217" s="22">
        <v>110206763008</v>
      </c>
      <c r="B217" s="26" t="s">
        <v>217</v>
      </c>
    </row>
    <row r="218" spans="1:12" x14ac:dyDescent="0.2">
      <c r="A218" s="22">
        <v>110206771200</v>
      </c>
      <c r="B218" s="26" t="s">
        <v>218</v>
      </c>
    </row>
    <row r="219" spans="1:12" x14ac:dyDescent="0.2">
      <c r="A219" s="22">
        <v>110206779392</v>
      </c>
      <c r="B219" s="26" t="s">
        <v>219</v>
      </c>
    </row>
    <row r="220" spans="1:12" x14ac:dyDescent="0.2">
      <c r="A220" s="22">
        <v>110209998848</v>
      </c>
      <c r="B220" s="26" t="s">
        <v>220</v>
      </c>
      <c r="C220" s="29"/>
      <c r="D220" s="29"/>
      <c r="E220" s="29"/>
      <c r="F220" s="29"/>
      <c r="G220" s="29"/>
      <c r="H220" s="29"/>
      <c r="I220" s="29"/>
      <c r="J220" s="29">
        <v>35328000</v>
      </c>
      <c r="K220" s="29">
        <v>31576000</v>
      </c>
      <c r="L220" s="29">
        <v>32954000</v>
      </c>
    </row>
    <row r="221" spans="1:12" x14ac:dyDescent="0.2">
      <c r="A221" s="22">
        <v>110210998272</v>
      </c>
      <c r="B221" s="26" t="s">
        <v>221</v>
      </c>
    </row>
    <row r="222" spans="1:12" x14ac:dyDescent="0.2">
      <c r="A222" s="22">
        <v>110211997696</v>
      </c>
      <c r="B222" s="26" t="s">
        <v>222</v>
      </c>
    </row>
    <row r="223" spans="1:12" x14ac:dyDescent="0.2">
      <c r="A223" s="22">
        <v>110212997120</v>
      </c>
      <c r="B223" s="26" t="s">
        <v>223</v>
      </c>
    </row>
    <row r="224" spans="1:12" x14ac:dyDescent="0.2">
      <c r="A224" s="22">
        <v>110213013504</v>
      </c>
      <c r="B224" s="26" t="s">
        <v>224</v>
      </c>
    </row>
    <row r="225" spans="1:2" ht="16.5" customHeight="1" x14ac:dyDescent="0.2">
      <c r="A225" s="22">
        <v>110213021696</v>
      </c>
      <c r="B225" s="26" t="s">
        <v>225</v>
      </c>
    </row>
    <row r="226" spans="1:2" ht="16.5" customHeight="1" x14ac:dyDescent="0.2">
      <c r="A226" s="22">
        <v>110213029888</v>
      </c>
      <c r="B226" s="26" t="s">
        <v>226</v>
      </c>
    </row>
    <row r="227" spans="1:2" ht="16.5" customHeight="1" x14ac:dyDescent="0.2">
      <c r="A227" s="22">
        <v>110213038080</v>
      </c>
      <c r="B227" s="26" t="s">
        <v>227</v>
      </c>
    </row>
    <row r="228" spans="1:2" ht="16.5" customHeight="1" x14ac:dyDescent="0.2">
      <c r="A228" s="22">
        <v>110213046272</v>
      </c>
      <c r="B228" s="26" t="s">
        <v>228</v>
      </c>
    </row>
    <row r="229" spans="1:2" ht="16.5" customHeight="1" x14ac:dyDescent="0.2">
      <c r="A229" s="22">
        <v>110213087232</v>
      </c>
      <c r="B229" s="26" t="s">
        <v>229</v>
      </c>
    </row>
    <row r="230" spans="1:2" ht="16.5" customHeight="1" x14ac:dyDescent="0.2">
      <c r="A230" s="22">
        <v>110213087232</v>
      </c>
      <c r="B230" s="26" t="s">
        <v>230</v>
      </c>
    </row>
    <row r="231" spans="1:2" ht="16.5" customHeight="1" x14ac:dyDescent="0.2">
      <c r="A231" s="22">
        <v>110213087232</v>
      </c>
      <c r="B231" s="26" t="s">
        <v>231</v>
      </c>
    </row>
    <row r="232" spans="1:2" ht="16.5" customHeight="1" x14ac:dyDescent="0.2">
      <c r="A232" s="22">
        <v>110213087232</v>
      </c>
      <c r="B232" s="26" t="s">
        <v>232</v>
      </c>
    </row>
    <row r="233" spans="1:2" ht="16.5" customHeight="1" x14ac:dyDescent="0.2">
      <c r="A233" s="22">
        <v>110213087232</v>
      </c>
      <c r="B233" s="26" t="s">
        <v>233</v>
      </c>
    </row>
    <row r="234" spans="1:2" ht="16.5" customHeight="1" x14ac:dyDescent="0.2">
      <c r="A234" s="22">
        <v>110213087232</v>
      </c>
      <c r="B234" s="26" t="s">
        <v>234</v>
      </c>
    </row>
    <row r="235" spans="1:2" ht="16.5" customHeight="1" x14ac:dyDescent="0.2">
      <c r="A235" s="22">
        <v>110213087232</v>
      </c>
      <c r="B235" s="26" t="s">
        <v>235</v>
      </c>
    </row>
    <row r="236" spans="1:2" ht="16.5" customHeight="1" x14ac:dyDescent="0.2">
      <c r="A236" s="22">
        <v>110213087232</v>
      </c>
      <c r="B236" s="26" t="s">
        <v>236</v>
      </c>
    </row>
    <row r="237" spans="1:2" ht="16.5" customHeight="1" x14ac:dyDescent="0.2">
      <c r="A237" s="22">
        <v>110213087232</v>
      </c>
      <c r="B237" s="26" t="s">
        <v>237</v>
      </c>
    </row>
    <row r="238" spans="1:2" ht="16.5" customHeight="1" x14ac:dyDescent="0.2">
      <c r="A238" s="22">
        <v>110213087232</v>
      </c>
      <c r="B238" s="26" t="s">
        <v>238</v>
      </c>
    </row>
    <row r="239" spans="1:2" ht="16.5" customHeight="1" x14ac:dyDescent="0.2">
      <c r="A239" s="22">
        <v>110213087232</v>
      </c>
      <c r="B239" s="26" t="s">
        <v>239</v>
      </c>
    </row>
    <row r="240" spans="1:2" ht="16.5" customHeight="1" x14ac:dyDescent="0.2">
      <c r="A240" s="22">
        <v>110213087232</v>
      </c>
      <c r="B240" s="26" t="s">
        <v>240</v>
      </c>
    </row>
    <row r="241" spans="1:2" x14ac:dyDescent="0.2">
      <c r="A241" s="22">
        <v>110213087232</v>
      </c>
      <c r="B241" s="26" t="s">
        <v>241</v>
      </c>
    </row>
    <row r="242" spans="1:2" ht="16.5" customHeight="1" x14ac:dyDescent="0.2">
      <c r="A242" s="22">
        <v>110213095424</v>
      </c>
      <c r="B242" s="26" t="s">
        <v>242</v>
      </c>
    </row>
    <row r="243" spans="1:2" ht="16.5" customHeight="1" x14ac:dyDescent="0.2">
      <c r="A243" s="22">
        <v>110213095424</v>
      </c>
      <c r="B243" s="26" t="s">
        <v>243</v>
      </c>
    </row>
    <row r="244" spans="1:2" ht="16.5" customHeight="1" x14ac:dyDescent="0.2">
      <c r="A244" s="22">
        <v>110213095424</v>
      </c>
      <c r="B244" s="26" t="s">
        <v>244</v>
      </c>
    </row>
    <row r="245" spans="1:2" ht="16.5" customHeight="1" x14ac:dyDescent="0.2">
      <c r="A245" s="22">
        <v>110213095424</v>
      </c>
      <c r="B245" s="26" t="s">
        <v>245</v>
      </c>
    </row>
    <row r="246" spans="1:2" ht="16.5" customHeight="1" x14ac:dyDescent="0.2">
      <c r="A246" s="22">
        <v>110213095424</v>
      </c>
      <c r="B246" s="26" t="s">
        <v>246</v>
      </c>
    </row>
    <row r="247" spans="1:2" ht="16.5" customHeight="1" x14ac:dyDescent="0.2">
      <c r="A247" s="22">
        <v>110213095424</v>
      </c>
      <c r="B247" s="26" t="s">
        <v>247</v>
      </c>
    </row>
    <row r="248" spans="1:2" ht="16.5" customHeight="1" x14ac:dyDescent="0.2">
      <c r="A248" s="22">
        <v>110213095424</v>
      </c>
      <c r="B248" s="26" t="s">
        <v>248</v>
      </c>
    </row>
    <row r="249" spans="1:2" ht="16.5" customHeight="1" x14ac:dyDescent="0.2">
      <c r="A249" s="22">
        <v>110213095424</v>
      </c>
      <c r="B249" s="26" t="s">
        <v>249</v>
      </c>
    </row>
    <row r="250" spans="1:2" ht="16.5" customHeight="1" x14ac:dyDescent="0.2">
      <c r="A250" s="22">
        <v>110213095424</v>
      </c>
      <c r="B250" s="26" t="s">
        <v>250</v>
      </c>
    </row>
    <row r="251" spans="1:2" ht="16.5" customHeight="1" x14ac:dyDescent="0.2">
      <c r="A251" s="22">
        <v>110213095424</v>
      </c>
      <c r="B251" s="26" t="s">
        <v>251</v>
      </c>
    </row>
    <row r="252" spans="1:2" ht="16.5" customHeight="1" x14ac:dyDescent="0.2">
      <c r="A252" s="22">
        <v>110213095424</v>
      </c>
      <c r="B252" s="26" t="s">
        <v>252</v>
      </c>
    </row>
    <row r="253" spans="1:2" ht="16.5" customHeight="1" x14ac:dyDescent="0.2">
      <c r="A253" s="22">
        <v>110213095424</v>
      </c>
      <c r="B253" s="26" t="s">
        <v>253</v>
      </c>
    </row>
    <row r="254" spans="1:2" ht="16.5" customHeight="1" x14ac:dyDescent="0.2">
      <c r="A254" s="22">
        <v>110213095424</v>
      </c>
      <c r="B254" s="26" t="s">
        <v>254</v>
      </c>
    </row>
    <row r="255" spans="1:2" ht="16.5" customHeight="1" x14ac:dyDescent="0.2">
      <c r="A255" s="22">
        <v>110213095424</v>
      </c>
      <c r="B255" s="26" t="s">
        <v>255</v>
      </c>
    </row>
    <row r="256" spans="1:2" ht="16.5" customHeight="1" x14ac:dyDescent="0.2">
      <c r="A256" s="22">
        <v>110213095424</v>
      </c>
      <c r="B256" s="26" t="s">
        <v>256</v>
      </c>
    </row>
    <row r="257" spans="1:12" x14ac:dyDescent="0.2">
      <c r="A257" s="22">
        <v>110213095424</v>
      </c>
      <c r="B257" s="26" t="s">
        <v>257</v>
      </c>
    </row>
    <row r="258" spans="1:12" x14ac:dyDescent="0.2">
      <c r="A258" s="22">
        <v>110213095424</v>
      </c>
      <c r="B258" s="26" t="s">
        <v>258</v>
      </c>
    </row>
    <row r="259" spans="1:12" x14ac:dyDescent="0.2">
      <c r="A259" s="22">
        <v>110213095424</v>
      </c>
      <c r="B259" s="26" t="s">
        <v>259</v>
      </c>
    </row>
    <row r="260" spans="1:12" x14ac:dyDescent="0.2">
      <c r="A260" s="22">
        <v>110213095424</v>
      </c>
      <c r="B260" s="26" t="s">
        <v>260</v>
      </c>
    </row>
    <row r="261" spans="1:12" x14ac:dyDescent="0.2">
      <c r="A261" s="22">
        <v>110213095424</v>
      </c>
      <c r="B261" s="26" t="s">
        <v>261</v>
      </c>
      <c r="C261" s="29"/>
      <c r="D261" s="29"/>
      <c r="E261" s="29"/>
    </row>
    <row r="262" spans="1:12" x14ac:dyDescent="0.2">
      <c r="A262" s="22">
        <v>110213095424</v>
      </c>
      <c r="B262" s="26" t="s">
        <v>262</v>
      </c>
    </row>
    <row r="263" spans="1:12" x14ac:dyDescent="0.2">
      <c r="A263" s="22">
        <v>110213095424</v>
      </c>
      <c r="B263" s="26" t="s">
        <v>263</v>
      </c>
    </row>
    <row r="264" spans="1:12" x14ac:dyDescent="0.2">
      <c r="A264" s="22">
        <v>110213095424</v>
      </c>
      <c r="B264" s="26" t="s">
        <v>264</v>
      </c>
    </row>
    <row r="265" spans="1:12" x14ac:dyDescent="0.2">
      <c r="A265" s="22">
        <v>110213095424</v>
      </c>
      <c r="B265" s="26" t="s">
        <v>265</v>
      </c>
      <c r="F265" s="29"/>
      <c r="G265" s="29"/>
      <c r="H265" s="29"/>
      <c r="I265" s="29"/>
      <c r="J265" s="29">
        <v>35328000</v>
      </c>
      <c r="K265" s="29">
        <v>31576000</v>
      </c>
      <c r="L265" s="29">
        <v>32954000</v>
      </c>
    </row>
    <row r="266" spans="1:12" x14ac:dyDescent="0.2">
      <c r="A266" s="22">
        <v>110213095424</v>
      </c>
      <c r="B266" s="26" t="s">
        <v>266</v>
      </c>
    </row>
    <row r="267" spans="1:12" x14ac:dyDescent="0.2">
      <c r="A267" s="22">
        <v>110213095424</v>
      </c>
      <c r="B267" s="26" t="s">
        <v>267</v>
      </c>
    </row>
    <row r="268" spans="1:12" x14ac:dyDescent="0.2">
      <c r="A268" s="22">
        <v>110213095424</v>
      </c>
      <c r="B268" s="26" t="s">
        <v>268</v>
      </c>
    </row>
    <row r="269" spans="1:12" x14ac:dyDescent="0.2">
      <c r="A269" s="22">
        <v>110213095424</v>
      </c>
      <c r="B269" s="26" t="s">
        <v>269</v>
      </c>
    </row>
    <row r="270" spans="1:12" x14ac:dyDescent="0.2">
      <c r="A270" s="22">
        <v>110213095424</v>
      </c>
      <c r="B270" s="26" t="s">
        <v>270</v>
      </c>
    </row>
    <row r="271" spans="1:12" x14ac:dyDescent="0.2">
      <c r="A271" s="22">
        <v>110213095424</v>
      </c>
      <c r="B271" s="26" t="s">
        <v>271</v>
      </c>
    </row>
    <row r="272" spans="1:12" x14ac:dyDescent="0.2">
      <c r="A272" s="22">
        <v>110213095424</v>
      </c>
      <c r="B272" s="26" t="s">
        <v>272</v>
      </c>
    </row>
    <row r="273" spans="1:12" x14ac:dyDescent="0.2">
      <c r="A273" s="22">
        <v>110213095424</v>
      </c>
      <c r="B273" s="26" t="s">
        <v>125</v>
      </c>
    </row>
    <row r="274" spans="1:12" x14ac:dyDescent="0.2">
      <c r="A274" s="22">
        <v>110213095424</v>
      </c>
      <c r="B274" s="26" t="s">
        <v>126</v>
      </c>
    </row>
    <row r="275" spans="1:12" x14ac:dyDescent="0.2">
      <c r="A275" s="22">
        <v>110224146432</v>
      </c>
      <c r="B275" s="26" t="s">
        <v>66</v>
      </c>
      <c r="C275" s="29">
        <v>94948000</v>
      </c>
      <c r="D275" s="29">
        <v>34581000</v>
      </c>
      <c r="E275" s="29">
        <v>56154000</v>
      </c>
      <c r="F275" s="29">
        <v>18000000</v>
      </c>
      <c r="G275" s="29">
        <v>18000000</v>
      </c>
      <c r="H275" s="29">
        <v>19781000</v>
      </c>
      <c r="I275" s="29">
        <v>19781000</v>
      </c>
      <c r="J275" s="29">
        <v>19781000</v>
      </c>
      <c r="K275" s="29">
        <v>11780000</v>
      </c>
      <c r="L275" s="29">
        <v>11780000</v>
      </c>
    </row>
    <row r="276" spans="1:12" x14ac:dyDescent="0.2">
      <c r="A276" s="22">
        <v>110224162816</v>
      </c>
      <c r="B276" s="26" t="s">
        <v>273</v>
      </c>
    </row>
    <row r="277" spans="1:12" x14ac:dyDescent="0.2">
      <c r="A277" s="22">
        <v>110224998400</v>
      </c>
      <c r="B277" s="26" t="s">
        <v>274</v>
      </c>
    </row>
    <row r="278" spans="1:12" x14ac:dyDescent="0.2">
      <c r="A278" s="22">
        <v>110224220160</v>
      </c>
      <c r="B278" s="26" t="s">
        <v>77</v>
      </c>
    </row>
    <row r="279" spans="1:12" x14ac:dyDescent="0.2">
      <c r="A279" s="22">
        <v>110224228352</v>
      </c>
      <c r="B279" s="26" t="s">
        <v>79</v>
      </c>
    </row>
    <row r="280" spans="1:12" x14ac:dyDescent="0.2">
      <c r="A280" s="22">
        <v>110224236544</v>
      </c>
      <c r="B280" s="26" t="s">
        <v>78</v>
      </c>
    </row>
    <row r="281" spans="1:12" x14ac:dyDescent="0.2">
      <c r="A281" s="22">
        <v>110224236544</v>
      </c>
      <c r="B281" s="26" t="s">
        <v>80</v>
      </c>
    </row>
    <row r="282" spans="1:12" x14ac:dyDescent="0.2">
      <c r="A282" s="22">
        <v>110224236544</v>
      </c>
      <c r="B282" s="26" t="s">
        <v>82</v>
      </c>
    </row>
    <row r="283" spans="1:12" x14ac:dyDescent="0.2">
      <c r="A283" s="22">
        <v>110224236544</v>
      </c>
      <c r="B283" s="26" t="s">
        <v>81</v>
      </c>
    </row>
    <row r="284" spans="1:12" x14ac:dyDescent="0.2">
      <c r="A284" s="22">
        <v>110224236544</v>
      </c>
      <c r="B284" s="26" t="s">
        <v>83</v>
      </c>
    </row>
    <row r="285" spans="1:12" x14ac:dyDescent="0.2">
      <c r="A285" s="22">
        <v>110224236544</v>
      </c>
      <c r="B285" s="26" t="s">
        <v>85</v>
      </c>
    </row>
    <row r="286" spans="1:12" x14ac:dyDescent="0.2">
      <c r="A286" s="22">
        <v>110224236544</v>
      </c>
      <c r="B286" s="26" t="s">
        <v>84</v>
      </c>
    </row>
    <row r="287" spans="1:12" x14ac:dyDescent="0.2">
      <c r="A287" s="22">
        <v>110224244736</v>
      </c>
      <c r="B287" s="26" t="s">
        <v>275</v>
      </c>
    </row>
    <row r="288" spans="1:12" x14ac:dyDescent="0.2">
      <c r="A288" s="22">
        <v>110224244736</v>
      </c>
      <c r="B288" s="26" t="s">
        <v>276</v>
      </c>
    </row>
    <row r="289" spans="1:2" ht="16.5" customHeight="1" x14ac:dyDescent="0.2">
      <c r="A289" s="22">
        <v>110224244736</v>
      </c>
      <c r="B289" s="26" t="s">
        <v>277</v>
      </c>
    </row>
    <row r="290" spans="1:2" ht="16.5" customHeight="1" x14ac:dyDescent="0.2">
      <c r="A290" s="22">
        <v>110224007168</v>
      </c>
      <c r="B290" s="26" t="s">
        <v>278</v>
      </c>
    </row>
    <row r="291" spans="1:2" ht="16.5" customHeight="1" x14ac:dyDescent="0.2">
      <c r="A291" s="22">
        <v>110224023552</v>
      </c>
      <c r="B291" s="26" t="s">
        <v>279</v>
      </c>
    </row>
    <row r="292" spans="1:2" ht="16.5" customHeight="1" x14ac:dyDescent="0.2">
      <c r="A292" s="22">
        <v>110224031744</v>
      </c>
      <c r="B292" s="26" t="s">
        <v>280</v>
      </c>
    </row>
    <row r="293" spans="1:2" ht="16.5" customHeight="1" x14ac:dyDescent="0.2">
      <c r="A293" s="22">
        <v>110224039936</v>
      </c>
      <c r="B293" s="26" t="s">
        <v>281</v>
      </c>
    </row>
    <row r="294" spans="1:2" ht="16.5" customHeight="1" x14ac:dyDescent="0.2">
      <c r="A294" s="22">
        <v>110226022400</v>
      </c>
      <c r="B294" s="26" t="s">
        <v>282</v>
      </c>
    </row>
    <row r="295" spans="1:2" ht="16.5" customHeight="1" x14ac:dyDescent="0.2">
      <c r="A295" s="22">
        <v>110226030592</v>
      </c>
      <c r="B295" s="26" t="s">
        <v>283</v>
      </c>
    </row>
    <row r="296" spans="1:2" ht="16.5" customHeight="1" x14ac:dyDescent="0.2">
      <c r="A296" s="22">
        <v>110224048128</v>
      </c>
      <c r="B296" s="26" t="s">
        <v>284</v>
      </c>
    </row>
    <row r="297" spans="1:2" ht="16.5" customHeight="1" x14ac:dyDescent="0.2">
      <c r="A297" s="22">
        <v>110224056320</v>
      </c>
      <c r="B297" s="26" t="s">
        <v>285</v>
      </c>
    </row>
    <row r="298" spans="1:2" ht="16.5" customHeight="1" x14ac:dyDescent="0.2">
      <c r="A298" s="22">
        <v>110224072704</v>
      </c>
      <c r="B298" s="26" t="s">
        <v>286</v>
      </c>
    </row>
    <row r="299" spans="1:2" ht="16.5" customHeight="1" x14ac:dyDescent="0.2">
      <c r="A299" s="22">
        <v>110224080896</v>
      </c>
      <c r="B299" s="26" t="s">
        <v>287</v>
      </c>
    </row>
    <row r="300" spans="1:2" ht="16.5" customHeight="1" x14ac:dyDescent="0.2">
      <c r="A300" s="22">
        <v>110227013632</v>
      </c>
      <c r="B300" s="26" t="s">
        <v>288</v>
      </c>
    </row>
    <row r="301" spans="1:2" ht="16.5" customHeight="1" x14ac:dyDescent="0.2">
      <c r="A301" s="22">
        <v>110227021824</v>
      </c>
      <c r="B301" s="26" t="s">
        <v>289</v>
      </c>
    </row>
    <row r="302" spans="1:2" ht="16.5" customHeight="1" x14ac:dyDescent="0.2">
      <c r="A302" s="22">
        <v>110227030016</v>
      </c>
      <c r="B302" s="26" t="s">
        <v>290</v>
      </c>
    </row>
    <row r="303" spans="1:2" ht="16.5" customHeight="1" x14ac:dyDescent="0.2">
      <c r="A303" s="22">
        <v>110227038208</v>
      </c>
      <c r="B303" s="26" t="s">
        <v>291</v>
      </c>
    </row>
    <row r="304" spans="1:2" ht="16.5" customHeight="1" x14ac:dyDescent="0.2">
      <c r="A304" s="22">
        <v>110227046400</v>
      </c>
      <c r="B304" s="26" t="s">
        <v>292</v>
      </c>
    </row>
    <row r="305" spans="1:12" x14ac:dyDescent="0.2">
      <c r="A305" s="22">
        <v>110226071552</v>
      </c>
      <c r="B305" s="26" t="s">
        <v>293</v>
      </c>
    </row>
    <row r="306" spans="1:12" x14ac:dyDescent="0.2">
      <c r="A306" s="22">
        <v>110226079744</v>
      </c>
      <c r="B306" s="26" t="s">
        <v>294</v>
      </c>
    </row>
    <row r="307" spans="1:12" x14ac:dyDescent="0.2">
      <c r="A307" s="22">
        <v>110226087936</v>
      </c>
      <c r="B307" s="26" t="s">
        <v>295</v>
      </c>
    </row>
    <row r="308" spans="1:12" x14ac:dyDescent="0.2">
      <c r="A308" s="22">
        <v>110227062784</v>
      </c>
      <c r="B308" s="26" t="s">
        <v>296</v>
      </c>
    </row>
    <row r="309" spans="1:12" x14ac:dyDescent="0.2">
      <c r="A309" s="22">
        <v>110227070976</v>
      </c>
      <c r="B309" s="26" t="s">
        <v>297</v>
      </c>
    </row>
    <row r="310" spans="1:12" x14ac:dyDescent="0.2">
      <c r="A310" s="22">
        <v>110227079168</v>
      </c>
      <c r="B310" s="26" t="s">
        <v>298</v>
      </c>
    </row>
    <row r="311" spans="1:12" x14ac:dyDescent="0.2">
      <c r="A311" s="22">
        <v>110227087360</v>
      </c>
      <c r="B311" s="26" t="s">
        <v>299</v>
      </c>
    </row>
    <row r="312" spans="1:12" x14ac:dyDescent="0.2">
      <c r="A312" s="22">
        <v>110227103744</v>
      </c>
      <c r="B312" s="26" t="s">
        <v>300</v>
      </c>
    </row>
    <row r="313" spans="1:12" x14ac:dyDescent="0.2">
      <c r="A313" s="22">
        <v>110227111936</v>
      </c>
      <c r="B313" s="26" t="s">
        <v>301</v>
      </c>
    </row>
    <row r="314" spans="1:12" x14ac:dyDescent="0.2">
      <c r="A314" s="22">
        <v>110227136512</v>
      </c>
      <c r="B314" s="26" t="s">
        <v>302</v>
      </c>
      <c r="K314" s="29"/>
      <c r="L314" s="29"/>
    </row>
    <row r="315" spans="1:12" x14ac:dyDescent="0.2">
      <c r="A315" s="22">
        <v>110227177472</v>
      </c>
      <c r="B315" s="26" t="s">
        <v>303</v>
      </c>
    </row>
    <row r="316" spans="1:12" x14ac:dyDescent="0.2">
      <c r="A316" s="22">
        <v>110227193856</v>
      </c>
      <c r="B316" s="26" t="s">
        <v>304</v>
      </c>
    </row>
    <row r="317" spans="1:12" x14ac:dyDescent="0.2">
      <c r="A317" s="22">
        <v>110227202048</v>
      </c>
      <c r="B317" s="26" t="s">
        <v>305</v>
      </c>
    </row>
    <row r="318" spans="1:12" x14ac:dyDescent="0.2">
      <c r="A318" s="22">
        <v>110000996352</v>
      </c>
      <c r="B318" s="26" t="s">
        <v>306</v>
      </c>
      <c r="C318" s="29">
        <v>13299006000</v>
      </c>
      <c r="D318" s="29">
        <v>19175557000</v>
      </c>
      <c r="E318" s="29">
        <v>19940289000</v>
      </c>
      <c r="F318" s="29">
        <v>16332425000</v>
      </c>
      <c r="G318" s="29">
        <v>27763866000</v>
      </c>
      <c r="H318" s="29">
        <v>32266240000</v>
      </c>
      <c r="I318" s="29">
        <v>41804490000</v>
      </c>
      <c r="J318" s="29">
        <v>44625996000</v>
      </c>
      <c r="K318" s="29">
        <v>36217359000</v>
      </c>
      <c r="L318" s="29">
        <v>50019632000</v>
      </c>
    </row>
    <row r="319" spans="1:12" x14ac:dyDescent="0.2">
      <c r="A319" s="22">
        <v>111000002560</v>
      </c>
      <c r="B319" s="26" t="s">
        <v>307</v>
      </c>
      <c r="C319" s="29">
        <v>10855585000</v>
      </c>
      <c r="D319" s="29">
        <v>15649785000</v>
      </c>
      <c r="E319" s="29">
        <v>14298178000</v>
      </c>
      <c r="F319" s="29">
        <v>9002111000</v>
      </c>
      <c r="G319" s="29">
        <v>16074640000</v>
      </c>
      <c r="H319" s="29">
        <v>26001356000</v>
      </c>
      <c r="I319" s="29">
        <v>36690047000</v>
      </c>
      <c r="J319" s="29">
        <v>37118553000</v>
      </c>
      <c r="K319" s="29">
        <v>29485069000</v>
      </c>
      <c r="L319" s="29">
        <v>45726561000</v>
      </c>
    </row>
    <row r="320" spans="1:12" x14ac:dyDescent="0.2">
      <c r="A320" s="22">
        <v>111002009600</v>
      </c>
      <c r="B320" s="26" t="s">
        <v>308</v>
      </c>
      <c r="C320" s="29">
        <v>4340382000</v>
      </c>
      <c r="D320" s="29">
        <v>5582677000</v>
      </c>
      <c r="E320" s="29">
        <v>3846772000</v>
      </c>
      <c r="F320" s="29">
        <v>3994637000</v>
      </c>
      <c r="G320" s="29">
        <v>7730446000</v>
      </c>
      <c r="H320" s="29">
        <v>5811122000</v>
      </c>
      <c r="I320" s="29">
        <v>10337457000</v>
      </c>
      <c r="J320" s="29">
        <v>7473298000</v>
      </c>
      <c r="K320" s="29">
        <v>5438324000</v>
      </c>
      <c r="L320" s="29">
        <v>13429013000</v>
      </c>
    </row>
    <row r="321" spans="1:12" x14ac:dyDescent="0.2">
      <c r="A321" s="22">
        <v>111002017792</v>
      </c>
      <c r="B321" s="26" t="s">
        <v>309</v>
      </c>
    </row>
    <row r="322" spans="1:12" x14ac:dyDescent="0.25">
      <c r="A322" s="22">
        <v>111002034176</v>
      </c>
      <c r="B322" s="26" t="s">
        <v>310</v>
      </c>
      <c r="D322">
        <v>820888000</v>
      </c>
      <c r="E322">
        <v>556531000</v>
      </c>
      <c r="F322">
        <v>2062968000</v>
      </c>
      <c r="G322">
        <v>3957020000</v>
      </c>
      <c r="H322">
        <v>4732796000</v>
      </c>
      <c r="I322">
        <v>9983071000</v>
      </c>
      <c r="J322">
        <v>6777625000</v>
      </c>
      <c r="K322">
        <v>5138063000</v>
      </c>
      <c r="L322">
        <v>12280126000</v>
      </c>
    </row>
    <row r="323" spans="1:12" x14ac:dyDescent="0.2">
      <c r="A323" s="22">
        <v>111002034176</v>
      </c>
      <c r="B323" s="26" t="s">
        <v>311</v>
      </c>
      <c r="C323" s="29">
        <v>4340382000</v>
      </c>
      <c r="D323" s="29">
        <v>4761789000</v>
      </c>
      <c r="E323" s="29">
        <v>3290241000</v>
      </c>
      <c r="F323" s="29">
        <v>1931669000</v>
      </c>
      <c r="G323" s="29">
        <v>3773426000</v>
      </c>
      <c r="H323" s="29">
        <v>1078326000</v>
      </c>
      <c r="I323" s="29">
        <v>354386000</v>
      </c>
      <c r="J323" s="29">
        <v>695673000</v>
      </c>
      <c r="K323" s="29">
        <v>300261000</v>
      </c>
      <c r="L323" s="29">
        <v>1148887000</v>
      </c>
    </row>
    <row r="324" spans="1:12" x14ac:dyDescent="0.2">
      <c r="A324" s="22">
        <v>111002034176</v>
      </c>
      <c r="B324" s="26" t="s">
        <v>312</v>
      </c>
    </row>
    <row r="325" spans="1:12" x14ac:dyDescent="0.2">
      <c r="A325" s="22">
        <v>111003009024</v>
      </c>
      <c r="B325" s="26" t="s">
        <v>313</v>
      </c>
    </row>
    <row r="326" spans="1:12" x14ac:dyDescent="0.2">
      <c r="A326" s="22">
        <v>111003017216</v>
      </c>
      <c r="B326" s="26" t="s">
        <v>314</v>
      </c>
    </row>
    <row r="327" spans="1:12" x14ac:dyDescent="0.2">
      <c r="A327" s="22">
        <v>111003033600</v>
      </c>
      <c r="B327" s="26" t="s">
        <v>315</v>
      </c>
    </row>
    <row r="328" spans="1:12" x14ac:dyDescent="0.2">
      <c r="A328" s="22">
        <v>111003041792</v>
      </c>
      <c r="B328" s="26" t="s">
        <v>316</v>
      </c>
      <c r="C328" s="29">
        <v>5416954000</v>
      </c>
      <c r="D328" s="29">
        <v>8794987000</v>
      </c>
      <c r="E328" s="29">
        <v>9080894000</v>
      </c>
      <c r="F328" s="29">
        <v>3880919000</v>
      </c>
      <c r="G328" s="29">
        <v>7835912000</v>
      </c>
      <c r="H328" s="29">
        <v>16267030000</v>
      </c>
      <c r="I328" s="29">
        <v>22646462000</v>
      </c>
      <c r="J328" s="29">
        <v>27451459000</v>
      </c>
      <c r="K328" s="29">
        <v>21596212000</v>
      </c>
      <c r="L328" s="29">
        <v>29495079000</v>
      </c>
    </row>
    <row r="329" spans="1:12" x14ac:dyDescent="0.2">
      <c r="A329" s="22">
        <v>111003041792</v>
      </c>
      <c r="B329" s="26" t="s">
        <v>317</v>
      </c>
    </row>
    <row r="330" spans="1:12" x14ac:dyDescent="0.25">
      <c r="A330" s="22">
        <v>111003041792</v>
      </c>
      <c r="B330" s="26" t="s">
        <v>318</v>
      </c>
      <c r="D330">
        <v>3758519000</v>
      </c>
      <c r="E330">
        <v>3676226000</v>
      </c>
      <c r="F330">
        <v>1668219000</v>
      </c>
      <c r="G330">
        <v>3962112000</v>
      </c>
      <c r="H330">
        <v>7447545000</v>
      </c>
      <c r="I330">
        <v>9489662000</v>
      </c>
      <c r="J330">
        <v>14528531000</v>
      </c>
      <c r="K330">
        <v>11910048000</v>
      </c>
      <c r="L330">
        <v>19287607000</v>
      </c>
    </row>
    <row r="331" spans="1:12" x14ac:dyDescent="0.25">
      <c r="A331" s="22">
        <v>111003041792</v>
      </c>
      <c r="B331" s="26" t="s">
        <v>319</v>
      </c>
      <c r="D331">
        <v>2526868000</v>
      </c>
      <c r="E331">
        <v>2526868000</v>
      </c>
      <c r="K331">
        <v>221299000</v>
      </c>
      <c r="L331">
        <v>430607000</v>
      </c>
    </row>
    <row r="332" spans="1:12" x14ac:dyDescent="0.2">
      <c r="A332" s="22">
        <v>111003041792</v>
      </c>
      <c r="B332" s="26" t="s">
        <v>320</v>
      </c>
    </row>
    <row r="333" spans="1:12" x14ac:dyDescent="0.25">
      <c r="A333" s="22">
        <v>111003041792</v>
      </c>
      <c r="B333" s="26" t="s">
        <v>321</v>
      </c>
      <c r="H333" s="29"/>
      <c r="J333">
        <v>3926261000</v>
      </c>
      <c r="K333">
        <v>4464865000</v>
      </c>
      <c r="L333">
        <v>4964865000</v>
      </c>
    </row>
    <row r="334" spans="1:12" x14ac:dyDescent="0.2">
      <c r="A334" s="22">
        <v>111003041792</v>
      </c>
      <c r="B334" s="26" t="s">
        <v>322</v>
      </c>
      <c r="C334" s="29">
        <v>5416954000</v>
      </c>
      <c r="D334" s="29">
        <v>2509600000</v>
      </c>
      <c r="E334" s="29">
        <v>2877800000</v>
      </c>
      <c r="F334" s="29">
        <v>2212700000</v>
      </c>
      <c r="G334" s="29">
        <v>3873800000</v>
      </c>
      <c r="H334" s="29">
        <v>8819485000</v>
      </c>
      <c r="I334" s="29">
        <v>13156800000</v>
      </c>
      <c r="J334" s="29">
        <v>8996667000</v>
      </c>
      <c r="K334" s="29">
        <v>5000000000</v>
      </c>
      <c r="L334" s="29">
        <v>4812000000</v>
      </c>
    </row>
    <row r="335" spans="1:12" x14ac:dyDescent="0.2">
      <c r="A335" s="22">
        <v>111002042368</v>
      </c>
      <c r="B335" s="26" t="s">
        <v>323</v>
      </c>
      <c r="C335" s="29">
        <v>690142000</v>
      </c>
      <c r="D335" s="29">
        <v>1143518000</v>
      </c>
      <c r="E335" s="29">
        <v>1236097000</v>
      </c>
      <c r="F335" s="29">
        <v>921626000</v>
      </c>
      <c r="G335" s="29">
        <v>332706000</v>
      </c>
      <c r="H335" s="29">
        <v>3541812000</v>
      </c>
      <c r="I335" s="29">
        <v>2378503000</v>
      </c>
      <c r="J335" s="29">
        <v>675536000</v>
      </c>
      <c r="K335" s="29">
        <v>580110000</v>
      </c>
      <c r="L335" s="29">
        <v>1041063000</v>
      </c>
    </row>
    <row r="336" spans="1:12" x14ac:dyDescent="0.2">
      <c r="A336" s="22">
        <v>111002050560</v>
      </c>
      <c r="B336" s="26" t="s">
        <v>324</v>
      </c>
    </row>
    <row r="337" spans="1:12" x14ac:dyDescent="0.2">
      <c r="A337" s="22">
        <v>111002050560</v>
      </c>
      <c r="B337" s="26" t="s">
        <v>325</v>
      </c>
    </row>
    <row r="338" spans="1:12" x14ac:dyDescent="0.2">
      <c r="A338" s="22">
        <v>111002050560</v>
      </c>
      <c r="B338" s="26" t="s">
        <v>326</v>
      </c>
    </row>
    <row r="339" spans="1:12" x14ac:dyDescent="0.2">
      <c r="A339" s="22">
        <v>111002050560</v>
      </c>
      <c r="B339" s="26" t="s">
        <v>327</v>
      </c>
    </row>
    <row r="340" spans="1:12" x14ac:dyDescent="0.2">
      <c r="A340" s="22">
        <v>111002050560</v>
      </c>
      <c r="B340" s="26" t="s">
        <v>328</v>
      </c>
    </row>
    <row r="341" spans="1:12" x14ac:dyDescent="0.25">
      <c r="A341" s="22">
        <v>111004000256</v>
      </c>
      <c r="B341" s="26" t="s">
        <v>329</v>
      </c>
      <c r="J341">
        <v>39486000</v>
      </c>
      <c r="K341">
        <v>4279000</v>
      </c>
      <c r="L341">
        <v>52599000</v>
      </c>
    </row>
    <row r="342" spans="1:12" x14ac:dyDescent="0.2">
      <c r="A342" s="22">
        <v>111002050560</v>
      </c>
      <c r="B342" s="26" t="s">
        <v>330</v>
      </c>
    </row>
    <row r="343" spans="1:12" x14ac:dyDescent="0.2">
      <c r="A343" s="22">
        <v>111002050560</v>
      </c>
      <c r="B343" s="26" t="s">
        <v>331</v>
      </c>
    </row>
    <row r="344" spans="1:12" x14ac:dyDescent="0.2">
      <c r="A344" s="22">
        <v>111002050560</v>
      </c>
      <c r="B344" s="26" t="s">
        <v>332</v>
      </c>
      <c r="C344" s="29">
        <v>690142000</v>
      </c>
      <c r="D344" s="29">
        <v>1143518000</v>
      </c>
      <c r="E344" s="29">
        <v>1236097000</v>
      </c>
      <c r="F344" s="29">
        <v>921626000</v>
      </c>
      <c r="G344" s="29">
        <v>332706000</v>
      </c>
      <c r="H344" s="29">
        <v>3541812000</v>
      </c>
      <c r="I344" s="29">
        <v>2378503000</v>
      </c>
      <c r="J344" s="29">
        <v>636050000</v>
      </c>
      <c r="K344" s="29">
        <v>575832000</v>
      </c>
      <c r="L344" s="29">
        <v>988465000</v>
      </c>
    </row>
    <row r="345" spans="1:12" x14ac:dyDescent="0.2">
      <c r="A345" s="22">
        <v>111006023680</v>
      </c>
      <c r="B345" s="26" t="s">
        <v>333</v>
      </c>
      <c r="C345" s="29"/>
      <c r="D345" s="29">
        <v>6808000</v>
      </c>
      <c r="E345" s="29"/>
      <c r="I345" s="29">
        <v>692000</v>
      </c>
      <c r="L345" s="29"/>
    </row>
    <row r="346" spans="1:12" x14ac:dyDescent="0.2">
      <c r="A346" s="22">
        <v>111006031872</v>
      </c>
      <c r="B346" s="26" t="s">
        <v>334</v>
      </c>
    </row>
    <row r="347" spans="1:12" x14ac:dyDescent="0.2">
      <c r="A347" s="22">
        <v>111006031872</v>
      </c>
      <c r="B347" s="26" t="s">
        <v>335</v>
      </c>
    </row>
    <row r="348" spans="1:12" x14ac:dyDescent="0.2">
      <c r="A348" s="22">
        <v>111006031872</v>
      </c>
      <c r="B348" s="26" t="s">
        <v>336</v>
      </c>
    </row>
    <row r="349" spans="1:12" x14ac:dyDescent="0.2">
      <c r="A349" s="22">
        <v>111006031872</v>
      </c>
      <c r="B349" s="26" t="s">
        <v>337</v>
      </c>
    </row>
    <row r="350" spans="1:12" x14ac:dyDescent="0.2">
      <c r="A350" s="22">
        <v>111006031872</v>
      </c>
      <c r="B350" s="26" t="s">
        <v>338</v>
      </c>
    </row>
    <row r="351" spans="1:12" x14ac:dyDescent="0.2">
      <c r="A351" s="22">
        <v>111006031872</v>
      </c>
      <c r="B351" s="26" t="s">
        <v>339</v>
      </c>
      <c r="C351" s="29"/>
      <c r="D351" s="29">
        <v>6808000</v>
      </c>
      <c r="E351" s="29"/>
      <c r="I351" s="29">
        <v>692000</v>
      </c>
      <c r="L351" s="29"/>
    </row>
    <row r="352" spans="1:12" x14ac:dyDescent="0.2">
      <c r="A352" s="22">
        <v>111002058752</v>
      </c>
      <c r="B352" s="26" t="s">
        <v>340</v>
      </c>
      <c r="C352" s="29">
        <v>9953000</v>
      </c>
      <c r="D352" s="29">
        <v>13402000</v>
      </c>
      <c r="E352" s="29">
        <v>17922000</v>
      </c>
      <c r="F352" s="29">
        <v>23556000</v>
      </c>
      <c r="G352" s="29">
        <v>28503000</v>
      </c>
      <c r="H352" s="29">
        <v>34894000</v>
      </c>
      <c r="I352" s="29">
        <v>39472000</v>
      </c>
      <c r="J352" s="29">
        <v>55216000</v>
      </c>
      <c r="K352" s="29">
        <v>68395000</v>
      </c>
      <c r="L352" s="29">
        <v>52734000</v>
      </c>
    </row>
    <row r="353" spans="1:12" x14ac:dyDescent="0.2">
      <c r="A353" s="22">
        <v>111002058752</v>
      </c>
      <c r="B353" s="26" t="s">
        <v>341</v>
      </c>
    </row>
    <row r="354" spans="1:12" x14ac:dyDescent="0.2">
      <c r="A354" s="22">
        <v>111002058752</v>
      </c>
      <c r="B354" s="26" t="s">
        <v>342</v>
      </c>
    </row>
    <row r="355" spans="1:12" x14ac:dyDescent="0.2">
      <c r="A355" s="22">
        <v>111002058752</v>
      </c>
      <c r="B355" s="26" t="s">
        <v>343</v>
      </c>
    </row>
    <row r="356" spans="1:12" x14ac:dyDescent="0.2">
      <c r="A356" s="22">
        <v>111002058752</v>
      </c>
      <c r="B356" s="26" t="s">
        <v>344</v>
      </c>
    </row>
    <row r="357" spans="1:12" x14ac:dyDescent="0.2">
      <c r="A357" s="22">
        <v>111002058752</v>
      </c>
      <c r="B357" s="26" t="s">
        <v>345</v>
      </c>
      <c r="C357" s="29">
        <v>9953000</v>
      </c>
      <c r="D357" s="29">
        <v>13402000</v>
      </c>
      <c r="E357" s="29">
        <v>17922000</v>
      </c>
      <c r="F357" s="29">
        <v>23556000</v>
      </c>
      <c r="G357" s="29">
        <v>28503000</v>
      </c>
      <c r="H357" s="29">
        <v>34894000</v>
      </c>
      <c r="I357" s="29">
        <v>39472000</v>
      </c>
      <c r="J357" s="29">
        <v>55216000</v>
      </c>
      <c r="K357" s="29">
        <v>68395000</v>
      </c>
      <c r="L357" s="29">
        <v>52734000</v>
      </c>
    </row>
    <row r="358" spans="1:12" x14ac:dyDescent="0.2">
      <c r="A358" s="22">
        <v>111002066944</v>
      </c>
      <c r="B358" s="26" t="s">
        <v>66</v>
      </c>
    </row>
    <row r="359" spans="1:12" x14ac:dyDescent="0.2">
      <c r="A359" s="22">
        <v>111002066944</v>
      </c>
      <c r="B359" s="26" t="s">
        <v>346</v>
      </c>
    </row>
    <row r="360" spans="1:12" x14ac:dyDescent="0.2">
      <c r="A360" s="22">
        <v>111002066944</v>
      </c>
      <c r="B360" s="26" t="s">
        <v>347</v>
      </c>
    </row>
    <row r="361" spans="1:12" x14ac:dyDescent="0.2">
      <c r="A361" s="22">
        <v>111002066944</v>
      </c>
      <c r="B361" s="26" t="s">
        <v>348</v>
      </c>
    </row>
    <row r="362" spans="1:12" x14ac:dyDescent="0.2">
      <c r="A362" s="22">
        <v>111002083328</v>
      </c>
      <c r="B362" s="26" t="s">
        <v>349</v>
      </c>
      <c r="C362" s="29">
        <v>398154000</v>
      </c>
      <c r="D362" s="29">
        <v>108394000</v>
      </c>
      <c r="E362" s="29">
        <v>116493000</v>
      </c>
      <c r="F362" s="29">
        <v>181374000</v>
      </c>
      <c r="G362" s="29">
        <v>147072000</v>
      </c>
      <c r="H362" s="29">
        <v>186539000</v>
      </c>
      <c r="I362" s="29">
        <v>227501000</v>
      </c>
      <c r="J362" s="29">
        <v>403084000</v>
      </c>
      <c r="K362" s="29">
        <v>632027000</v>
      </c>
      <c r="L362" s="29">
        <v>988671000</v>
      </c>
    </row>
    <row r="363" spans="1:12" x14ac:dyDescent="0.2">
      <c r="A363" s="22">
        <v>111003131904</v>
      </c>
      <c r="B363" s="26" t="s">
        <v>350</v>
      </c>
    </row>
    <row r="364" spans="1:12" x14ac:dyDescent="0.25">
      <c r="A364" s="22">
        <v>111003049984</v>
      </c>
      <c r="B364" s="26" t="s">
        <v>351</v>
      </c>
      <c r="H364" s="29">
        <v>159960000</v>
      </c>
      <c r="I364" s="29">
        <v>1059960000</v>
      </c>
      <c r="J364" s="29">
        <v>1059960000</v>
      </c>
      <c r="K364">
        <v>1170000000</v>
      </c>
      <c r="L364">
        <v>720000000</v>
      </c>
    </row>
    <row r="365" spans="1:12" x14ac:dyDescent="0.2">
      <c r="A365" s="22">
        <v>111003058176</v>
      </c>
      <c r="B365" s="26" t="s">
        <v>352</v>
      </c>
    </row>
    <row r="366" spans="1:12" x14ac:dyDescent="0.2">
      <c r="A366" s="22">
        <v>111003066368</v>
      </c>
      <c r="B366" s="26" t="s">
        <v>353</v>
      </c>
    </row>
    <row r="367" spans="1:12" x14ac:dyDescent="0.2">
      <c r="A367" s="22">
        <v>111003082752</v>
      </c>
      <c r="B367" s="26" t="s">
        <v>354</v>
      </c>
    </row>
    <row r="368" spans="1:12" x14ac:dyDescent="0.2">
      <c r="A368" s="22">
        <v>111003090944</v>
      </c>
      <c r="B368" s="26" t="s">
        <v>355</v>
      </c>
    </row>
    <row r="369" spans="1:12" ht="16.5" customHeight="1" x14ac:dyDescent="0.2">
      <c r="A369" s="22">
        <v>111003099136</v>
      </c>
      <c r="B369" s="26" t="s">
        <v>356</v>
      </c>
    </row>
    <row r="370" spans="1:12" ht="16.5" customHeight="1" x14ac:dyDescent="0.2">
      <c r="A370" s="22">
        <v>111003107328</v>
      </c>
      <c r="B370" s="26" t="s">
        <v>357</v>
      </c>
    </row>
    <row r="371" spans="1:12" ht="16.5" customHeight="1" x14ac:dyDescent="0.2">
      <c r="A371" s="22">
        <v>111003123712</v>
      </c>
      <c r="B371" s="26" t="s">
        <v>358</v>
      </c>
    </row>
    <row r="372" spans="1:12" ht="16.5" customHeight="1" x14ac:dyDescent="0.25">
      <c r="A372" s="22">
        <v>111003123712</v>
      </c>
      <c r="B372" s="26" t="s">
        <v>359</v>
      </c>
      <c r="H372">
        <v>159960000</v>
      </c>
      <c r="I372">
        <v>1059960000</v>
      </c>
      <c r="J372">
        <v>1059960000</v>
      </c>
      <c r="K372">
        <v>1170000000</v>
      </c>
      <c r="L372">
        <v>720000000</v>
      </c>
    </row>
    <row r="373" spans="1:12" ht="16.5" customHeight="1" x14ac:dyDescent="0.2">
      <c r="A373" s="22">
        <v>111003123712</v>
      </c>
      <c r="B373" s="26" t="s">
        <v>360</v>
      </c>
    </row>
    <row r="374" spans="1:12" ht="16.5" customHeight="1" x14ac:dyDescent="0.2">
      <c r="A374" s="22">
        <v>111003123712</v>
      </c>
      <c r="B374" s="26" t="s">
        <v>361</v>
      </c>
      <c r="H374" s="29"/>
      <c r="I374" s="29"/>
      <c r="J374" s="29"/>
    </row>
    <row r="375" spans="1:12" ht="16.5" customHeight="1" x14ac:dyDescent="0.2">
      <c r="A375" s="22">
        <v>111003123712</v>
      </c>
      <c r="B375" s="26" t="s">
        <v>362</v>
      </c>
    </row>
    <row r="376" spans="1:12" ht="16.5" customHeight="1" x14ac:dyDescent="0.2">
      <c r="A376" s="22">
        <v>111003123712</v>
      </c>
      <c r="B376" s="26" t="s">
        <v>363</v>
      </c>
    </row>
    <row r="377" spans="1:12" ht="16.5" customHeight="1" x14ac:dyDescent="0.2">
      <c r="A377" s="22">
        <v>111003123712</v>
      </c>
      <c r="B377" s="26" t="s">
        <v>364</v>
      </c>
    </row>
    <row r="378" spans="1:12" ht="16.5" customHeight="1" x14ac:dyDescent="0.2">
      <c r="A378" s="22">
        <v>111003123712</v>
      </c>
      <c r="B378" s="26" t="s">
        <v>365</v>
      </c>
    </row>
    <row r="379" spans="1:12" ht="16.5" customHeight="1" x14ac:dyDescent="0.2">
      <c r="A379" s="22">
        <v>111003123712</v>
      </c>
      <c r="B379" s="26" t="s">
        <v>366</v>
      </c>
    </row>
    <row r="380" spans="1:12" ht="16.5" customHeight="1" x14ac:dyDescent="0.2">
      <c r="A380" s="22">
        <v>111003123712</v>
      </c>
      <c r="B380" s="26" t="s">
        <v>367</v>
      </c>
    </row>
    <row r="381" spans="1:12" ht="16.5" customHeight="1" x14ac:dyDescent="0.2">
      <c r="A381" s="22">
        <v>111003123712</v>
      </c>
      <c r="B381" s="26" t="s">
        <v>368</v>
      </c>
    </row>
    <row r="382" spans="1:12" ht="16.5" customHeight="1" x14ac:dyDescent="0.2">
      <c r="A382" s="22">
        <v>111003123712</v>
      </c>
      <c r="B382" s="26" t="s">
        <v>369</v>
      </c>
    </row>
    <row r="383" spans="1:12" ht="16.5" customHeight="1" x14ac:dyDescent="0.2">
      <c r="A383" s="22">
        <v>111005048832</v>
      </c>
      <c r="B383" s="26" t="s">
        <v>370</v>
      </c>
    </row>
    <row r="384" spans="1:12" ht="16.5" customHeight="1" x14ac:dyDescent="0.2">
      <c r="A384" s="22">
        <v>111006040064</v>
      </c>
      <c r="B384" s="26" t="s">
        <v>371</v>
      </c>
    </row>
    <row r="385" spans="1:2" ht="16.5" customHeight="1" x14ac:dyDescent="0.2">
      <c r="A385" s="22">
        <v>111006998528</v>
      </c>
      <c r="B385" s="26" t="s">
        <v>372</v>
      </c>
    </row>
    <row r="386" spans="1:2" ht="16.5" customHeight="1" x14ac:dyDescent="0.2">
      <c r="A386" s="22">
        <v>111007006720</v>
      </c>
      <c r="B386" s="26" t="s">
        <v>373</v>
      </c>
    </row>
    <row r="387" spans="1:2" ht="16.5" customHeight="1" x14ac:dyDescent="0.2">
      <c r="A387" s="22">
        <v>111007023104</v>
      </c>
      <c r="B387" s="26" t="s">
        <v>374</v>
      </c>
    </row>
    <row r="388" spans="1:2" ht="16.5" customHeight="1" x14ac:dyDescent="0.2">
      <c r="A388" s="22">
        <v>111007031296</v>
      </c>
      <c r="B388" s="26" t="s">
        <v>375</v>
      </c>
    </row>
    <row r="389" spans="1:2" ht="16.5" customHeight="1" x14ac:dyDescent="0.2">
      <c r="A389" s="22">
        <v>111007039488</v>
      </c>
      <c r="B389" s="26" t="s">
        <v>376</v>
      </c>
    </row>
    <row r="390" spans="1:2" ht="16.5" customHeight="1" x14ac:dyDescent="0.2">
      <c r="A390" s="22">
        <v>111007047680</v>
      </c>
      <c r="B390" s="26" t="s">
        <v>377</v>
      </c>
    </row>
    <row r="391" spans="1:2" ht="16.5" customHeight="1" x14ac:dyDescent="0.2">
      <c r="A391" s="22">
        <v>111007064064</v>
      </c>
      <c r="B391" s="26" t="s">
        <v>378</v>
      </c>
    </row>
    <row r="392" spans="1:2" ht="16.5" customHeight="1" x14ac:dyDescent="0.2">
      <c r="A392" s="22">
        <v>111007080448</v>
      </c>
      <c r="B392" s="26" t="s">
        <v>379</v>
      </c>
    </row>
    <row r="393" spans="1:2" ht="16.5" customHeight="1" x14ac:dyDescent="0.2">
      <c r="A393" s="22">
        <v>111006007296</v>
      </c>
      <c r="B393" s="26" t="s">
        <v>380</v>
      </c>
    </row>
    <row r="394" spans="1:2" ht="16.5" customHeight="1" x14ac:dyDescent="0.2">
      <c r="A394" s="22">
        <v>111005016064</v>
      </c>
      <c r="B394" s="26" t="s">
        <v>71</v>
      </c>
    </row>
    <row r="395" spans="1:2" ht="16.5" customHeight="1" x14ac:dyDescent="0.2">
      <c r="A395" s="22">
        <v>111005016064</v>
      </c>
      <c r="B395" s="26" t="s">
        <v>72</v>
      </c>
    </row>
    <row r="396" spans="1:2" ht="16.5" customHeight="1" x14ac:dyDescent="0.2">
      <c r="A396" s="22">
        <v>111005024256</v>
      </c>
      <c r="B396" s="26" t="s">
        <v>73</v>
      </c>
    </row>
    <row r="397" spans="1:2" ht="16.5" customHeight="1" x14ac:dyDescent="0.2">
      <c r="A397" s="22">
        <v>111005024256</v>
      </c>
      <c r="B397" s="26" t="s">
        <v>74</v>
      </c>
    </row>
    <row r="398" spans="1:2" ht="16.5" customHeight="1" x14ac:dyDescent="0.2">
      <c r="A398" s="22">
        <v>111005024256</v>
      </c>
      <c r="B398" s="26" t="s">
        <v>75</v>
      </c>
    </row>
    <row r="399" spans="1:2" ht="16.5" customHeight="1" x14ac:dyDescent="0.2">
      <c r="A399" s="22">
        <v>111005024256</v>
      </c>
      <c r="B399" s="26" t="s">
        <v>76</v>
      </c>
    </row>
    <row r="400" spans="1:2" ht="16.5" customHeight="1" x14ac:dyDescent="0.2">
      <c r="A400" s="22">
        <v>111006072832</v>
      </c>
      <c r="B400" s="26" t="s">
        <v>381</v>
      </c>
    </row>
    <row r="401" spans="1:12" x14ac:dyDescent="0.25">
      <c r="A401" s="22">
        <v>111100002304</v>
      </c>
      <c r="B401" s="26" t="s">
        <v>382</v>
      </c>
      <c r="C401">
        <v>15703000</v>
      </c>
      <c r="D401" s="29"/>
      <c r="E401" s="29">
        <v>800000000</v>
      </c>
      <c r="F401" s="29">
        <v>800000000</v>
      </c>
      <c r="G401" s="29">
        <v>3720020000</v>
      </c>
      <c r="H401" s="29">
        <v>3400100000</v>
      </c>
      <c r="I401" s="29">
        <v>1682199000</v>
      </c>
      <c r="J401" s="29">
        <v>844574000</v>
      </c>
      <c r="K401" s="29">
        <v>1327053000</v>
      </c>
      <c r="L401" s="29">
        <v>766372000</v>
      </c>
    </row>
    <row r="402" spans="1:12" x14ac:dyDescent="0.2">
      <c r="A402" s="22">
        <v>111103008768</v>
      </c>
      <c r="B402" s="26" t="s">
        <v>383</v>
      </c>
      <c r="F402" s="29"/>
      <c r="G402" s="29"/>
      <c r="K402" s="29"/>
      <c r="L402" s="29"/>
    </row>
    <row r="403" spans="1:12" x14ac:dyDescent="0.2">
      <c r="A403" s="22">
        <v>111103016960</v>
      </c>
      <c r="B403" s="26" t="s">
        <v>384</v>
      </c>
    </row>
    <row r="404" spans="1:12" x14ac:dyDescent="0.2">
      <c r="A404" s="22">
        <v>111103033344</v>
      </c>
      <c r="B404" s="26" t="s">
        <v>385</v>
      </c>
    </row>
    <row r="405" spans="1:12" x14ac:dyDescent="0.2">
      <c r="A405" s="22">
        <v>111103041536</v>
      </c>
      <c r="B405" s="26" t="s">
        <v>386</v>
      </c>
    </row>
    <row r="406" spans="1:12" x14ac:dyDescent="0.2">
      <c r="A406" s="22">
        <v>111103049728</v>
      </c>
      <c r="B406" s="26" t="s">
        <v>387</v>
      </c>
    </row>
    <row r="407" spans="1:12" x14ac:dyDescent="0.2">
      <c r="A407" s="22">
        <v>111103057920</v>
      </c>
      <c r="B407" s="26" t="s">
        <v>388</v>
      </c>
    </row>
    <row r="408" spans="1:12" x14ac:dyDescent="0.2">
      <c r="A408" s="22">
        <v>111103066112</v>
      </c>
      <c r="B408" s="26" t="s">
        <v>389</v>
      </c>
    </row>
    <row r="409" spans="1:12" x14ac:dyDescent="0.2">
      <c r="A409" s="22">
        <v>111103066112</v>
      </c>
      <c r="B409" s="26" t="s">
        <v>390</v>
      </c>
      <c r="F409" s="29"/>
      <c r="G409" s="29"/>
      <c r="K409" s="29"/>
      <c r="L409" s="29"/>
    </row>
    <row r="410" spans="1:12" x14ac:dyDescent="0.2">
      <c r="A410" s="22">
        <v>111103066112</v>
      </c>
      <c r="B410" s="26" t="s">
        <v>391</v>
      </c>
    </row>
    <row r="411" spans="1:12" x14ac:dyDescent="0.2">
      <c r="A411" s="22">
        <v>111103074304</v>
      </c>
      <c r="B411" s="26" t="s">
        <v>392</v>
      </c>
    </row>
    <row r="412" spans="1:12" x14ac:dyDescent="0.2">
      <c r="A412" s="22">
        <v>111103074304</v>
      </c>
      <c r="B412" s="26" t="s">
        <v>393</v>
      </c>
    </row>
    <row r="413" spans="1:12" x14ac:dyDescent="0.2">
      <c r="A413" s="22">
        <v>111103074304</v>
      </c>
      <c r="B413" s="26" t="s">
        <v>394</v>
      </c>
    </row>
    <row r="414" spans="1:12" x14ac:dyDescent="0.2">
      <c r="A414" s="22">
        <v>111103074304</v>
      </c>
      <c r="B414" s="26" t="s">
        <v>362</v>
      </c>
    </row>
    <row r="415" spans="1:12" x14ac:dyDescent="0.2">
      <c r="A415" s="22">
        <v>111103074304</v>
      </c>
      <c r="B415" s="26" t="s">
        <v>395</v>
      </c>
    </row>
    <row r="416" spans="1:12" x14ac:dyDescent="0.2">
      <c r="A416" s="22">
        <v>111103074304</v>
      </c>
      <c r="B416" s="26" t="s">
        <v>396</v>
      </c>
    </row>
    <row r="417" spans="1:12" x14ac:dyDescent="0.2">
      <c r="A417" s="22">
        <v>111103074304</v>
      </c>
      <c r="B417" s="26" t="s">
        <v>397</v>
      </c>
    </row>
    <row r="418" spans="1:12" x14ac:dyDescent="0.2">
      <c r="A418" s="22">
        <v>111103074304</v>
      </c>
      <c r="B418" s="26" t="s">
        <v>398</v>
      </c>
    </row>
    <row r="419" spans="1:12" x14ac:dyDescent="0.2">
      <c r="A419" s="22">
        <v>111103074304</v>
      </c>
      <c r="B419" s="26" t="s">
        <v>399</v>
      </c>
    </row>
    <row r="420" spans="1:12" x14ac:dyDescent="0.2">
      <c r="A420" s="22">
        <v>111103074304</v>
      </c>
      <c r="B420" s="26" t="s">
        <v>363</v>
      </c>
    </row>
    <row r="421" spans="1:12" x14ac:dyDescent="0.2">
      <c r="A421" s="22">
        <v>111103074304</v>
      </c>
      <c r="B421" s="26" t="s">
        <v>400</v>
      </c>
    </row>
    <row r="422" spans="1:12" x14ac:dyDescent="0.2">
      <c r="A422" s="22">
        <v>111103074304</v>
      </c>
      <c r="B422" s="26" t="s">
        <v>401</v>
      </c>
    </row>
    <row r="423" spans="1:12" x14ac:dyDescent="0.2">
      <c r="A423" s="22">
        <v>111103074304</v>
      </c>
      <c r="B423" s="26" t="s">
        <v>402</v>
      </c>
    </row>
    <row r="424" spans="1:12" x14ac:dyDescent="0.2">
      <c r="A424" s="22">
        <v>111103074304</v>
      </c>
      <c r="B424" s="26" t="s">
        <v>403</v>
      </c>
    </row>
    <row r="425" spans="1:12" x14ac:dyDescent="0.2">
      <c r="A425" s="22">
        <v>111103074304</v>
      </c>
      <c r="B425" s="26" t="s">
        <v>404</v>
      </c>
    </row>
    <row r="426" spans="1:12" x14ac:dyDescent="0.2">
      <c r="A426" s="22">
        <v>111103074304</v>
      </c>
      <c r="B426" s="26" t="s">
        <v>405</v>
      </c>
    </row>
    <row r="427" spans="1:12" x14ac:dyDescent="0.2">
      <c r="A427" s="22">
        <v>111103074304</v>
      </c>
      <c r="B427" s="26" t="s">
        <v>406</v>
      </c>
    </row>
    <row r="428" spans="1:12" x14ac:dyDescent="0.2">
      <c r="A428" s="22">
        <v>111103074304</v>
      </c>
      <c r="B428" s="26" t="s">
        <v>407</v>
      </c>
    </row>
    <row r="429" spans="1:12" x14ac:dyDescent="0.2">
      <c r="A429" s="22">
        <v>111103074304</v>
      </c>
      <c r="B429" s="26" t="s">
        <v>408</v>
      </c>
    </row>
    <row r="430" spans="1:12" x14ac:dyDescent="0.25">
      <c r="A430" s="22">
        <v>111103082496</v>
      </c>
      <c r="B430" s="26" t="s">
        <v>409</v>
      </c>
      <c r="E430">
        <v>800000000</v>
      </c>
      <c r="F430">
        <v>800000000</v>
      </c>
      <c r="G430">
        <v>3720020000</v>
      </c>
      <c r="H430">
        <v>3400100000</v>
      </c>
      <c r="I430">
        <v>1590140000</v>
      </c>
      <c r="J430">
        <v>530180000</v>
      </c>
      <c r="K430">
        <v>1080000000</v>
      </c>
      <c r="L430" s="29">
        <v>360000000</v>
      </c>
    </row>
    <row r="431" spans="1:12" x14ac:dyDescent="0.2">
      <c r="A431" s="22">
        <v>111103090688</v>
      </c>
      <c r="B431" s="26" t="s">
        <v>410</v>
      </c>
    </row>
    <row r="432" spans="1:12" x14ac:dyDescent="0.2">
      <c r="A432" s="22">
        <v>111103098880</v>
      </c>
      <c r="B432" s="26" t="s">
        <v>411</v>
      </c>
    </row>
    <row r="433" spans="1:12" x14ac:dyDescent="0.25">
      <c r="A433" s="22">
        <v>111103098880</v>
      </c>
      <c r="B433" s="26" t="s">
        <v>412</v>
      </c>
      <c r="E433">
        <v>800000000</v>
      </c>
      <c r="F433">
        <v>800000000</v>
      </c>
      <c r="G433">
        <v>3720020000</v>
      </c>
      <c r="H433">
        <v>3400100000</v>
      </c>
      <c r="I433">
        <v>1590140000</v>
      </c>
      <c r="J433">
        <v>530180000</v>
      </c>
      <c r="K433">
        <v>1080000000</v>
      </c>
      <c r="L433" s="29">
        <v>360000000</v>
      </c>
    </row>
    <row r="434" spans="1:12" x14ac:dyDescent="0.2">
      <c r="A434" s="22">
        <v>111103098880</v>
      </c>
      <c r="B434" s="26" t="s">
        <v>413</v>
      </c>
    </row>
    <row r="435" spans="1:12" x14ac:dyDescent="0.2">
      <c r="A435" s="22">
        <v>111103098880</v>
      </c>
      <c r="B435" s="26" t="s">
        <v>414</v>
      </c>
    </row>
    <row r="436" spans="1:12" x14ac:dyDescent="0.2">
      <c r="A436" s="22">
        <v>111103098880</v>
      </c>
      <c r="B436" s="26" t="s">
        <v>415</v>
      </c>
    </row>
    <row r="437" spans="1:12" x14ac:dyDescent="0.2">
      <c r="A437" s="22">
        <v>111103098880</v>
      </c>
      <c r="B437" s="26" t="s">
        <v>416</v>
      </c>
    </row>
    <row r="438" spans="1:12" x14ac:dyDescent="0.2">
      <c r="A438" s="22">
        <v>111103098880</v>
      </c>
      <c r="B438" s="26" t="s">
        <v>417</v>
      </c>
    </row>
    <row r="439" spans="1:12" x14ac:dyDescent="0.2">
      <c r="A439" s="22">
        <v>111103098880</v>
      </c>
      <c r="B439" s="26" t="s">
        <v>418</v>
      </c>
    </row>
    <row r="440" spans="1:12" x14ac:dyDescent="0.2">
      <c r="A440" s="22">
        <v>111105040384</v>
      </c>
      <c r="B440" s="26" t="s">
        <v>419</v>
      </c>
    </row>
    <row r="441" spans="1:12" x14ac:dyDescent="0.2">
      <c r="A441" s="22">
        <v>111102009344</v>
      </c>
      <c r="B441" s="26" t="s">
        <v>420</v>
      </c>
    </row>
    <row r="442" spans="1:12" x14ac:dyDescent="0.2">
      <c r="A442" s="22">
        <v>111102017536</v>
      </c>
      <c r="B442" s="26" t="s">
        <v>421</v>
      </c>
    </row>
    <row r="443" spans="1:12" x14ac:dyDescent="0.2">
      <c r="A443" s="22">
        <v>111102033920</v>
      </c>
      <c r="B443" s="26" t="s">
        <v>422</v>
      </c>
    </row>
    <row r="444" spans="1:12" x14ac:dyDescent="0.2">
      <c r="A444" s="22">
        <v>111106031616</v>
      </c>
      <c r="B444" s="26" t="s">
        <v>423</v>
      </c>
    </row>
    <row r="445" spans="1:12" x14ac:dyDescent="0.2">
      <c r="A445" s="22">
        <v>111106039808</v>
      </c>
      <c r="B445" s="26" t="s">
        <v>424</v>
      </c>
    </row>
    <row r="446" spans="1:12" x14ac:dyDescent="0.2">
      <c r="A446" s="22">
        <v>111102042112</v>
      </c>
      <c r="B446" s="26" t="s">
        <v>425</v>
      </c>
    </row>
    <row r="447" spans="1:12" x14ac:dyDescent="0.2">
      <c r="A447" s="22">
        <v>111102050304</v>
      </c>
      <c r="B447" s="26" t="s">
        <v>426</v>
      </c>
    </row>
    <row r="448" spans="1:12" x14ac:dyDescent="0.2">
      <c r="A448" s="22">
        <v>111102050304</v>
      </c>
      <c r="B448" s="26" t="s">
        <v>417</v>
      </c>
    </row>
    <row r="449" spans="1:12" x14ac:dyDescent="0.2">
      <c r="A449" s="22">
        <v>111102050304</v>
      </c>
      <c r="B449" s="26" t="s">
        <v>427</v>
      </c>
    </row>
    <row r="450" spans="1:12" x14ac:dyDescent="0.2">
      <c r="A450" s="22">
        <v>111102050304</v>
      </c>
      <c r="B450" s="26" t="s">
        <v>428</v>
      </c>
    </row>
    <row r="451" spans="1:12" x14ac:dyDescent="0.2">
      <c r="A451" s="22">
        <v>111102050304</v>
      </c>
      <c r="B451" s="26" t="s">
        <v>429</v>
      </c>
    </row>
    <row r="452" spans="1:12" x14ac:dyDescent="0.2">
      <c r="A452" s="22">
        <v>111106007040</v>
      </c>
      <c r="B452" s="26" t="s">
        <v>430</v>
      </c>
    </row>
    <row r="453" spans="1:12" x14ac:dyDescent="0.2">
      <c r="A453" s="22">
        <v>111106023424</v>
      </c>
      <c r="B453" s="26" t="s">
        <v>431</v>
      </c>
    </row>
    <row r="454" spans="1:12" x14ac:dyDescent="0.2">
      <c r="A454" s="22">
        <v>111103107072</v>
      </c>
      <c r="B454" s="26" t="s">
        <v>350</v>
      </c>
    </row>
    <row r="455" spans="1:12" x14ac:dyDescent="0.25">
      <c r="A455" s="22">
        <v>111107997696</v>
      </c>
      <c r="B455" s="26" t="s">
        <v>432</v>
      </c>
      <c r="C455">
        <v>15703000</v>
      </c>
      <c r="D455" s="29"/>
      <c r="E455" s="29"/>
      <c r="F455" s="29"/>
      <c r="I455">
        <v>92059000</v>
      </c>
      <c r="J455">
        <v>314394000</v>
      </c>
      <c r="K455">
        <v>247053000</v>
      </c>
      <c r="L455" s="29">
        <v>406372000</v>
      </c>
    </row>
    <row r="456" spans="1:12" x14ac:dyDescent="0.2">
      <c r="A456" s="22">
        <v>111108014080</v>
      </c>
      <c r="B456" s="26" t="s">
        <v>373</v>
      </c>
    </row>
    <row r="457" spans="1:12" x14ac:dyDescent="0.2">
      <c r="A457" s="22">
        <v>111108022272</v>
      </c>
      <c r="B457" s="26" t="s">
        <v>375</v>
      </c>
    </row>
    <row r="458" spans="1:12" x14ac:dyDescent="0.2">
      <c r="A458" s="22">
        <v>111108030464</v>
      </c>
      <c r="B458" s="26" t="s">
        <v>374</v>
      </c>
    </row>
    <row r="459" spans="1:12" x14ac:dyDescent="0.2">
      <c r="A459" s="22">
        <v>111108038656</v>
      </c>
      <c r="B459" s="26" t="s">
        <v>376</v>
      </c>
    </row>
    <row r="460" spans="1:12" x14ac:dyDescent="0.2">
      <c r="A460" s="22">
        <v>111108046848</v>
      </c>
      <c r="B460" s="26" t="s">
        <v>377</v>
      </c>
    </row>
    <row r="461" spans="1:12" x14ac:dyDescent="0.2">
      <c r="A461" s="22">
        <v>111108063232</v>
      </c>
      <c r="B461" s="26" t="s">
        <v>378</v>
      </c>
    </row>
    <row r="462" spans="1:12" x14ac:dyDescent="0.2">
      <c r="A462" s="22">
        <v>111108079616</v>
      </c>
      <c r="B462" s="26" t="s">
        <v>433</v>
      </c>
    </row>
    <row r="463" spans="1:12" x14ac:dyDescent="0.2">
      <c r="A463" s="22">
        <v>111102058496</v>
      </c>
      <c r="B463" s="26" t="s">
        <v>66</v>
      </c>
      <c r="H463" s="29"/>
      <c r="I463" s="29"/>
      <c r="J463" s="29"/>
      <c r="L463" s="29"/>
    </row>
    <row r="464" spans="1:12" x14ac:dyDescent="0.2">
      <c r="A464" s="22">
        <v>111102066688</v>
      </c>
      <c r="B464" s="26" t="s">
        <v>346</v>
      </c>
    </row>
    <row r="465" spans="1:12" x14ac:dyDescent="0.2">
      <c r="A465" s="22">
        <v>111102066688</v>
      </c>
      <c r="B465" s="26" t="s">
        <v>347</v>
      </c>
      <c r="H465" s="29"/>
      <c r="I465" s="29"/>
      <c r="J465" s="29"/>
      <c r="L465" s="29"/>
    </row>
    <row r="466" spans="1:12" x14ac:dyDescent="0.2">
      <c r="A466" s="22">
        <v>111102066688</v>
      </c>
      <c r="B466" s="26" t="s">
        <v>434</v>
      </c>
    </row>
    <row r="467" spans="1:12" x14ac:dyDescent="0.2">
      <c r="A467" s="22">
        <v>111102066688</v>
      </c>
      <c r="B467" s="26" t="s">
        <v>435</v>
      </c>
    </row>
    <row r="468" spans="1:12" x14ac:dyDescent="0.2">
      <c r="A468" s="22">
        <v>111102066688</v>
      </c>
      <c r="B468" s="26" t="s">
        <v>436</v>
      </c>
    </row>
    <row r="469" spans="1:12" x14ac:dyDescent="0.2">
      <c r="A469" s="22">
        <v>111102066688</v>
      </c>
      <c r="B469" s="26" t="s">
        <v>437</v>
      </c>
    </row>
    <row r="470" spans="1:12" x14ac:dyDescent="0.2">
      <c r="A470" s="22">
        <v>111102066688</v>
      </c>
      <c r="B470" s="26" t="s">
        <v>348</v>
      </c>
    </row>
    <row r="471" spans="1:12" x14ac:dyDescent="0.2">
      <c r="A471" s="22">
        <v>111104000000</v>
      </c>
      <c r="B471" s="26" t="s">
        <v>438</v>
      </c>
    </row>
    <row r="472" spans="1:12" x14ac:dyDescent="0.2">
      <c r="A472" s="22">
        <v>111103098880</v>
      </c>
      <c r="B472" s="26" t="s">
        <v>439</v>
      </c>
    </row>
    <row r="473" spans="1:12" x14ac:dyDescent="0.2">
      <c r="A473" s="22">
        <v>111103098880</v>
      </c>
      <c r="B473" s="26" t="s">
        <v>440</v>
      </c>
    </row>
    <row r="474" spans="1:12" x14ac:dyDescent="0.2">
      <c r="A474" s="22">
        <v>111102091264</v>
      </c>
      <c r="B474" s="26" t="s">
        <v>441</v>
      </c>
    </row>
    <row r="475" spans="1:12" x14ac:dyDescent="0.2">
      <c r="A475" s="22">
        <v>111102099456</v>
      </c>
      <c r="B475" s="26" t="s">
        <v>442</v>
      </c>
    </row>
    <row r="476" spans="1:12" x14ac:dyDescent="0.2">
      <c r="A476" s="22">
        <v>111105024000</v>
      </c>
      <c r="B476" s="26" t="s">
        <v>71</v>
      </c>
    </row>
    <row r="477" spans="1:12" x14ac:dyDescent="0.2">
      <c r="A477" s="22">
        <v>111105024000</v>
      </c>
      <c r="B477" s="26" t="s">
        <v>72</v>
      </c>
    </row>
    <row r="478" spans="1:12" x14ac:dyDescent="0.2">
      <c r="A478" s="22">
        <v>111105024000</v>
      </c>
      <c r="B478" s="26" t="s">
        <v>73</v>
      </c>
    </row>
    <row r="479" spans="1:12" x14ac:dyDescent="0.2">
      <c r="A479" s="22">
        <v>111105024000</v>
      </c>
      <c r="B479" s="26" t="s">
        <v>74</v>
      </c>
    </row>
    <row r="480" spans="1:12" x14ac:dyDescent="0.2">
      <c r="A480" s="22">
        <v>111105024000</v>
      </c>
      <c r="B480" s="26" t="s">
        <v>75</v>
      </c>
    </row>
    <row r="481" spans="1:12" x14ac:dyDescent="0.2">
      <c r="A481" s="22">
        <v>111105024000</v>
      </c>
      <c r="B481" s="26" t="s">
        <v>76</v>
      </c>
    </row>
    <row r="482" spans="1:12" x14ac:dyDescent="0.2">
      <c r="A482" s="22">
        <v>111106080768</v>
      </c>
      <c r="B482" s="26" t="s">
        <v>443</v>
      </c>
    </row>
    <row r="483" spans="1:12" x14ac:dyDescent="0.2">
      <c r="A483" s="22">
        <v>110900002816</v>
      </c>
      <c r="B483" s="26" t="s">
        <v>444</v>
      </c>
      <c r="C483" s="29">
        <v>10871288000</v>
      </c>
      <c r="D483" s="29">
        <v>15649785000</v>
      </c>
      <c r="E483" s="29">
        <v>15098178000</v>
      </c>
      <c r="F483" s="29">
        <v>9802111000</v>
      </c>
      <c r="G483" s="29">
        <v>19794660000</v>
      </c>
      <c r="H483" s="29">
        <v>29401456000</v>
      </c>
      <c r="I483" s="29">
        <v>38372246000</v>
      </c>
      <c r="J483" s="29">
        <v>37963127000</v>
      </c>
      <c r="K483" s="29">
        <v>30812122000</v>
      </c>
      <c r="L483" s="29">
        <v>46492933000</v>
      </c>
    </row>
    <row r="484" spans="1:12" x14ac:dyDescent="0.2">
      <c r="A484" s="22">
        <v>111301009408</v>
      </c>
      <c r="B484" s="26" t="s">
        <v>445</v>
      </c>
      <c r="C484" s="29">
        <v>50000000</v>
      </c>
      <c r="D484" s="29">
        <v>50000000</v>
      </c>
      <c r="E484" s="29">
        <v>50000000</v>
      </c>
      <c r="F484" s="29">
        <v>50000000</v>
      </c>
      <c r="G484" s="29">
        <v>50000000</v>
      </c>
      <c r="H484" s="29">
        <v>50000000</v>
      </c>
      <c r="I484" s="29">
        <v>50000000</v>
      </c>
      <c r="J484" s="29">
        <v>50000000</v>
      </c>
      <c r="K484" s="29">
        <v>50000000</v>
      </c>
      <c r="L484" s="29">
        <v>50000000</v>
      </c>
    </row>
    <row r="485" spans="1:12" x14ac:dyDescent="0.2">
      <c r="A485" s="22">
        <v>111301033984</v>
      </c>
      <c r="B485" s="26" t="s">
        <v>446</v>
      </c>
      <c r="C485" s="29">
        <v>50000000</v>
      </c>
      <c r="D485" s="29">
        <v>50000000</v>
      </c>
      <c r="E485" s="29">
        <v>50000000</v>
      </c>
      <c r="F485" s="29">
        <v>50000000</v>
      </c>
      <c r="G485" s="29">
        <v>50000000</v>
      </c>
      <c r="H485" s="29">
        <v>50000000</v>
      </c>
      <c r="I485" s="29">
        <v>50000000</v>
      </c>
      <c r="J485" s="29">
        <v>50000000</v>
      </c>
      <c r="K485" s="29">
        <v>50000000</v>
      </c>
      <c r="L485" s="29">
        <v>50000000</v>
      </c>
    </row>
    <row r="486" spans="1:12" x14ac:dyDescent="0.2">
      <c r="A486" s="22">
        <v>111301033984</v>
      </c>
      <c r="B486" s="26" t="s">
        <v>447</v>
      </c>
      <c r="C486" s="29">
        <v>10000</v>
      </c>
      <c r="D486" s="29">
        <v>10000</v>
      </c>
      <c r="E486" s="29">
        <v>10000</v>
      </c>
      <c r="F486" s="29">
        <v>10000</v>
      </c>
      <c r="G486" s="29">
        <v>10000</v>
      </c>
      <c r="H486" s="29">
        <v>10000</v>
      </c>
      <c r="I486" s="29">
        <v>10000</v>
      </c>
      <c r="J486" s="29">
        <v>10000</v>
      </c>
      <c r="K486" s="29">
        <v>10000</v>
      </c>
      <c r="L486" s="29">
        <v>10000</v>
      </c>
    </row>
    <row r="487" spans="1:12" x14ac:dyDescent="0.2">
      <c r="A487" s="22">
        <v>111301033984</v>
      </c>
      <c r="B487" s="26" t="s">
        <v>448</v>
      </c>
    </row>
    <row r="488" spans="1:12" x14ac:dyDescent="0.2">
      <c r="A488" s="22">
        <v>111301033984</v>
      </c>
      <c r="B488" s="26" t="s">
        <v>449</v>
      </c>
    </row>
    <row r="489" spans="1:12" x14ac:dyDescent="0.2">
      <c r="A489" s="22">
        <v>111301042176</v>
      </c>
      <c r="B489" s="26" t="s">
        <v>450</v>
      </c>
    </row>
    <row r="490" spans="1:12" x14ac:dyDescent="0.2">
      <c r="A490" s="22">
        <v>111303016448</v>
      </c>
      <c r="B490" s="26" t="s">
        <v>451</v>
      </c>
    </row>
    <row r="491" spans="1:12" x14ac:dyDescent="0.2">
      <c r="A491" s="22">
        <v>111303016448</v>
      </c>
      <c r="B491" s="26" t="s">
        <v>452</v>
      </c>
    </row>
    <row r="492" spans="1:12" x14ac:dyDescent="0.2">
      <c r="A492" s="22">
        <v>111303016448</v>
      </c>
      <c r="B492" s="26" t="s">
        <v>453</v>
      </c>
    </row>
    <row r="493" spans="1:12" x14ac:dyDescent="0.2">
      <c r="A493" s="22">
        <v>111303024640</v>
      </c>
      <c r="B493" s="26" t="s">
        <v>454</v>
      </c>
    </row>
    <row r="494" spans="1:12" x14ac:dyDescent="0.2">
      <c r="A494" s="22">
        <v>111303024640</v>
      </c>
      <c r="B494" s="26" t="s">
        <v>455</v>
      </c>
    </row>
    <row r="495" spans="1:12" x14ac:dyDescent="0.2">
      <c r="A495" s="22">
        <v>111303024640</v>
      </c>
      <c r="B495" s="26" t="s">
        <v>456</v>
      </c>
    </row>
    <row r="496" spans="1:12" x14ac:dyDescent="0.2">
      <c r="A496" s="22">
        <v>111303024640</v>
      </c>
      <c r="B496" s="26" t="s">
        <v>457</v>
      </c>
    </row>
    <row r="497" spans="1:2" x14ac:dyDescent="0.2">
      <c r="A497" s="22">
        <v>111303024640</v>
      </c>
      <c r="B497" s="26" t="s">
        <v>458</v>
      </c>
    </row>
    <row r="498" spans="1:2" x14ac:dyDescent="0.2">
      <c r="A498" s="22">
        <v>111303024640</v>
      </c>
      <c r="B498" s="26" t="s">
        <v>459</v>
      </c>
    </row>
    <row r="499" spans="1:2" x14ac:dyDescent="0.2">
      <c r="A499" s="22">
        <v>111303024640</v>
      </c>
      <c r="B499" s="26" t="s">
        <v>460</v>
      </c>
    </row>
    <row r="500" spans="1:2" x14ac:dyDescent="0.2">
      <c r="A500" s="22">
        <v>111303024640</v>
      </c>
      <c r="B500" s="26" t="s">
        <v>461</v>
      </c>
    </row>
    <row r="501" spans="1:2" x14ac:dyDescent="0.2">
      <c r="A501" s="22">
        <v>111303024640</v>
      </c>
      <c r="B501" s="26" t="s">
        <v>462</v>
      </c>
    </row>
    <row r="502" spans="1:2" x14ac:dyDescent="0.2">
      <c r="A502" s="22">
        <v>111303024640</v>
      </c>
      <c r="B502" s="26" t="s">
        <v>463</v>
      </c>
    </row>
    <row r="503" spans="1:2" x14ac:dyDescent="0.2">
      <c r="A503" s="22">
        <v>111303024640</v>
      </c>
      <c r="B503" s="26" t="s">
        <v>464</v>
      </c>
    </row>
    <row r="504" spans="1:2" x14ac:dyDescent="0.2">
      <c r="A504" s="22">
        <v>111303024640</v>
      </c>
      <c r="B504" s="26" t="s">
        <v>465</v>
      </c>
    </row>
    <row r="505" spans="1:2" x14ac:dyDescent="0.2">
      <c r="A505" s="22">
        <v>111303024640</v>
      </c>
      <c r="B505" s="26" t="s">
        <v>466</v>
      </c>
    </row>
    <row r="506" spans="1:2" x14ac:dyDescent="0.2">
      <c r="A506" s="22">
        <v>111303024640</v>
      </c>
      <c r="B506" s="26" t="s">
        <v>467</v>
      </c>
    </row>
    <row r="507" spans="1:2" x14ac:dyDescent="0.2">
      <c r="A507" s="22">
        <v>111303024640</v>
      </c>
      <c r="B507" s="26" t="s">
        <v>468</v>
      </c>
    </row>
    <row r="508" spans="1:2" x14ac:dyDescent="0.2">
      <c r="A508" s="22">
        <v>111303024640</v>
      </c>
      <c r="B508" s="26" t="s">
        <v>469</v>
      </c>
    </row>
    <row r="509" spans="1:2" x14ac:dyDescent="0.2">
      <c r="A509" s="22">
        <v>111303024640</v>
      </c>
      <c r="B509" s="26" t="s">
        <v>470</v>
      </c>
    </row>
    <row r="510" spans="1:2" x14ac:dyDescent="0.2">
      <c r="A510" s="22">
        <v>111303024640</v>
      </c>
      <c r="B510" s="26" t="s">
        <v>471</v>
      </c>
    </row>
    <row r="511" spans="1:2" x14ac:dyDescent="0.2">
      <c r="A511" s="22">
        <v>111303024640</v>
      </c>
      <c r="B511" s="26" t="s">
        <v>472</v>
      </c>
    </row>
    <row r="512" spans="1:2" x14ac:dyDescent="0.2">
      <c r="A512" s="22">
        <v>111303024640</v>
      </c>
      <c r="B512" s="26" t="s">
        <v>473</v>
      </c>
    </row>
    <row r="513" spans="1:12" x14ac:dyDescent="0.2">
      <c r="A513" s="22">
        <v>111303024640</v>
      </c>
      <c r="B513" s="26" t="s">
        <v>474</v>
      </c>
    </row>
    <row r="514" spans="1:12" x14ac:dyDescent="0.2">
      <c r="A514" s="22">
        <v>111303024640</v>
      </c>
      <c r="B514" s="26" t="s">
        <v>475</v>
      </c>
    </row>
    <row r="515" spans="1:12" x14ac:dyDescent="0.25">
      <c r="A515" s="22">
        <v>111303008256</v>
      </c>
      <c r="B515" s="26" t="s">
        <v>476</v>
      </c>
      <c r="G515">
        <v>-16410000</v>
      </c>
      <c r="H515">
        <v>-207693000</v>
      </c>
      <c r="I515">
        <v>279674000</v>
      </c>
      <c r="J515">
        <v>425804000</v>
      </c>
      <c r="K515">
        <v>-900663000</v>
      </c>
      <c r="L515">
        <v>-686139000</v>
      </c>
    </row>
    <row r="516" spans="1:12" x14ac:dyDescent="0.2">
      <c r="A516" s="22">
        <v>111303008256</v>
      </c>
      <c r="B516" s="26" t="s">
        <v>477</v>
      </c>
    </row>
    <row r="517" spans="1:12" x14ac:dyDescent="0.2">
      <c r="A517" s="22">
        <v>111303008256</v>
      </c>
      <c r="B517" s="26" t="s">
        <v>478</v>
      </c>
    </row>
    <row r="518" spans="1:12" x14ac:dyDescent="0.25">
      <c r="A518" s="22">
        <v>111303008256</v>
      </c>
      <c r="B518" s="26" t="s">
        <v>479</v>
      </c>
      <c r="G518">
        <v>16410000</v>
      </c>
      <c r="H518">
        <v>207693000</v>
      </c>
      <c r="K518">
        <v>900663000</v>
      </c>
      <c r="L518">
        <v>686139000</v>
      </c>
    </row>
    <row r="519" spans="1:12" x14ac:dyDescent="0.25">
      <c r="A519" s="22">
        <v>111303008256</v>
      </c>
      <c r="B519" s="26" t="s">
        <v>480</v>
      </c>
      <c r="I519">
        <v>279674000</v>
      </c>
      <c r="J519">
        <v>425804000</v>
      </c>
    </row>
    <row r="520" spans="1:12" x14ac:dyDescent="0.2">
      <c r="A520" s="22">
        <v>111303008256</v>
      </c>
      <c r="B520" s="26" t="s">
        <v>481</v>
      </c>
    </row>
    <row r="521" spans="1:12" x14ac:dyDescent="0.2">
      <c r="A521" s="22">
        <v>111303008256</v>
      </c>
      <c r="B521" s="26" t="s">
        <v>482</v>
      </c>
    </row>
    <row r="522" spans="1:12" x14ac:dyDescent="0.2">
      <c r="A522" s="22">
        <v>111303008256</v>
      </c>
      <c r="B522" s="26" t="s">
        <v>483</v>
      </c>
    </row>
    <row r="523" spans="1:12" x14ac:dyDescent="0.2">
      <c r="A523" s="22">
        <v>111303008256</v>
      </c>
      <c r="B523" s="26" t="s">
        <v>484</v>
      </c>
    </row>
    <row r="524" spans="1:12" x14ac:dyDescent="0.2">
      <c r="A524" s="22">
        <v>111303008256</v>
      </c>
      <c r="B524" s="26" t="s">
        <v>485</v>
      </c>
    </row>
    <row r="525" spans="1:12" x14ac:dyDescent="0.2">
      <c r="A525" s="22">
        <v>111303008256</v>
      </c>
      <c r="B525" s="26" t="s">
        <v>486</v>
      </c>
    </row>
    <row r="526" spans="1:12" x14ac:dyDescent="0.2">
      <c r="A526" s="22">
        <v>111303008256</v>
      </c>
      <c r="B526" s="26" t="s">
        <v>487</v>
      </c>
    </row>
    <row r="527" spans="1:12" x14ac:dyDescent="0.2">
      <c r="A527" s="22">
        <v>111303008256</v>
      </c>
      <c r="B527" s="26" t="s">
        <v>488</v>
      </c>
    </row>
    <row r="528" spans="1:12" x14ac:dyDescent="0.2">
      <c r="A528" s="22">
        <v>111302000640</v>
      </c>
      <c r="B528" s="26" t="s">
        <v>489</v>
      </c>
      <c r="C528" s="29">
        <v>2377718000</v>
      </c>
      <c r="D528" s="29">
        <v>3475771000</v>
      </c>
      <c r="E528" s="29">
        <v>4792111000</v>
      </c>
      <c r="F528" s="29">
        <v>6480313000</v>
      </c>
      <c r="G528" s="29">
        <v>7935616000</v>
      </c>
      <c r="H528" s="29">
        <v>3022477000</v>
      </c>
      <c r="I528" s="29">
        <v>3102570000</v>
      </c>
      <c r="J528" s="29">
        <v>6187065000</v>
      </c>
      <c r="K528" s="29">
        <v>6255900000</v>
      </c>
      <c r="L528" s="29">
        <v>4162838000</v>
      </c>
    </row>
    <row r="529" spans="1:12" x14ac:dyDescent="0.2">
      <c r="A529" s="22">
        <v>111302008832</v>
      </c>
      <c r="B529" s="26" t="s">
        <v>490</v>
      </c>
      <c r="C529" s="29"/>
      <c r="D529" s="29"/>
      <c r="E529" s="29"/>
      <c r="F529" s="29"/>
      <c r="G529" s="29"/>
      <c r="H529" s="29"/>
      <c r="I529" s="29"/>
      <c r="J529" s="29"/>
      <c r="K529" s="29"/>
      <c r="L529" s="29"/>
    </row>
    <row r="530" spans="1:12" x14ac:dyDescent="0.2">
      <c r="A530" s="22">
        <v>111302008832</v>
      </c>
      <c r="B530" s="26" t="s">
        <v>491</v>
      </c>
      <c r="C530" s="29"/>
      <c r="D530" s="29"/>
      <c r="E530" s="29"/>
      <c r="F530" s="29"/>
      <c r="G530" s="29"/>
      <c r="H530" s="29"/>
      <c r="I530" s="29"/>
      <c r="J530" s="29"/>
      <c r="K530" s="29"/>
      <c r="L530" s="29"/>
    </row>
    <row r="531" spans="1:12" x14ac:dyDescent="0.2">
      <c r="A531" s="22">
        <v>111302017024</v>
      </c>
      <c r="B531" s="26" t="s">
        <v>492</v>
      </c>
    </row>
    <row r="532" spans="1:12" x14ac:dyDescent="0.2">
      <c r="A532" s="22">
        <v>111302017024</v>
      </c>
      <c r="B532" s="26" t="s">
        <v>493</v>
      </c>
    </row>
    <row r="533" spans="1:12" x14ac:dyDescent="0.2">
      <c r="A533" s="22">
        <v>111302017024</v>
      </c>
      <c r="B533" s="26" t="s">
        <v>494</v>
      </c>
    </row>
    <row r="534" spans="1:12" x14ac:dyDescent="0.2">
      <c r="A534" s="22">
        <v>111302008832</v>
      </c>
      <c r="B534" s="26" t="s">
        <v>495</v>
      </c>
    </row>
    <row r="535" spans="1:12" x14ac:dyDescent="0.2">
      <c r="A535" s="22">
        <v>111302017024</v>
      </c>
      <c r="B535" s="26" t="s">
        <v>496</v>
      </c>
    </row>
    <row r="536" spans="1:12" x14ac:dyDescent="0.2">
      <c r="A536" s="22">
        <v>111302017024</v>
      </c>
      <c r="B536" s="26" t="s">
        <v>497</v>
      </c>
    </row>
    <row r="537" spans="1:12" x14ac:dyDescent="0.2">
      <c r="A537" s="22">
        <v>111302017024</v>
      </c>
      <c r="B537" s="26" t="s">
        <v>498</v>
      </c>
    </row>
    <row r="538" spans="1:12" x14ac:dyDescent="0.2">
      <c r="A538" s="22">
        <v>111302017024</v>
      </c>
      <c r="B538" s="26" t="s">
        <v>499</v>
      </c>
    </row>
    <row r="539" spans="1:12" x14ac:dyDescent="0.2">
      <c r="A539" s="22">
        <v>111302017024</v>
      </c>
      <c r="B539" s="26" t="s">
        <v>500</v>
      </c>
    </row>
    <row r="540" spans="1:12" x14ac:dyDescent="0.2">
      <c r="A540" s="22">
        <v>111302017024</v>
      </c>
      <c r="B540" s="26" t="s">
        <v>501</v>
      </c>
    </row>
    <row r="541" spans="1:12" x14ac:dyDescent="0.2">
      <c r="A541" s="22">
        <v>111302017024</v>
      </c>
      <c r="B541" s="26" t="s">
        <v>502</v>
      </c>
    </row>
    <row r="542" spans="1:12" x14ac:dyDescent="0.2">
      <c r="A542" s="22">
        <v>111302017024</v>
      </c>
      <c r="B542" s="26" t="s">
        <v>503</v>
      </c>
    </row>
    <row r="543" spans="1:12" x14ac:dyDescent="0.2">
      <c r="A543" s="22">
        <v>111302017024</v>
      </c>
      <c r="B543" s="26" t="s">
        <v>504</v>
      </c>
    </row>
    <row r="544" spans="1:12" x14ac:dyDescent="0.2">
      <c r="A544" s="22">
        <v>111302033408</v>
      </c>
      <c r="B544" s="26" t="s">
        <v>505</v>
      </c>
      <c r="C544" s="29">
        <v>2377718000</v>
      </c>
      <c r="D544" s="29">
        <v>3475771000</v>
      </c>
      <c r="E544" s="29">
        <v>4792111000</v>
      </c>
      <c r="F544" s="29">
        <v>6480313000</v>
      </c>
      <c r="G544" s="29">
        <v>7935616000</v>
      </c>
      <c r="H544" s="29">
        <v>3022477000</v>
      </c>
      <c r="I544" s="29">
        <v>3102570000</v>
      </c>
      <c r="J544" s="29">
        <v>6187065000</v>
      </c>
      <c r="K544" s="29">
        <v>6255900000</v>
      </c>
      <c r="L544" s="29">
        <v>4162838000</v>
      </c>
    </row>
    <row r="545" spans="1:12" x14ac:dyDescent="0.2">
      <c r="A545" s="22">
        <v>111302049792</v>
      </c>
      <c r="B545" s="26" t="s">
        <v>488</v>
      </c>
    </row>
    <row r="546" spans="1:12" x14ac:dyDescent="0.2">
      <c r="A546" s="22">
        <v>111600001024</v>
      </c>
      <c r="B546" s="26" t="s">
        <v>506</v>
      </c>
      <c r="C546" s="29">
        <v>2427718000</v>
      </c>
      <c r="D546" s="29">
        <v>3525771000</v>
      </c>
      <c r="E546" s="29">
        <v>4842111000</v>
      </c>
      <c r="F546" s="29">
        <v>6530313000</v>
      </c>
      <c r="G546" s="29">
        <v>7969206000</v>
      </c>
      <c r="H546" s="29">
        <v>2864783000</v>
      </c>
      <c r="I546" s="29">
        <v>3432244000</v>
      </c>
      <c r="J546" s="29">
        <v>6662869000</v>
      </c>
      <c r="K546" s="29">
        <v>5405237000</v>
      </c>
      <c r="L546" s="29">
        <v>3526699000</v>
      </c>
    </row>
    <row r="547" spans="1:12" x14ac:dyDescent="0.2">
      <c r="A547" s="22">
        <v>111900000256</v>
      </c>
      <c r="B547" s="26" t="s">
        <v>507</v>
      </c>
      <c r="C547" s="29">
        <v>13299006000</v>
      </c>
      <c r="D547" s="29">
        <v>19175557000</v>
      </c>
      <c r="E547" s="29">
        <v>19940289000</v>
      </c>
      <c r="F547" s="29">
        <v>16332425000</v>
      </c>
      <c r="G547" s="29">
        <v>27763866000</v>
      </c>
      <c r="H547" s="29">
        <v>32266240000</v>
      </c>
      <c r="I547" s="29">
        <v>41804490000</v>
      </c>
      <c r="J547" s="29">
        <v>44625996000</v>
      </c>
      <c r="K547" s="29">
        <v>36217359000</v>
      </c>
      <c r="L547" s="29">
        <v>50019632000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5"/>
  <sheetViews>
    <sheetView showGridLines="0" workbookViewId="0">
      <selection sqref="A1:XFD1048576"/>
    </sheetView>
  </sheetViews>
  <sheetFormatPr defaultColWidth="9.109375" defaultRowHeight="13.2" x14ac:dyDescent="0.25"/>
  <cols>
    <col min="1" max="1" width="17.109375" style="25" customWidth="1"/>
    <col min="2" max="2" width="34.33203125" style="25" customWidth="1"/>
    <col min="3" max="12" width="22.88671875" style="25" customWidth="1"/>
    <col min="13" max="25" width="9.109375" style="25" customWidth="1"/>
    <col min="26" max="16384" width="9.109375" style="25"/>
  </cols>
  <sheetData>
    <row r="1" spans="1:12" x14ac:dyDescent="0.2">
      <c r="A1" s="26" t="s">
        <v>508</v>
      </c>
      <c r="G1" s="27" t="s">
        <v>1</v>
      </c>
    </row>
    <row r="3" spans="1:12" x14ac:dyDescent="0.2">
      <c r="A3" s="26" t="s">
        <v>2</v>
      </c>
      <c r="G3" s="27" t="s">
        <v>3</v>
      </c>
    </row>
    <row r="4" spans="1:12" x14ac:dyDescent="0.2">
      <c r="A4" s="26" t="s">
        <v>4</v>
      </c>
      <c r="G4" s="28" t="s">
        <v>5</v>
      </c>
    </row>
    <row r="6" spans="1:12" x14ac:dyDescent="0.2"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7" t="s">
        <v>13</v>
      </c>
      <c r="J6" s="27" t="s">
        <v>14</v>
      </c>
      <c r="K6" s="27" t="s">
        <v>15</v>
      </c>
      <c r="L6" s="27" t="s">
        <v>16</v>
      </c>
    </row>
    <row r="7" spans="1:12" x14ac:dyDescent="0.2">
      <c r="A7" s="27" t="s">
        <v>17</v>
      </c>
      <c r="B7" s="27" t="s">
        <v>18</v>
      </c>
      <c r="C7" s="22">
        <v>20091231</v>
      </c>
      <c r="D7" s="22">
        <v>20101231</v>
      </c>
      <c r="E7" s="22">
        <v>20111231</v>
      </c>
      <c r="F7" s="22">
        <v>20121231</v>
      </c>
      <c r="G7" s="22">
        <v>20131231</v>
      </c>
      <c r="H7" s="22">
        <v>20141231</v>
      </c>
      <c r="I7" s="22">
        <v>20151231</v>
      </c>
      <c r="J7" s="22">
        <v>20161231</v>
      </c>
      <c r="K7" s="22">
        <v>20171231</v>
      </c>
      <c r="L7" s="22">
        <v>20181231</v>
      </c>
    </row>
    <row r="8" spans="1:12" x14ac:dyDescent="0.2">
      <c r="A8" s="22">
        <v>120001003520</v>
      </c>
      <c r="B8" s="26" t="s">
        <v>509</v>
      </c>
      <c r="C8" s="29">
        <v>18655083000</v>
      </c>
      <c r="D8" s="29">
        <v>28434684000</v>
      </c>
      <c r="E8" s="29">
        <v>58477720000</v>
      </c>
      <c r="F8" s="29">
        <v>51905910000</v>
      </c>
      <c r="G8" s="29">
        <v>45133967000</v>
      </c>
      <c r="H8" s="29">
        <v>60139797000</v>
      </c>
      <c r="I8" s="29">
        <v>82486167000</v>
      </c>
      <c r="J8" s="29">
        <v>72259366000</v>
      </c>
      <c r="K8" s="29">
        <v>69181699000</v>
      </c>
      <c r="L8" s="29">
        <v>91512887000</v>
      </c>
    </row>
    <row r="9" spans="1:12" x14ac:dyDescent="0.2">
      <c r="A9" s="22">
        <v>120002002944</v>
      </c>
      <c r="B9" s="26" t="s">
        <v>510</v>
      </c>
      <c r="C9" s="29">
        <v>18655083000</v>
      </c>
      <c r="D9" s="29">
        <v>28434684000</v>
      </c>
      <c r="E9" s="29">
        <v>58477720000</v>
      </c>
      <c r="F9" s="29">
        <v>51905910000</v>
      </c>
      <c r="G9" s="29">
        <v>45133967000</v>
      </c>
      <c r="H9" s="29">
        <v>60139797000</v>
      </c>
      <c r="I9" s="29">
        <v>82486167000</v>
      </c>
      <c r="J9" s="29">
        <v>72259366000</v>
      </c>
      <c r="K9" s="29">
        <v>69181699000</v>
      </c>
      <c r="L9" s="29">
        <v>91512887000</v>
      </c>
    </row>
    <row r="10" spans="1:12" x14ac:dyDescent="0.2">
      <c r="A10" s="22">
        <v>120002043904</v>
      </c>
      <c r="B10" s="26" t="s">
        <v>511</v>
      </c>
      <c r="C10" s="29">
        <v>8435354000</v>
      </c>
      <c r="D10" s="29"/>
      <c r="E10" s="29"/>
      <c r="F10" s="29"/>
      <c r="G10" s="29"/>
      <c r="H10" s="29">
        <v>10366512000</v>
      </c>
      <c r="I10" s="29">
        <v>14347105000</v>
      </c>
      <c r="J10" s="29">
        <v>22605899000</v>
      </c>
      <c r="K10" s="29">
        <v>27100167000</v>
      </c>
      <c r="L10" s="29">
        <v>36652972000</v>
      </c>
    </row>
    <row r="11" spans="1:12" x14ac:dyDescent="0.25">
      <c r="A11" s="22">
        <v>120002052096</v>
      </c>
      <c r="B11" s="26" t="s">
        <v>512</v>
      </c>
      <c r="C11">
        <v>10219729000</v>
      </c>
      <c r="D11">
        <v>28434684000</v>
      </c>
      <c r="E11">
        <v>58477720000</v>
      </c>
      <c r="F11">
        <v>51905910000</v>
      </c>
      <c r="G11">
        <v>45133967000</v>
      </c>
      <c r="H11" s="29">
        <v>49773285000</v>
      </c>
      <c r="I11" s="29">
        <v>68139061000</v>
      </c>
      <c r="J11" s="29">
        <v>49653467000</v>
      </c>
      <c r="K11" s="29">
        <v>42081532000</v>
      </c>
      <c r="L11" s="29">
        <v>54859915000</v>
      </c>
    </row>
    <row r="12" spans="1:12" x14ac:dyDescent="0.2">
      <c r="A12" s="22">
        <v>120002166784</v>
      </c>
      <c r="B12" s="26" t="s">
        <v>513</v>
      </c>
    </row>
    <row r="13" spans="1:12" x14ac:dyDescent="0.2">
      <c r="A13" s="22">
        <v>120002183168</v>
      </c>
      <c r="B13" s="26" t="s">
        <v>514</v>
      </c>
    </row>
    <row r="14" spans="1:12" x14ac:dyDescent="0.2">
      <c r="A14" s="22">
        <v>120003002368</v>
      </c>
      <c r="B14" s="26" t="s">
        <v>515</v>
      </c>
    </row>
    <row r="15" spans="1:12" x14ac:dyDescent="0.2">
      <c r="A15" s="22">
        <v>120004001792</v>
      </c>
      <c r="B15" s="26" t="s">
        <v>516</v>
      </c>
    </row>
    <row r="16" spans="1:12" x14ac:dyDescent="0.2">
      <c r="A16" s="22">
        <v>120005001216</v>
      </c>
      <c r="B16" s="26" t="s">
        <v>517</v>
      </c>
    </row>
    <row r="17" spans="1:12" x14ac:dyDescent="0.2">
      <c r="A17" s="22">
        <v>120006000640</v>
      </c>
      <c r="B17" s="26" t="s">
        <v>518</v>
      </c>
    </row>
    <row r="18" spans="1:12" x14ac:dyDescent="0.2">
      <c r="A18" s="22">
        <v>120007000064</v>
      </c>
      <c r="B18" s="26" t="s">
        <v>519</v>
      </c>
    </row>
    <row r="19" spans="1:12" x14ac:dyDescent="0.2">
      <c r="A19" s="22">
        <v>120007999488</v>
      </c>
      <c r="B19" s="26" t="s">
        <v>520</v>
      </c>
    </row>
    <row r="20" spans="1:12" x14ac:dyDescent="0.2">
      <c r="A20" s="22">
        <v>120100003840</v>
      </c>
      <c r="B20" s="26" t="s">
        <v>521</v>
      </c>
      <c r="C20" s="29">
        <v>15452399000</v>
      </c>
      <c r="D20" s="29">
        <v>26608100000</v>
      </c>
      <c r="E20" s="29">
        <v>53727700000</v>
      </c>
      <c r="F20" s="29">
        <v>45245850000</v>
      </c>
      <c r="G20" s="29">
        <v>39542895000</v>
      </c>
      <c r="H20" s="29">
        <v>52276119000</v>
      </c>
      <c r="I20" s="29">
        <v>71649349000</v>
      </c>
      <c r="J20" s="29">
        <v>63539872000</v>
      </c>
      <c r="K20" s="29">
        <v>61404392000</v>
      </c>
      <c r="L20" s="29">
        <v>83343601000</v>
      </c>
    </row>
    <row r="21" spans="1:12" x14ac:dyDescent="0.2">
      <c r="A21" s="22">
        <v>120101003264</v>
      </c>
      <c r="B21" s="26" t="s">
        <v>522</v>
      </c>
      <c r="C21" s="29">
        <v>6999563000</v>
      </c>
      <c r="D21" s="29"/>
      <c r="E21" s="29"/>
      <c r="F21" s="29"/>
      <c r="G21" s="29"/>
      <c r="H21" s="29">
        <v>5028945000</v>
      </c>
      <c r="I21" s="29">
        <v>9917927000</v>
      </c>
      <c r="J21" s="29">
        <v>22274095000</v>
      </c>
      <c r="K21" s="29">
        <v>25650773000</v>
      </c>
      <c r="L21" s="29">
        <v>35140850000</v>
      </c>
    </row>
    <row r="22" spans="1:12" x14ac:dyDescent="0.2">
      <c r="A22" s="22">
        <v>120101011456</v>
      </c>
      <c r="B22" s="26" t="s">
        <v>523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2" x14ac:dyDescent="0.2">
      <c r="A23" s="22">
        <v>120101019648</v>
      </c>
      <c r="B23" s="26" t="s">
        <v>524</v>
      </c>
      <c r="C23" s="29">
        <v>7036967000</v>
      </c>
      <c r="D23" s="29"/>
      <c r="E23" s="29"/>
      <c r="F23" s="29"/>
      <c r="G23" s="29"/>
      <c r="H23" s="29">
        <v>5028945000</v>
      </c>
      <c r="I23" s="29">
        <v>9917927000</v>
      </c>
      <c r="J23" s="29">
        <v>22275245000</v>
      </c>
      <c r="K23" s="29">
        <v>25652255000</v>
      </c>
      <c r="L23" s="29">
        <v>35176729000</v>
      </c>
    </row>
    <row r="24" spans="1:12" x14ac:dyDescent="0.2">
      <c r="A24" s="22">
        <v>120101027840</v>
      </c>
      <c r="B24" s="26" t="s">
        <v>525</v>
      </c>
    </row>
    <row r="25" spans="1:12" x14ac:dyDescent="0.25">
      <c r="A25" s="22">
        <v>120101036032</v>
      </c>
      <c r="B25" s="26" t="s">
        <v>526</v>
      </c>
      <c r="C25">
        <v>37404000</v>
      </c>
    </row>
    <row r="26" spans="1:12" x14ac:dyDescent="0.25">
      <c r="A26" s="22">
        <v>120101052416</v>
      </c>
      <c r="B26" s="26" t="s">
        <v>527</v>
      </c>
      <c r="J26">
        <v>1150000</v>
      </c>
      <c r="K26">
        <v>1482000</v>
      </c>
      <c r="L26">
        <v>35879000</v>
      </c>
    </row>
    <row r="27" spans="1:12" x14ac:dyDescent="0.2">
      <c r="A27" s="22">
        <v>120101060608</v>
      </c>
      <c r="B27" s="26" t="s">
        <v>528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1:12" x14ac:dyDescent="0.25">
      <c r="A28" s="22">
        <v>120102002688</v>
      </c>
      <c r="B28" s="26" t="s">
        <v>529</v>
      </c>
      <c r="C28">
        <v>8452836000</v>
      </c>
      <c r="D28">
        <v>26608100000</v>
      </c>
      <c r="E28">
        <v>53727700000</v>
      </c>
      <c r="F28">
        <v>45245850000</v>
      </c>
      <c r="G28">
        <v>39542895000</v>
      </c>
      <c r="H28">
        <v>47247174000</v>
      </c>
      <c r="I28">
        <v>61731421000</v>
      </c>
      <c r="J28">
        <v>41265777000</v>
      </c>
      <c r="K28">
        <v>35753619000</v>
      </c>
      <c r="L28">
        <v>48202751000</v>
      </c>
    </row>
    <row r="29" spans="1:12" x14ac:dyDescent="0.25">
      <c r="A29" s="22">
        <v>120102010880</v>
      </c>
      <c r="B29" s="26" t="s">
        <v>523</v>
      </c>
      <c r="C29">
        <v>685527000</v>
      </c>
      <c r="D29">
        <v>384165000</v>
      </c>
      <c r="E29">
        <v>2507735000</v>
      </c>
      <c r="F29">
        <v>1310369000</v>
      </c>
      <c r="G29">
        <v>750711000</v>
      </c>
      <c r="H29">
        <v>1373195000</v>
      </c>
      <c r="I29">
        <v>1806450000</v>
      </c>
      <c r="J29">
        <v>1420630000</v>
      </c>
      <c r="K29">
        <v>721592000</v>
      </c>
      <c r="L29">
        <v>873375000</v>
      </c>
    </row>
    <row r="30" spans="1:12" x14ac:dyDescent="0.25">
      <c r="A30" s="22">
        <v>120102019072</v>
      </c>
      <c r="B30" s="26" t="s">
        <v>530</v>
      </c>
      <c r="C30">
        <v>8280051000</v>
      </c>
      <c r="D30">
        <v>28874133000</v>
      </c>
      <c r="E30">
        <v>52676989000</v>
      </c>
      <c r="F30">
        <v>44957314000</v>
      </c>
      <c r="G30">
        <v>40401293000</v>
      </c>
      <c r="H30">
        <v>48085081000</v>
      </c>
      <c r="I30">
        <v>61515151000</v>
      </c>
      <c r="J30">
        <v>40664911000</v>
      </c>
      <c r="K30">
        <v>36061283000</v>
      </c>
      <c r="L30">
        <v>50519523000</v>
      </c>
    </row>
    <row r="31" spans="1:12" x14ac:dyDescent="0.2">
      <c r="A31" s="22">
        <v>120102027264</v>
      </c>
      <c r="B31" s="26" t="s">
        <v>525</v>
      </c>
    </row>
    <row r="32" spans="1:12" x14ac:dyDescent="0.25">
      <c r="A32" s="22">
        <v>120102043648</v>
      </c>
      <c r="B32" s="26" t="s">
        <v>526</v>
      </c>
      <c r="C32">
        <v>128578000</v>
      </c>
      <c r="D32">
        <v>142463000</v>
      </c>
      <c r="E32">
        <v>146655000</v>
      </c>
      <c r="F32">
        <v>271121000</v>
      </c>
      <c r="G32">
        <v>235914000</v>
      </c>
      <c r="H32">
        <v>404652000</v>
      </c>
      <c r="I32">
        <v>169550000</v>
      </c>
      <c r="J32">
        <v>98172000</v>
      </c>
      <c r="K32">
        <v>155881000</v>
      </c>
      <c r="L32">
        <v>195586000</v>
      </c>
    </row>
    <row r="33" spans="1:12" x14ac:dyDescent="0.2">
      <c r="A33" s="22">
        <v>120102051840</v>
      </c>
      <c r="B33" s="26" t="s">
        <v>527</v>
      </c>
    </row>
    <row r="34" spans="1:12" x14ac:dyDescent="0.25">
      <c r="A34" s="22">
        <v>120102060032</v>
      </c>
      <c r="B34" s="26" t="s">
        <v>528</v>
      </c>
      <c r="C34">
        <v>384165000</v>
      </c>
      <c r="D34">
        <v>2507735000</v>
      </c>
      <c r="E34">
        <v>1310369000</v>
      </c>
      <c r="F34">
        <v>750711000</v>
      </c>
      <c r="G34">
        <v>1373195000</v>
      </c>
      <c r="H34">
        <v>1806450000</v>
      </c>
      <c r="I34">
        <v>1420630000</v>
      </c>
      <c r="J34">
        <v>721592000</v>
      </c>
      <c r="K34">
        <v>873375000</v>
      </c>
      <c r="L34">
        <v>2994561000</v>
      </c>
    </row>
    <row r="35" spans="1:12" x14ac:dyDescent="0.2">
      <c r="A35" s="22">
        <v>120114003968</v>
      </c>
      <c r="B35" s="26" t="s">
        <v>531</v>
      </c>
    </row>
    <row r="36" spans="1:12" x14ac:dyDescent="0.2">
      <c r="A36" s="22">
        <v>120114012160</v>
      </c>
      <c r="B36" s="26" t="s">
        <v>523</v>
      </c>
    </row>
    <row r="37" spans="1:12" x14ac:dyDescent="0.2">
      <c r="A37" s="22">
        <v>120114020352</v>
      </c>
      <c r="B37" s="26" t="s">
        <v>532</v>
      </c>
    </row>
    <row r="38" spans="1:12" x14ac:dyDescent="0.2">
      <c r="A38" s="22">
        <v>120114028544</v>
      </c>
      <c r="B38" s="26" t="s">
        <v>525</v>
      </c>
    </row>
    <row r="39" spans="1:12" x14ac:dyDescent="0.2">
      <c r="A39" s="22">
        <v>120114036736</v>
      </c>
      <c r="B39" s="26" t="s">
        <v>526</v>
      </c>
    </row>
    <row r="40" spans="1:12" x14ac:dyDescent="0.2">
      <c r="A40" s="22">
        <v>120114053120</v>
      </c>
      <c r="B40" s="26" t="s">
        <v>527</v>
      </c>
    </row>
    <row r="41" spans="1:12" x14ac:dyDescent="0.2">
      <c r="A41" s="22">
        <v>120114061312</v>
      </c>
      <c r="B41" s="26" t="s">
        <v>528</v>
      </c>
    </row>
    <row r="42" spans="1:12" x14ac:dyDescent="0.2">
      <c r="A42" s="22">
        <v>120115003392</v>
      </c>
      <c r="B42" s="26" t="s">
        <v>533</v>
      </c>
    </row>
    <row r="43" spans="1:12" x14ac:dyDescent="0.2">
      <c r="A43" s="22">
        <v>120115011584</v>
      </c>
      <c r="B43" s="26" t="s">
        <v>523</v>
      </c>
    </row>
    <row r="44" spans="1:12" x14ac:dyDescent="0.2">
      <c r="A44" s="22">
        <v>120115019776</v>
      </c>
      <c r="B44" s="26" t="s">
        <v>532</v>
      </c>
    </row>
    <row r="45" spans="1:12" x14ac:dyDescent="0.2">
      <c r="A45" s="22">
        <v>120115027968</v>
      </c>
      <c r="B45" s="26" t="s">
        <v>525</v>
      </c>
    </row>
    <row r="46" spans="1:12" x14ac:dyDescent="0.2">
      <c r="A46" s="22">
        <v>120115036160</v>
      </c>
      <c r="B46" s="26" t="s">
        <v>526</v>
      </c>
    </row>
    <row r="47" spans="1:12" x14ac:dyDescent="0.2">
      <c r="A47" s="22">
        <v>120115052544</v>
      </c>
      <c r="B47" s="26" t="s">
        <v>527</v>
      </c>
    </row>
    <row r="48" spans="1:12" x14ac:dyDescent="0.2">
      <c r="A48" s="22">
        <v>120115060736</v>
      </c>
      <c r="B48" s="26" t="s">
        <v>528</v>
      </c>
    </row>
    <row r="49" spans="1:12" x14ac:dyDescent="0.2">
      <c r="A49" s="22">
        <v>120116002816</v>
      </c>
      <c r="B49" s="26" t="s">
        <v>534</v>
      </c>
    </row>
    <row r="50" spans="1:12" x14ac:dyDescent="0.2">
      <c r="A50" s="22">
        <v>120117002240</v>
      </c>
      <c r="B50" s="26" t="s">
        <v>535</v>
      </c>
    </row>
    <row r="51" spans="1:12" x14ac:dyDescent="0.2">
      <c r="A51" s="22">
        <v>120118001664</v>
      </c>
      <c r="B51" s="26" t="s">
        <v>536</v>
      </c>
    </row>
    <row r="52" spans="1:12" x14ac:dyDescent="0.2">
      <c r="A52" s="22">
        <v>120119001088</v>
      </c>
      <c r="B52" s="26" t="s">
        <v>537</v>
      </c>
    </row>
    <row r="53" spans="1:12" x14ac:dyDescent="0.2">
      <c r="A53" s="22">
        <v>120200003584</v>
      </c>
      <c r="B53" s="26" t="s">
        <v>538</v>
      </c>
      <c r="C53" s="29">
        <v>3202684000</v>
      </c>
      <c r="D53" s="29">
        <v>1826584000</v>
      </c>
      <c r="E53" s="29">
        <v>4750020000</v>
      </c>
      <c r="F53" s="29">
        <v>6660060000</v>
      </c>
      <c r="G53" s="29">
        <v>5591072000</v>
      </c>
      <c r="H53" s="29">
        <v>7863678000</v>
      </c>
      <c r="I53" s="29">
        <v>10836818000</v>
      </c>
      <c r="J53" s="29">
        <v>8719493000</v>
      </c>
      <c r="K53" s="29">
        <v>7777307000</v>
      </c>
      <c r="L53" s="29">
        <v>8169286000</v>
      </c>
    </row>
    <row r="54" spans="1:12" x14ac:dyDescent="0.2">
      <c r="A54" s="22">
        <v>120500002816</v>
      </c>
      <c r="B54" s="26" t="s">
        <v>539</v>
      </c>
      <c r="C54" s="29">
        <v>1423510000</v>
      </c>
      <c r="D54" s="29">
        <v>2248725000</v>
      </c>
      <c r="E54" s="29">
        <v>2819740000</v>
      </c>
      <c r="F54" s="29">
        <v>3938947000</v>
      </c>
      <c r="G54" s="29">
        <v>3674891000</v>
      </c>
      <c r="H54" s="29">
        <v>5033514000</v>
      </c>
      <c r="I54" s="29">
        <v>6279078000</v>
      </c>
      <c r="J54" s="29">
        <v>6958219000</v>
      </c>
      <c r="K54" s="29">
        <v>6987008000</v>
      </c>
      <c r="L54" s="29">
        <v>6937599000</v>
      </c>
    </row>
    <row r="55" spans="1:12" x14ac:dyDescent="0.2">
      <c r="A55" s="22">
        <v>120801001472</v>
      </c>
      <c r="B55" s="26" t="s">
        <v>540</v>
      </c>
      <c r="C55" s="29">
        <v>758011000</v>
      </c>
      <c r="D55" s="29">
        <v>1100181000</v>
      </c>
      <c r="E55" s="29">
        <v>1483625000</v>
      </c>
      <c r="F55" s="29">
        <v>1986281000</v>
      </c>
      <c r="G55" s="29">
        <v>2052549000</v>
      </c>
      <c r="H55" s="29">
        <v>2526873000</v>
      </c>
      <c r="I55" s="29">
        <v>3034255000</v>
      </c>
      <c r="J55" s="29">
        <v>3364678000</v>
      </c>
      <c r="K55" s="29">
        <v>3772771000</v>
      </c>
      <c r="L55" s="29">
        <v>3706633000</v>
      </c>
    </row>
    <row r="56" spans="1:12" x14ac:dyDescent="0.2">
      <c r="A56" s="22">
        <v>120801058816</v>
      </c>
      <c r="B56" s="26" t="s">
        <v>541</v>
      </c>
      <c r="C56" s="29">
        <v>76866000</v>
      </c>
      <c r="D56" s="29">
        <v>111631000</v>
      </c>
      <c r="E56" s="29">
        <v>131044000</v>
      </c>
      <c r="F56" s="29">
        <v>129035000</v>
      </c>
      <c r="G56" s="29">
        <v>125537000</v>
      </c>
      <c r="H56" s="29">
        <v>114509000</v>
      </c>
      <c r="I56" s="29">
        <v>240876000</v>
      </c>
      <c r="J56" s="29">
        <v>298851000</v>
      </c>
      <c r="K56" s="29">
        <v>383243000</v>
      </c>
      <c r="L56" s="29">
        <v>240755000</v>
      </c>
    </row>
    <row r="57" spans="1:12" x14ac:dyDescent="0.2">
      <c r="A57" s="22">
        <v>120801050624</v>
      </c>
      <c r="B57" s="26" t="s">
        <v>542</v>
      </c>
    </row>
    <row r="58" spans="1:12" x14ac:dyDescent="0.2">
      <c r="A58" s="22">
        <v>120801067008</v>
      </c>
      <c r="B58" s="26" t="s">
        <v>543</v>
      </c>
    </row>
    <row r="59" spans="1:12" x14ac:dyDescent="0.2">
      <c r="A59" s="22">
        <v>120802000896</v>
      </c>
      <c r="B59" s="26" t="s">
        <v>544</v>
      </c>
      <c r="C59" s="29">
        <v>421518000</v>
      </c>
      <c r="D59" s="29">
        <v>626548000</v>
      </c>
      <c r="E59" s="29">
        <v>790584000</v>
      </c>
      <c r="F59" s="29">
        <v>681187000</v>
      </c>
      <c r="G59" s="29">
        <v>811072000</v>
      </c>
      <c r="H59" s="29">
        <v>1002805000</v>
      </c>
      <c r="I59" s="29">
        <v>1778128000</v>
      </c>
      <c r="J59" s="29">
        <v>2114504000</v>
      </c>
      <c r="K59" s="29">
        <v>2407025000</v>
      </c>
      <c r="L59" s="29">
        <v>1881232000</v>
      </c>
    </row>
    <row r="60" spans="1:12" x14ac:dyDescent="0.2">
      <c r="A60" s="22">
        <v>120802009088</v>
      </c>
      <c r="B60" s="26" t="s">
        <v>545</v>
      </c>
      <c r="C60" s="29">
        <v>43564000</v>
      </c>
      <c r="D60" s="29">
        <v>54632000</v>
      </c>
      <c r="E60" s="29">
        <v>61045000</v>
      </c>
      <c r="F60" s="29">
        <v>67985000</v>
      </c>
      <c r="G60" s="29">
        <v>46765000</v>
      </c>
      <c r="H60" s="29">
        <v>89812000</v>
      </c>
      <c r="I60" s="29">
        <v>247398000</v>
      </c>
      <c r="J60" s="29">
        <v>279511000</v>
      </c>
      <c r="K60" s="29">
        <v>306620000</v>
      </c>
      <c r="L60" s="29">
        <v>207277000</v>
      </c>
    </row>
    <row r="61" spans="1:12" x14ac:dyDescent="0.2">
      <c r="A61" s="22">
        <v>120802017280</v>
      </c>
      <c r="B61" s="26" t="s">
        <v>546</v>
      </c>
      <c r="C61" s="29">
        <v>21288000</v>
      </c>
      <c r="D61" s="29">
        <v>19102000</v>
      </c>
      <c r="E61" s="29">
        <v>16447000</v>
      </c>
      <c r="F61" s="29">
        <v>14766000</v>
      </c>
      <c r="G61" s="29">
        <v>15587000</v>
      </c>
      <c r="H61" s="29">
        <v>15886000</v>
      </c>
      <c r="I61" s="29">
        <v>25131000</v>
      </c>
      <c r="J61" s="29">
        <v>26663000</v>
      </c>
      <c r="K61" s="29">
        <v>22276000</v>
      </c>
      <c r="L61" s="29">
        <v>24476000</v>
      </c>
    </row>
    <row r="62" spans="1:12" x14ac:dyDescent="0.2">
      <c r="A62" s="22">
        <v>120802033664</v>
      </c>
      <c r="B62" s="26" t="s">
        <v>547</v>
      </c>
      <c r="C62" s="29">
        <v>4100000</v>
      </c>
      <c r="D62" s="29">
        <v>12220000</v>
      </c>
      <c r="E62" s="29">
        <v>12596000</v>
      </c>
      <c r="F62" s="29">
        <v>2827000</v>
      </c>
      <c r="G62" s="29">
        <v>2092000</v>
      </c>
      <c r="H62" s="29">
        <v>6466000</v>
      </c>
      <c r="I62" s="29">
        <v>22367000</v>
      </c>
      <c r="J62" s="29">
        <v>21952000</v>
      </c>
      <c r="K62" s="29">
        <v>16381000</v>
      </c>
      <c r="L62" s="29">
        <v>14939000</v>
      </c>
    </row>
    <row r="63" spans="1:12" x14ac:dyDescent="0.2">
      <c r="A63" s="22">
        <v>120802041856</v>
      </c>
      <c r="B63" s="26" t="s">
        <v>548</v>
      </c>
      <c r="C63" s="29">
        <v>26052000</v>
      </c>
      <c r="D63" s="29">
        <v>34657000</v>
      </c>
      <c r="E63" s="29">
        <v>77634000</v>
      </c>
      <c r="F63" s="29">
        <v>57393000</v>
      </c>
      <c r="G63" s="29">
        <v>66279000</v>
      </c>
      <c r="H63" s="29">
        <v>71290000</v>
      </c>
      <c r="I63" s="29">
        <v>115671000</v>
      </c>
      <c r="J63" s="29">
        <v>106899000</v>
      </c>
      <c r="K63" s="29">
        <v>144709000</v>
      </c>
      <c r="L63" s="29">
        <v>132573000</v>
      </c>
    </row>
    <row r="64" spans="1:12" x14ac:dyDescent="0.2">
      <c r="A64" s="22">
        <v>120802050048</v>
      </c>
      <c r="B64" s="26" t="s">
        <v>549</v>
      </c>
      <c r="C64" s="29"/>
      <c r="D64" s="29"/>
      <c r="E64" s="29"/>
      <c r="F64" s="29"/>
      <c r="G64" s="29">
        <v>97280000</v>
      </c>
      <c r="H64" s="29">
        <v>120000000</v>
      </c>
      <c r="I64" s="29">
        <v>147885000</v>
      </c>
      <c r="J64" s="29">
        <v>139800000</v>
      </c>
      <c r="K64" s="29">
        <v>165000000</v>
      </c>
      <c r="L64" s="29">
        <v>165600000</v>
      </c>
    </row>
    <row r="65" spans="1:12" x14ac:dyDescent="0.2">
      <c r="A65" s="22">
        <v>120802058240</v>
      </c>
      <c r="B65" s="26" t="s">
        <v>550</v>
      </c>
      <c r="C65" s="29">
        <v>6316000</v>
      </c>
      <c r="D65" s="29">
        <v>86554000</v>
      </c>
      <c r="E65" s="29">
        <v>60991000</v>
      </c>
      <c r="F65" s="29">
        <v>35091000</v>
      </c>
      <c r="G65" s="29">
        <v>37881000</v>
      </c>
      <c r="H65" s="29">
        <v>152917000</v>
      </c>
      <c r="I65" s="29">
        <v>237223000</v>
      </c>
      <c r="J65" s="29">
        <v>194709000</v>
      </c>
      <c r="K65" s="29">
        <v>207010000</v>
      </c>
      <c r="L65" s="29">
        <v>168560000</v>
      </c>
    </row>
    <row r="66" spans="1:12" x14ac:dyDescent="0.2">
      <c r="A66" s="22">
        <v>120802066432</v>
      </c>
      <c r="B66" s="26" t="s">
        <v>551</v>
      </c>
      <c r="C66" s="29">
        <v>12062000</v>
      </c>
      <c r="D66" s="29">
        <v>15073000</v>
      </c>
      <c r="E66" s="29">
        <v>2893000</v>
      </c>
      <c r="F66" s="29">
        <v>796000</v>
      </c>
      <c r="G66" s="29">
        <v>2781000</v>
      </c>
      <c r="H66" s="29">
        <v>3202000</v>
      </c>
      <c r="I66" s="29">
        <v>350000</v>
      </c>
      <c r="J66" s="29"/>
      <c r="K66" s="29">
        <v>30000</v>
      </c>
      <c r="L66" s="29"/>
    </row>
    <row r="67" spans="1:12" x14ac:dyDescent="0.2">
      <c r="A67" s="22">
        <v>120802082816</v>
      </c>
      <c r="B67" s="26" t="s">
        <v>552</v>
      </c>
      <c r="C67" s="29">
        <v>12617000</v>
      </c>
      <c r="D67" s="29">
        <v>7559000</v>
      </c>
      <c r="E67" s="29">
        <v>13753000</v>
      </c>
      <c r="F67" s="29">
        <v>11868000</v>
      </c>
      <c r="G67" s="29">
        <v>16345000</v>
      </c>
      <c r="H67" s="29">
        <v>30068000</v>
      </c>
      <c r="I67" s="29">
        <v>21822000</v>
      </c>
      <c r="J67" s="29">
        <v>25666000</v>
      </c>
      <c r="K67" s="29">
        <v>56390000</v>
      </c>
      <c r="L67" s="29">
        <v>48669000</v>
      </c>
    </row>
    <row r="68" spans="1:12" x14ac:dyDescent="0.2">
      <c r="A68" s="22">
        <v>120802091008</v>
      </c>
      <c r="B68" s="26" t="s">
        <v>553</v>
      </c>
    </row>
    <row r="69" spans="1:12" x14ac:dyDescent="0.2">
      <c r="A69" s="22">
        <v>120802099200</v>
      </c>
      <c r="B69" s="26" t="s">
        <v>554</v>
      </c>
      <c r="C69" s="29">
        <v>34602000</v>
      </c>
      <c r="D69" s="29">
        <v>57681000</v>
      </c>
      <c r="E69" s="29">
        <v>49987000</v>
      </c>
      <c r="F69" s="29">
        <v>46176000</v>
      </c>
      <c r="G69" s="29">
        <v>48010000</v>
      </c>
      <c r="H69" s="29">
        <v>73514000</v>
      </c>
      <c r="I69" s="29">
        <v>98646000</v>
      </c>
      <c r="J69" s="29">
        <v>214132000</v>
      </c>
      <c r="K69" s="29">
        <v>132621000</v>
      </c>
      <c r="L69" s="29">
        <v>100891000</v>
      </c>
    </row>
    <row r="70" spans="1:12" x14ac:dyDescent="0.2">
      <c r="A70" s="22">
        <v>120802107392</v>
      </c>
      <c r="B70" s="26" t="s">
        <v>555</v>
      </c>
      <c r="C70" s="29">
        <v>871000</v>
      </c>
      <c r="D70" s="29">
        <v>1866000</v>
      </c>
      <c r="E70" s="29">
        <v>799000</v>
      </c>
      <c r="F70" s="29">
        <v>844000</v>
      </c>
      <c r="G70" s="29">
        <v>148000</v>
      </c>
      <c r="H70" s="29">
        <v>82000</v>
      </c>
      <c r="I70" s="29">
        <v>10262000</v>
      </c>
      <c r="J70" s="29">
        <v>1428000</v>
      </c>
      <c r="K70" s="29">
        <v>11624000</v>
      </c>
      <c r="L70" s="29">
        <v>1323000</v>
      </c>
    </row>
    <row r="71" spans="1:12" x14ac:dyDescent="0.2">
      <c r="A71" s="22">
        <v>120802123776</v>
      </c>
      <c r="B71" s="26" t="s">
        <v>556</v>
      </c>
      <c r="C71" s="29">
        <v>129479000</v>
      </c>
      <c r="D71" s="29">
        <v>120226000</v>
      </c>
      <c r="E71" s="29">
        <v>128977000</v>
      </c>
      <c r="F71" s="29">
        <v>108996000</v>
      </c>
      <c r="G71" s="29">
        <v>103721000</v>
      </c>
      <c r="H71" s="29">
        <v>131108000</v>
      </c>
      <c r="I71" s="29">
        <v>52984000</v>
      </c>
      <c r="J71" s="29">
        <v>40896000</v>
      </c>
      <c r="K71" s="29">
        <v>33613000</v>
      </c>
      <c r="L71" s="29">
        <v>70786000</v>
      </c>
    </row>
    <row r="72" spans="1:12" x14ac:dyDescent="0.25">
      <c r="A72" s="22">
        <v>120802131968</v>
      </c>
      <c r="B72" s="26" t="s">
        <v>557</v>
      </c>
      <c r="C72">
        <v>1340000</v>
      </c>
      <c r="E72">
        <v>1213000</v>
      </c>
      <c r="F72" s="29">
        <v>900000</v>
      </c>
    </row>
    <row r="73" spans="1:12" x14ac:dyDescent="0.2">
      <c r="A73" s="22">
        <v>120802140160</v>
      </c>
      <c r="B73" s="26" t="s">
        <v>558</v>
      </c>
      <c r="C73" s="29">
        <v>129227000</v>
      </c>
      <c r="D73" s="29">
        <v>216978000</v>
      </c>
      <c r="E73" s="29">
        <v>364248000</v>
      </c>
      <c r="F73" s="29">
        <v>333545000</v>
      </c>
      <c r="G73" s="29">
        <v>374183000</v>
      </c>
      <c r="H73" s="29">
        <v>308463000</v>
      </c>
      <c r="I73" s="29">
        <v>671116000</v>
      </c>
      <c r="J73" s="29">
        <v>866205000</v>
      </c>
      <c r="K73" s="29">
        <v>1128756000</v>
      </c>
      <c r="L73" s="29">
        <v>798968000</v>
      </c>
    </row>
    <row r="74" spans="1:12" x14ac:dyDescent="0.2">
      <c r="A74" s="22">
        <v>120802148352</v>
      </c>
      <c r="B74" s="26" t="s">
        <v>559</v>
      </c>
      <c r="I74" s="29"/>
      <c r="J74" s="29"/>
    </row>
    <row r="75" spans="1:12" x14ac:dyDescent="0.2">
      <c r="A75" s="22">
        <v>120802156544</v>
      </c>
      <c r="B75" s="26" t="s">
        <v>560</v>
      </c>
    </row>
    <row r="76" spans="1:12" x14ac:dyDescent="0.2">
      <c r="A76" s="22">
        <v>120802172928</v>
      </c>
      <c r="B76" s="26" t="s">
        <v>561</v>
      </c>
    </row>
    <row r="77" spans="1:12" x14ac:dyDescent="0.2">
      <c r="A77" s="22">
        <v>120802181120</v>
      </c>
      <c r="B77" s="26" t="s">
        <v>562</v>
      </c>
      <c r="I77" s="29">
        <v>127273000</v>
      </c>
      <c r="J77" s="29">
        <v>196644000</v>
      </c>
      <c r="K77" s="29">
        <v>181995000</v>
      </c>
      <c r="L77" s="29">
        <v>147169000</v>
      </c>
    </row>
    <row r="78" spans="1:12" x14ac:dyDescent="0.2">
      <c r="A78" s="22">
        <v>120803000320</v>
      </c>
      <c r="B78" s="26" t="s">
        <v>563</v>
      </c>
      <c r="C78" s="29">
        <v>166126000</v>
      </c>
      <c r="D78" s="29">
        <v>442903000</v>
      </c>
      <c r="E78" s="29">
        <v>484552000</v>
      </c>
      <c r="F78" s="29">
        <v>1210283000</v>
      </c>
      <c r="G78" s="29">
        <v>720953000</v>
      </c>
      <c r="H78" s="29">
        <v>1258957000</v>
      </c>
      <c r="I78" s="29">
        <v>1303631000</v>
      </c>
      <c r="J78" s="29">
        <v>1470361000</v>
      </c>
      <c r="K78" s="29">
        <v>1080940000</v>
      </c>
      <c r="L78" s="29">
        <v>1351945000</v>
      </c>
    </row>
    <row r="79" spans="1:12" x14ac:dyDescent="0.2">
      <c r="A79" s="22">
        <v>120803008512</v>
      </c>
      <c r="B79" s="26" t="s">
        <v>564</v>
      </c>
      <c r="C79" s="29">
        <v>41656000</v>
      </c>
      <c r="D79" s="29">
        <v>59136000</v>
      </c>
      <c r="E79" s="29">
        <v>74363000</v>
      </c>
      <c r="F79" s="29">
        <v>80931000</v>
      </c>
      <c r="G79" s="29">
        <v>75426000</v>
      </c>
      <c r="H79" s="29">
        <v>56627000</v>
      </c>
      <c r="I79" s="29">
        <v>116897000</v>
      </c>
      <c r="J79" s="29">
        <v>134990000</v>
      </c>
      <c r="K79" s="29">
        <v>70247000</v>
      </c>
      <c r="L79" s="29">
        <v>64349000</v>
      </c>
    </row>
    <row r="80" spans="1:12" x14ac:dyDescent="0.2">
      <c r="A80" s="22">
        <v>120803016704</v>
      </c>
      <c r="B80" s="26" t="s">
        <v>565</v>
      </c>
      <c r="C80" s="29">
        <v>1851000</v>
      </c>
      <c r="D80" s="29">
        <v>3273000</v>
      </c>
      <c r="E80" s="29">
        <v>110000</v>
      </c>
      <c r="F80" s="29">
        <v>64000</v>
      </c>
      <c r="G80" s="29"/>
      <c r="H80" s="29"/>
      <c r="J80" s="29"/>
      <c r="L80" s="29">
        <v>10909000</v>
      </c>
    </row>
    <row r="81" spans="1:12" x14ac:dyDescent="0.25">
      <c r="A81" s="22">
        <v>120803033088</v>
      </c>
      <c r="B81" s="26" t="s">
        <v>566</v>
      </c>
      <c r="E81">
        <v>2751000</v>
      </c>
    </row>
    <row r="82" spans="1:12" x14ac:dyDescent="0.25">
      <c r="A82" s="22">
        <v>120803041280</v>
      </c>
      <c r="B82" s="26" t="s">
        <v>567</v>
      </c>
      <c r="C82">
        <v>86524000</v>
      </c>
      <c r="D82">
        <v>300000</v>
      </c>
      <c r="E82">
        <v>47455000</v>
      </c>
      <c r="K82">
        <v>3546000</v>
      </c>
      <c r="L82">
        <v>40950000</v>
      </c>
    </row>
    <row r="83" spans="1:12" x14ac:dyDescent="0.2">
      <c r="A83" s="22">
        <v>120803049472</v>
      </c>
      <c r="B83" s="26" t="s">
        <v>568</v>
      </c>
    </row>
    <row r="84" spans="1:12" x14ac:dyDescent="0.2">
      <c r="A84" s="22">
        <v>120803057664</v>
      </c>
      <c r="B84" s="26" t="s">
        <v>569</v>
      </c>
      <c r="C84" s="29">
        <v>19687000</v>
      </c>
      <c r="D84" s="29">
        <v>92509000</v>
      </c>
      <c r="E84" s="29">
        <v>306808000</v>
      </c>
      <c r="F84" s="29">
        <v>371213000</v>
      </c>
      <c r="G84" s="29">
        <v>344540000</v>
      </c>
      <c r="H84" s="29">
        <v>369179000</v>
      </c>
      <c r="I84" s="29">
        <v>1100392000</v>
      </c>
      <c r="J84" s="29">
        <v>1105928000</v>
      </c>
      <c r="K84" s="29">
        <v>900508000</v>
      </c>
      <c r="L84" s="29">
        <v>918253000</v>
      </c>
    </row>
    <row r="85" spans="1:12" x14ac:dyDescent="0.2">
      <c r="A85" s="22">
        <v>120803074048</v>
      </c>
      <c r="B85" s="26" t="s">
        <v>570</v>
      </c>
    </row>
    <row r="86" spans="1:12" x14ac:dyDescent="0.2">
      <c r="A86" s="22">
        <v>120803082240</v>
      </c>
      <c r="B86" s="26" t="s">
        <v>571</v>
      </c>
    </row>
    <row r="87" spans="1:12" x14ac:dyDescent="0.25">
      <c r="A87" s="22">
        <v>120803090432</v>
      </c>
      <c r="B87" s="26" t="s">
        <v>572</v>
      </c>
      <c r="C87">
        <v>20000</v>
      </c>
      <c r="D87">
        <v>226898000</v>
      </c>
      <c r="E87">
        <v>4714000</v>
      </c>
    </row>
    <row r="88" spans="1:12" x14ac:dyDescent="0.25">
      <c r="A88" s="22">
        <v>120803098624</v>
      </c>
      <c r="B88" s="26" t="s">
        <v>573</v>
      </c>
      <c r="C88">
        <v>16388000</v>
      </c>
      <c r="D88">
        <v>60788000</v>
      </c>
      <c r="E88">
        <v>48351000</v>
      </c>
      <c r="F88">
        <v>758075000</v>
      </c>
      <c r="G88">
        <v>82049000</v>
      </c>
      <c r="H88">
        <v>94140000</v>
      </c>
    </row>
    <row r="89" spans="1:12" x14ac:dyDescent="0.25">
      <c r="A89" s="22">
        <v>120803106816</v>
      </c>
      <c r="B89" s="26" t="s">
        <v>574</v>
      </c>
      <c r="G89">
        <v>218937000</v>
      </c>
      <c r="H89">
        <v>739011000</v>
      </c>
      <c r="I89">
        <v>86343000</v>
      </c>
      <c r="J89">
        <v>229443000</v>
      </c>
      <c r="K89">
        <v>106639000</v>
      </c>
      <c r="L89">
        <v>317484000</v>
      </c>
    </row>
    <row r="90" spans="1:12" x14ac:dyDescent="0.2">
      <c r="A90" s="22">
        <v>120803123200</v>
      </c>
      <c r="B90" s="26" t="s">
        <v>575</v>
      </c>
    </row>
    <row r="91" spans="1:12" x14ac:dyDescent="0.2">
      <c r="A91" s="22">
        <v>120803131392</v>
      </c>
      <c r="B91" s="26" t="s">
        <v>576</v>
      </c>
    </row>
    <row r="92" spans="1:12" x14ac:dyDescent="0.2">
      <c r="A92" s="22">
        <v>120803999744</v>
      </c>
      <c r="B92" s="26" t="s">
        <v>577</v>
      </c>
      <c r="C92" s="29">
        <v>77856000</v>
      </c>
      <c r="D92" s="29">
        <v>79092000</v>
      </c>
      <c r="E92" s="29">
        <v>60979000</v>
      </c>
      <c r="F92" s="29">
        <v>61195000</v>
      </c>
      <c r="G92" s="29">
        <v>90317000</v>
      </c>
      <c r="H92" s="29">
        <v>244879000</v>
      </c>
      <c r="I92" s="29">
        <v>163063000</v>
      </c>
      <c r="J92" s="29">
        <v>8675000</v>
      </c>
      <c r="K92" s="29">
        <v>-273729000</v>
      </c>
      <c r="L92" s="29">
        <v>-2211000</v>
      </c>
    </row>
    <row r="93" spans="1:12" x14ac:dyDescent="0.2">
      <c r="A93" s="22">
        <v>120804007936</v>
      </c>
      <c r="B93" s="26" t="s">
        <v>578</v>
      </c>
    </row>
    <row r="94" spans="1:12" x14ac:dyDescent="0.2">
      <c r="A94" s="22">
        <v>120804016128</v>
      </c>
      <c r="B94" s="26" t="s">
        <v>579</v>
      </c>
    </row>
    <row r="95" spans="1:12" x14ac:dyDescent="0.2">
      <c r="A95" s="22">
        <v>120804032512</v>
      </c>
      <c r="B95" s="26" t="s">
        <v>580</v>
      </c>
    </row>
    <row r="96" spans="1:12" x14ac:dyDescent="0.2">
      <c r="A96" s="22">
        <v>120804040704</v>
      </c>
      <c r="B96" s="26" t="s">
        <v>581</v>
      </c>
    </row>
    <row r="97" spans="1:12" x14ac:dyDescent="0.25">
      <c r="A97" s="22">
        <v>120804048896</v>
      </c>
      <c r="B97" s="26" t="s">
        <v>582</v>
      </c>
      <c r="C97" s="29">
        <v>77530000</v>
      </c>
      <c r="D97" s="29">
        <v>79092000</v>
      </c>
      <c r="E97" s="29">
        <v>60265000</v>
      </c>
      <c r="F97" s="29">
        <v>61195000</v>
      </c>
      <c r="G97" s="29">
        <v>90317000</v>
      </c>
      <c r="H97" s="29">
        <v>244879000</v>
      </c>
      <c r="I97" s="29">
        <v>160183000</v>
      </c>
      <c r="J97" s="29">
        <v>5663000</v>
      </c>
      <c r="K97">
        <v>-278149000</v>
      </c>
      <c r="L97" s="29">
        <v>-6819000</v>
      </c>
    </row>
    <row r="98" spans="1:12" x14ac:dyDescent="0.2">
      <c r="A98" s="22">
        <v>120804057088</v>
      </c>
      <c r="B98" s="26" t="s">
        <v>583</v>
      </c>
      <c r="C98" s="29"/>
      <c r="D98" s="29"/>
      <c r="E98" s="29"/>
      <c r="F98" s="29"/>
      <c r="G98" s="29"/>
      <c r="H98" s="29"/>
      <c r="I98" s="29"/>
      <c r="J98" s="29">
        <v>2188000</v>
      </c>
      <c r="K98" s="29">
        <v>3752000</v>
      </c>
      <c r="L98" s="29">
        <v>4322000</v>
      </c>
    </row>
    <row r="99" spans="1:12" x14ac:dyDescent="0.2">
      <c r="A99" s="22">
        <v>120804073472</v>
      </c>
      <c r="B99" s="26" t="s">
        <v>584</v>
      </c>
    </row>
    <row r="100" spans="1:12" x14ac:dyDescent="0.2">
      <c r="A100" s="22">
        <v>120804081664</v>
      </c>
      <c r="B100" s="26" t="s">
        <v>488</v>
      </c>
      <c r="C100" s="29">
        <v>326000</v>
      </c>
      <c r="D100" s="29"/>
      <c r="E100" s="29">
        <v>714000</v>
      </c>
      <c r="F100" s="29"/>
      <c r="G100" s="29"/>
      <c r="H100" s="29"/>
      <c r="I100" s="29">
        <v>2880000</v>
      </c>
      <c r="J100" s="29">
        <v>824000</v>
      </c>
      <c r="K100" s="29">
        <v>668000</v>
      </c>
      <c r="L100" s="29">
        <v>287000</v>
      </c>
    </row>
    <row r="101" spans="1:12" x14ac:dyDescent="0.2">
      <c r="A101" s="22">
        <v>120900001792</v>
      </c>
      <c r="B101" s="26" t="s">
        <v>585</v>
      </c>
      <c r="C101" s="29">
        <v>1779174000</v>
      </c>
      <c r="D101" s="29">
        <v>-422140000</v>
      </c>
      <c r="E101" s="29">
        <v>1930281000</v>
      </c>
      <c r="F101" s="29">
        <v>2721113000</v>
      </c>
      <c r="G101" s="29">
        <v>1916180000</v>
      </c>
      <c r="H101" s="29">
        <v>2830164000</v>
      </c>
      <c r="I101" s="29">
        <v>4557740000</v>
      </c>
      <c r="J101" s="29">
        <v>1761275000</v>
      </c>
      <c r="K101" s="29">
        <v>790299000</v>
      </c>
      <c r="L101" s="29">
        <v>1231687000</v>
      </c>
    </row>
    <row r="102" spans="1:12" x14ac:dyDescent="0.2">
      <c r="A102" s="22">
        <v>121100001280</v>
      </c>
      <c r="B102" s="26" t="s">
        <v>586</v>
      </c>
      <c r="C102" s="29">
        <v>335661000</v>
      </c>
      <c r="D102" s="29">
        <v>2288958000</v>
      </c>
      <c r="E102" s="29">
        <v>1694753000</v>
      </c>
      <c r="F102" s="29">
        <v>1225976000</v>
      </c>
      <c r="G102" s="29">
        <v>1155788000</v>
      </c>
      <c r="H102" s="29">
        <v>2327558000</v>
      </c>
      <c r="I102" s="29">
        <v>3175072000</v>
      </c>
      <c r="J102" s="29">
        <v>5275002000</v>
      </c>
      <c r="K102" s="29">
        <v>4527084000</v>
      </c>
      <c r="L102" s="29">
        <v>3168943000</v>
      </c>
    </row>
    <row r="103" spans="1:12" x14ac:dyDescent="0.2">
      <c r="A103" s="22">
        <v>121102008320</v>
      </c>
      <c r="B103" s="26" t="s">
        <v>587</v>
      </c>
      <c r="C103" s="29">
        <v>532000</v>
      </c>
      <c r="D103" s="29">
        <v>303000</v>
      </c>
      <c r="E103" s="29">
        <v>84128000</v>
      </c>
      <c r="F103" s="29">
        <v>205405000</v>
      </c>
      <c r="G103" s="29">
        <v>231091000</v>
      </c>
      <c r="H103" s="29">
        <v>222159000</v>
      </c>
      <c r="I103" s="29">
        <v>197374000</v>
      </c>
      <c r="J103" s="29">
        <v>34958000</v>
      </c>
      <c r="K103" s="29">
        <v>4178000</v>
      </c>
      <c r="L103" s="29">
        <v>7834000</v>
      </c>
    </row>
    <row r="104" spans="1:12" x14ac:dyDescent="0.2">
      <c r="A104" s="22">
        <v>121102016512</v>
      </c>
      <c r="B104" s="26" t="s">
        <v>588</v>
      </c>
      <c r="F104" s="29"/>
    </row>
    <row r="105" spans="1:12" x14ac:dyDescent="0.2">
      <c r="A105" s="22">
        <v>121102032896</v>
      </c>
      <c r="B105" s="26" t="s">
        <v>589</v>
      </c>
    </row>
    <row r="106" spans="1:12" x14ac:dyDescent="0.2">
      <c r="A106" s="22">
        <v>121102999552</v>
      </c>
      <c r="B106" s="26" t="s">
        <v>590</v>
      </c>
    </row>
    <row r="107" spans="1:12" x14ac:dyDescent="0.2">
      <c r="A107" s="22">
        <v>121103998976</v>
      </c>
      <c r="B107" s="26" t="s">
        <v>591</v>
      </c>
    </row>
    <row r="108" spans="1:12" x14ac:dyDescent="0.2">
      <c r="A108" s="22">
        <v>121105997824</v>
      </c>
      <c r="B108" s="26" t="s">
        <v>592</v>
      </c>
    </row>
    <row r="109" spans="1:12" x14ac:dyDescent="0.2">
      <c r="A109" s="22">
        <v>121130016768</v>
      </c>
      <c r="B109" s="26" t="s">
        <v>593</v>
      </c>
    </row>
    <row r="110" spans="1:12" x14ac:dyDescent="0.2">
      <c r="A110" s="22">
        <v>121106997248</v>
      </c>
      <c r="B110" s="26" t="s">
        <v>594</v>
      </c>
    </row>
    <row r="111" spans="1:12" x14ac:dyDescent="0.2">
      <c r="A111" s="22">
        <v>121130033152</v>
      </c>
      <c r="B111" s="26" t="s">
        <v>595</v>
      </c>
    </row>
    <row r="112" spans="1:12" x14ac:dyDescent="0.2">
      <c r="A112" s="22">
        <v>121130065920</v>
      </c>
      <c r="B112" s="26" t="s">
        <v>596</v>
      </c>
    </row>
    <row r="113" spans="1:12" x14ac:dyDescent="0.2">
      <c r="A113" s="22">
        <v>121102041088</v>
      </c>
      <c r="B113" s="26" t="s">
        <v>597</v>
      </c>
    </row>
    <row r="114" spans="1:12" x14ac:dyDescent="0.2">
      <c r="A114" s="22">
        <v>121132998656</v>
      </c>
      <c r="B114" s="26" t="s">
        <v>598</v>
      </c>
    </row>
    <row r="115" spans="1:12" x14ac:dyDescent="0.2">
      <c r="A115" s="22">
        <v>121116000256</v>
      </c>
      <c r="B115" s="26" t="s">
        <v>599</v>
      </c>
    </row>
    <row r="116" spans="1:12" x14ac:dyDescent="0.2">
      <c r="A116" s="22">
        <v>121102049280</v>
      </c>
      <c r="B116" s="26" t="s">
        <v>600</v>
      </c>
    </row>
    <row r="117" spans="1:12" x14ac:dyDescent="0.2">
      <c r="A117" s="22">
        <v>121117999104</v>
      </c>
      <c r="B117" s="26" t="s">
        <v>601</v>
      </c>
    </row>
    <row r="118" spans="1:12" x14ac:dyDescent="0.2">
      <c r="A118" s="22">
        <v>121119997952</v>
      </c>
      <c r="B118" s="26" t="s">
        <v>602</v>
      </c>
    </row>
    <row r="119" spans="1:12" x14ac:dyDescent="0.2">
      <c r="A119" s="22">
        <v>121120997376</v>
      </c>
      <c r="B119" s="26" t="s">
        <v>603</v>
      </c>
    </row>
    <row r="120" spans="1:12" x14ac:dyDescent="0.2">
      <c r="A120" s="22">
        <v>121121996800</v>
      </c>
      <c r="B120" s="26" t="s">
        <v>604</v>
      </c>
    </row>
    <row r="121" spans="1:12" x14ac:dyDescent="0.2">
      <c r="A121" s="22">
        <v>121122996224</v>
      </c>
      <c r="B121" s="26" t="s">
        <v>536</v>
      </c>
    </row>
    <row r="122" spans="1:12" x14ac:dyDescent="0.2">
      <c r="A122" s="22">
        <v>121124003840</v>
      </c>
      <c r="B122" s="26" t="s">
        <v>605</v>
      </c>
    </row>
    <row r="123" spans="1:12" x14ac:dyDescent="0.25">
      <c r="A123" s="22">
        <v>121125003264</v>
      </c>
      <c r="B123" s="26" t="s">
        <v>606</v>
      </c>
      <c r="C123">
        <v>232570000</v>
      </c>
      <c r="D123">
        <v>407896000</v>
      </c>
      <c r="E123">
        <v>1268935000</v>
      </c>
      <c r="F123">
        <v>399316000</v>
      </c>
      <c r="G123">
        <v>620835000</v>
      </c>
      <c r="H123" s="29">
        <v>970919000</v>
      </c>
      <c r="I123">
        <v>1699381000</v>
      </c>
      <c r="J123">
        <v>2028228000</v>
      </c>
      <c r="K123">
        <v>2044516000</v>
      </c>
      <c r="L123">
        <v>1540934000</v>
      </c>
    </row>
    <row r="124" spans="1:12" x14ac:dyDescent="0.25">
      <c r="A124" s="22">
        <v>121126002688</v>
      </c>
      <c r="B124" s="26" t="s">
        <v>607</v>
      </c>
      <c r="D124">
        <v>162901000</v>
      </c>
      <c r="E124">
        <v>163011000</v>
      </c>
      <c r="F124">
        <v>363184000</v>
      </c>
      <c r="G124">
        <v>79039000</v>
      </c>
      <c r="H124">
        <v>792131000</v>
      </c>
      <c r="I124">
        <v>855865000</v>
      </c>
      <c r="J124">
        <v>1253891000</v>
      </c>
      <c r="K124">
        <v>608143000</v>
      </c>
      <c r="L124">
        <v>113314000</v>
      </c>
    </row>
    <row r="125" spans="1:12" x14ac:dyDescent="0.2">
      <c r="A125" s="22">
        <v>121127002112</v>
      </c>
      <c r="B125" s="26" t="s">
        <v>608</v>
      </c>
    </row>
    <row r="126" spans="1:12" x14ac:dyDescent="0.2">
      <c r="A126" s="22">
        <v>121128001536</v>
      </c>
      <c r="B126" s="26" t="s">
        <v>609</v>
      </c>
    </row>
    <row r="127" spans="1:12" x14ac:dyDescent="0.2">
      <c r="A127" s="22">
        <v>121129000960</v>
      </c>
      <c r="B127" s="26" t="s">
        <v>610</v>
      </c>
    </row>
    <row r="128" spans="1:12" x14ac:dyDescent="0.2">
      <c r="A128" s="22">
        <v>121130999808</v>
      </c>
      <c r="B128" s="26" t="s">
        <v>611</v>
      </c>
    </row>
    <row r="129" spans="1:12" x14ac:dyDescent="0.25">
      <c r="A129" s="22">
        <v>121131999232</v>
      </c>
      <c r="B129" s="26" t="s">
        <v>612</v>
      </c>
      <c r="C129">
        <v>12165000</v>
      </c>
      <c r="D129">
        <v>77530000</v>
      </c>
      <c r="E129">
        <v>79092000</v>
      </c>
      <c r="F129">
        <v>48370000</v>
      </c>
      <c r="G129">
        <v>61195000</v>
      </c>
      <c r="H129" s="29">
        <v>90317000</v>
      </c>
    </row>
    <row r="130" spans="1:12" x14ac:dyDescent="0.2">
      <c r="A130" s="22">
        <v>121133998080</v>
      </c>
      <c r="B130" s="26" t="s">
        <v>613</v>
      </c>
    </row>
    <row r="131" spans="1:12" x14ac:dyDescent="0.2">
      <c r="A131" s="22">
        <v>121130008576</v>
      </c>
      <c r="B131" s="26" t="s">
        <v>614</v>
      </c>
    </row>
    <row r="132" spans="1:12" x14ac:dyDescent="0.2">
      <c r="A132" s="22">
        <v>121130049536</v>
      </c>
      <c r="B132" s="26" t="s">
        <v>615</v>
      </c>
    </row>
    <row r="133" spans="1:12" x14ac:dyDescent="0.2">
      <c r="A133" s="22">
        <v>121134997504</v>
      </c>
      <c r="B133" s="26" t="s">
        <v>616</v>
      </c>
    </row>
    <row r="134" spans="1:12" x14ac:dyDescent="0.2">
      <c r="A134" s="22">
        <v>121104998400</v>
      </c>
      <c r="B134" s="26" t="s">
        <v>617</v>
      </c>
    </row>
    <row r="135" spans="1:12" x14ac:dyDescent="0.25">
      <c r="A135" s="22">
        <v>121108996096</v>
      </c>
      <c r="B135" s="26" t="s">
        <v>618</v>
      </c>
      <c r="D135">
        <v>1605610000</v>
      </c>
    </row>
    <row r="136" spans="1:12" x14ac:dyDescent="0.2">
      <c r="A136" s="22">
        <v>121110003712</v>
      </c>
      <c r="B136" s="26" t="s">
        <v>619</v>
      </c>
    </row>
    <row r="137" spans="1:12" x14ac:dyDescent="0.2">
      <c r="A137" s="22">
        <v>121112002560</v>
      </c>
      <c r="B137" s="26" t="s">
        <v>620</v>
      </c>
    </row>
    <row r="138" spans="1:12" x14ac:dyDescent="0.2">
      <c r="A138" s="22">
        <v>121111003136</v>
      </c>
      <c r="B138" s="26" t="s">
        <v>621</v>
      </c>
    </row>
    <row r="139" spans="1:12" x14ac:dyDescent="0.25">
      <c r="A139" s="22">
        <v>121130057728</v>
      </c>
      <c r="B139" s="26" t="s">
        <v>622</v>
      </c>
      <c r="G139">
        <v>200000</v>
      </c>
    </row>
    <row r="140" spans="1:12" x14ac:dyDescent="0.2">
      <c r="A140" s="22">
        <v>121138003968</v>
      </c>
      <c r="B140" s="26" t="s">
        <v>623</v>
      </c>
    </row>
    <row r="141" spans="1:12" x14ac:dyDescent="0.2">
      <c r="A141" s="22">
        <v>121116999680</v>
      </c>
      <c r="B141" s="26" t="s">
        <v>624</v>
      </c>
      <c r="D141" s="29"/>
      <c r="E141" s="29"/>
      <c r="G141" s="29"/>
      <c r="H141" s="29"/>
      <c r="I141" s="29"/>
      <c r="J141" s="29"/>
      <c r="K141" s="29"/>
      <c r="L141" s="29"/>
    </row>
    <row r="142" spans="1:12" x14ac:dyDescent="0.2">
      <c r="A142" s="22">
        <v>121135996928</v>
      </c>
      <c r="B142" s="26" t="s">
        <v>625</v>
      </c>
    </row>
    <row r="143" spans="1:12" x14ac:dyDescent="0.2">
      <c r="A143" s="22">
        <v>121136996352</v>
      </c>
      <c r="B143" s="26" t="s">
        <v>626</v>
      </c>
    </row>
    <row r="144" spans="1:12" x14ac:dyDescent="0.2">
      <c r="A144" s="22">
        <v>121139003392</v>
      </c>
      <c r="B144" s="26" t="s">
        <v>627</v>
      </c>
    </row>
    <row r="145" spans="1:11" ht="16.5" customHeight="1" x14ac:dyDescent="0.25">
      <c r="A145" s="22">
        <v>121141002240</v>
      </c>
      <c r="B145" s="26" t="s">
        <v>628</v>
      </c>
      <c r="J145">
        <v>1549597000</v>
      </c>
      <c r="K145">
        <v>1597703000</v>
      </c>
    </row>
    <row r="146" spans="1:11" ht="16.5" customHeight="1" x14ac:dyDescent="0.2">
      <c r="A146" s="22">
        <v>121142009856</v>
      </c>
      <c r="B146" s="26" t="s">
        <v>629</v>
      </c>
    </row>
    <row r="147" spans="1:11" ht="16.5" customHeight="1" x14ac:dyDescent="0.2">
      <c r="A147" s="22">
        <v>121142018048</v>
      </c>
      <c r="B147" s="26" t="s">
        <v>630</v>
      </c>
    </row>
    <row r="148" spans="1:11" ht="16.5" customHeight="1" x14ac:dyDescent="0.2">
      <c r="A148" s="22">
        <v>121142026240</v>
      </c>
      <c r="B148" s="26" t="s">
        <v>631</v>
      </c>
    </row>
    <row r="149" spans="1:11" ht="16.5" customHeight="1" x14ac:dyDescent="0.2">
      <c r="A149" s="22">
        <v>121142042624</v>
      </c>
      <c r="B149" s="26" t="s">
        <v>632</v>
      </c>
    </row>
    <row r="150" spans="1:11" ht="16.5" customHeight="1" x14ac:dyDescent="0.2">
      <c r="A150" s="22">
        <v>121142059008</v>
      </c>
      <c r="B150" s="26" t="s">
        <v>633</v>
      </c>
    </row>
    <row r="151" spans="1:11" ht="16.5" customHeight="1" x14ac:dyDescent="0.2">
      <c r="A151" s="22">
        <v>121142099968</v>
      </c>
      <c r="B151" s="26" t="s">
        <v>634</v>
      </c>
    </row>
    <row r="152" spans="1:11" ht="16.5" customHeight="1" x14ac:dyDescent="0.2">
      <c r="A152" s="22">
        <v>121130082304</v>
      </c>
      <c r="B152" s="26" t="s">
        <v>635</v>
      </c>
    </row>
    <row r="153" spans="1:11" ht="16.5" customHeight="1" x14ac:dyDescent="0.2">
      <c r="A153" s="22">
        <v>121142108160</v>
      </c>
      <c r="B153" s="26" t="s">
        <v>636</v>
      </c>
    </row>
    <row r="154" spans="1:11" ht="16.5" customHeight="1" x14ac:dyDescent="0.2">
      <c r="A154" s="22">
        <v>121142116352</v>
      </c>
      <c r="B154" s="26" t="s">
        <v>637</v>
      </c>
    </row>
    <row r="155" spans="1:11" ht="16.5" customHeight="1" x14ac:dyDescent="0.2">
      <c r="A155" s="22">
        <v>121143001088</v>
      </c>
      <c r="B155" s="26" t="s">
        <v>638</v>
      </c>
    </row>
    <row r="156" spans="1:11" ht="16.5" customHeight="1" x14ac:dyDescent="0.25">
      <c r="A156" s="22">
        <v>121144000512</v>
      </c>
      <c r="B156" s="26" t="s">
        <v>639</v>
      </c>
      <c r="C156">
        <v>10000</v>
      </c>
      <c r="D156" s="29"/>
    </row>
    <row r="157" spans="1:11" ht="16.5" customHeight="1" x14ac:dyDescent="0.2">
      <c r="A157" s="22">
        <v>121140002816</v>
      </c>
      <c r="B157" s="26" t="s">
        <v>640</v>
      </c>
    </row>
    <row r="158" spans="1:11" ht="16.5" customHeight="1" x14ac:dyDescent="0.2">
      <c r="A158" s="22">
        <v>121144999936</v>
      </c>
      <c r="B158" s="26" t="s">
        <v>641</v>
      </c>
    </row>
    <row r="159" spans="1:11" ht="16.5" customHeight="1" x14ac:dyDescent="0.2">
      <c r="A159" s="22">
        <v>121145999360</v>
      </c>
      <c r="B159" s="26" t="s">
        <v>642</v>
      </c>
    </row>
    <row r="160" spans="1:11" ht="16.5" customHeight="1" x14ac:dyDescent="0.2">
      <c r="A160" s="22">
        <v>121146998784</v>
      </c>
      <c r="B160" s="26" t="s">
        <v>643</v>
      </c>
      <c r="J160" s="29"/>
    </row>
    <row r="161" spans="1:12" x14ac:dyDescent="0.2">
      <c r="A161" s="22">
        <v>121147998208</v>
      </c>
      <c r="B161" s="26" t="s">
        <v>644</v>
      </c>
    </row>
    <row r="162" spans="1:12" x14ac:dyDescent="0.2">
      <c r="A162" s="22">
        <v>121148997632</v>
      </c>
      <c r="B162" s="26" t="s">
        <v>645</v>
      </c>
    </row>
    <row r="163" spans="1:12" x14ac:dyDescent="0.2">
      <c r="A163" s="22">
        <v>121149997056</v>
      </c>
      <c r="B163" s="26" t="s">
        <v>646</v>
      </c>
    </row>
    <row r="164" spans="1:12" x14ac:dyDescent="0.2">
      <c r="A164" s="22">
        <v>121150996480</v>
      </c>
      <c r="B164" s="26" t="s">
        <v>647</v>
      </c>
    </row>
    <row r="165" spans="1:12" x14ac:dyDescent="0.25">
      <c r="A165" s="22">
        <v>121151995904</v>
      </c>
      <c r="B165" s="26" t="s">
        <v>648</v>
      </c>
      <c r="F165">
        <v>141881000</v>
      </c>
    </row>
    <row r="166" spans="1:12" x14ac:dyDescent="0.2">
      <c r="A166" s="22">
        <v>121153003520</v>
      </c>
      <c r="B166" s="26" t="s">
        <v>649</v>
      </c>
    </row>
    <row r="167" spans="1:12" x14ac:dyDescent="0.25">
      <c r="A167" s="22">
        <v>121155002368</v>
      </c>
      <c r="B167" s="26" t="s">
        <v>650</v>
      </c>
      <c r="C167" s="29">
        <v>90384000</v>
      </c>
      <c r="D167" s="29">
        <v>34720000</v>
      </c>
      <c r="E167" s="29">
        <v>99586000</v>
      </c>
      <c r="F167" s="29">
        <v>67819000</v>
      </c>
      <c r="G167" s="29">
        <v>163428000</v>
      </c>
      <c r="H167" s="29">
        <v>252033000</v>
      </c>
      <c r="I167" s="29">
        <v>422452000</v>
      </c>
      <c r="J167" s="29">
        <v>408329000</v>
      </c>
      <c r="K167">
        <v>272544000</v>
      </c>
      <c r="L167" s="29">
        <v>1506861000</v>
      </c>
    </row>
    <row r="168" spans="1:12" x14ac:dyDescent="0.2">
      <c r="A168" s="22">
        <v>121200001024</v>
      </c>
      <c r="B168" s="26" t="s">
        <v>651</v>
      </c>
      <c r="C168" s="29">
        <v>343261000</v>
      </c>
      <c r="D168" s="29">
        <v>503086000</v>
      </c>
      <c r="E168" s="29">
        <v>1139591000</v>
      </c>
      <c r="F168" s="29">
        <v>1633495000</v>
      </c>
      <c r="G168" s="29">
        <v>1205379000</v>
      </c>
      <c r="H168" s="29">
        <v>9359453000</v>
      </c>
      <c r="I168" s="29">
        <v>6675973000</v>
      </c>
      <c r="J168" s="29">
        <v>3961904000</v>
      </c>
      <c r="K168" s="29">
        <v>5196153000</v>
      </c>
      <c r="L168" s="29">
        <v>6419667000</v>
      </c>
    </row>
    <row r="169" spans="1:12" x14ac:dyDescent="0.2">
      <c r="A169" s="22">
        <v>121302007808</v>
      </c>
      <c r="B169" s="26" t="s">
        <v>652</v>
      </c>
      <c r="C169" s="29">
        <v>75824000</v>
      </c>
      <c r="D169" s="29">
        <v>135119000</v>
      </c>
      <c r="E169" s="29">
        <v>341364000</v>
      </c>
      <c r="F169" s="29">
        <v>340564000</v>
      </c>
      <c r="G169" s="29">
        <v>319219000</v>
      </c>
      <c r="H169" s="29">
        <v>663873000</v>
      </c>
      <c r="I169" s="29">
        <v>822165000</v>
      </c>
      <c r="J169" s="29">
        <v>901674000</v>
      </c>
      <c r="K169" s="29">
        <v>847349000</v>
      </c>
      <c r="L169" s="29">
        <v>1037258000</v>
      </c>
    </row>
    <row r="170" spans="1:12" x14ac:dyDescent="0.2">
      <c r="A170" s="22">
        <v>121302016000</v>
      </c>
      <c r="B170" s="26" t="s">
        <v>653</v>
      </c>
      <c r="F170" s="29"/>
      <c r="G170" s="29"/>
      <c r="H170" s="29"/>
      <c r="I170" s="29"/>
      <c r="J170" s="29"/>
    </row>
    <row r="171" spans="1:12" x14ac:dyDescent="0.2">
      <c r="A171" s="22">
        <v>121302999040</v>
      </c>
      <c r="B171" s="26" t="s">
        <v>654</v>
      </c>
    </row>
    <row r="172" spans="1:12" x14ac:dyDescent="0.2">
      <c r="A172" s="22">
        <v>121303998464</v>
      </c>
      <c r="B172" s="26" t="s">
        <v>655</v>
      </c>
    </row>
    <row r="173" spans="1:12" x14ac:dyDescent="0.2">
      <c r="A173" s="22">
        <v>121305997312</v>
      </c>
      <c r="B173" s="26" t="s">
        <v>656</v>
      </c>
    </row>
    <row r="174" spans="1:12" x14ac:dyDescent="0.2">
      <c r="A174" s="22">
        <v>121306996736</v>
      </c>
      <c r="B174" s="26" t="s">
        <v>657</v>
      </c>
    </row>
    <row r="175" spans="1:12" x14ac:dyDescent="0.2">
      <c r="A175" s="22">
        <v>121312002048</v>
      </c>
      <c r="B175" s="26" t="s">
        <v>658</v>
      </c>
    </row>
    <row r="176" spans="1:12" x14ac:dyDescent="0.2">
      <c r="A176" s="22">
        <v>121311002624</v>
      </c>
      <c r="B176" s="26" t="s">
        <v>659</v>
      </c>
      <c r="F176" s="29"/>
    </row>
    <row r="177" spans="1:12" x14ac:dyDescent="0.2">
      <c r="A177" s="22">
        <v>121302032384</v>
      </c>
      <c r="B177" s="26" t="s">
        <v>660</v>
      </c>
    </row>
    <row r="178" spans="1:12" x14ac:dyDescent="0.2">
      <c r="A178" s="22">
        <v>121315999744</v>
      </c>
      <c r="B178" s="26" t="s">
        <v>661</v>
      </c>
    </row>
    <row r="179" spans="1:12" x14ac:dyDescent="0.2">
      <c r="A179" s="22">
        <v>121317998592</v>
      </c>
      <c r="B179" s="26" t="s">
        <v>662</v>
      </c>
    </row>
    <row r="180" spans="1:12" x14ac:dyDescent="0.25">
      <c r="A180" s="22">
        <v>121319997440</v>
      </c>
      <c r="B180" s="26" t="s">
        <v>663</v>
      </c>
      <c r="D180">
        <v>552000</v>
      </c>
      <c r="E180">
        <v>100000</v>
      </c>
      <c r="F180" s="29">
        <v>38050000</v>
      </c>
      <c r="G180">
        <v>200000</v>
      </c>
      <c r="H180" s="29"/>
      <c r="I180" s="29"/>
      <c r="J180" s="29">
        <v>150000000</v>
      </c>
      <c r="L180" s="29">
        <v>2000000</v>
      </c>
    </row>
    <row r="181" spans="1:12" x14ac:dyDescent="0.25">
      <c r="A181" s="22">
        <v>121320996864</v>
      </c>
      <c r="B181" s="26" t="s">
        <v>664</v>
      </c>
      <c r="C181">
        <v>240479000</v>
      </c>
      <c r="D181">
        <v>348293000</v>
      </c>
      <c r="E181">
        <v>644750000</v>
      </c>
      <c r="F181">
        <v>591310000</v>
      </c>
      <c r="G181">
        <v>817725000</v>
      </c>
      <c r="H181">
        <v>795911000</v>
      </c>
      <c r="I181">
        <v>1723302000</v>
      </c>
      <c r="J181">
        <v>1936348000</v>
      </c>
      <c r="K181">
        <v>2700246000</v>
      </c>
      <c r="L181">
        <v>1056481000</v>
      </c>
    </row>
    <row r="182" spans="1:12" x14ac:dyDescent="0.2">
      <c r="A182" s="22">
        <v>121323003904</v>
      </c>
      <c r="B182" s="26" t="s">
        <v>665</v>
      </c>
    </row>
    <row r="183" spans="1:12" x14ac:dyDescent="0.2">
      <c r="A183" s="22">
        <v>121324003328</v>
      </c>
      <c r="B183" s="26" t="s">
        <v>666</v>
      </c>
    </row>
    <row r="184" spans="1:12" x14ac:dyDescent="0.2">
      <c r="A184" s="22">
        <v>121325002752</v>
      </c>
      <c r="B184" s="26" t="s">
        <v>667</v>
      </c>
    </row>
    <row r="185" spans="1:12" x14ac:dyDescent="0.25">
      <c r="A185" s="22">
        <v>121326002176</v>
      </c>
      <c r="B185" s="26" t="s">
        <v>668</v>
      </c>
      <c r="L185">
        <v>14280000</v>
      </c>
    </row>
    <row r="186" spans="1:12" x14ac:dyDescent="0.2">
      <c r="A186" s="22">
        <v>121326018560</v>
      </c>
      <c r="B186" s="26" t="s">
        <v>669</v>
      </c>
    </row>
    <row r="187" spans="1:12" x14ac:dyDescent="0.2">
      <c r="A187" s="22">
        <v>121326075904</v>
      </c>
      <c r="B187" s="26" t="s">
        <v>670</v>
      </c>
    </row>
    <row r="188" spans="1:12" x14ac:dyDescent="0.2">
      <c r="A188" s="22">
        <v>121326092288</v>
      </c>
      <c r="B188" s="26" t="s">
        <v>671</v>
      </c>
    </row>
    <row r="189" spans="1:12" x14ac:dyDescent="0.2">
      <c r="A189" s="22">
        <v>121326026752</v>
      </c>
      <c r="B189" s="26" t="s">
        <v>672</v>
      </c>
    </row>
    <row r="190" spans="1:12" x14ac:dyDescent="0.2">
      <c r="A190" s="22">
        <v>121326067712</v>
      </c>
      <c r="B190" s="26" t="s">
        <v>673</v>
      </c>
    </row>
    <row r="191" spans="1:12" x14ac:dyDescent="0.25">
      <c r="A191" s="22">
        <v>121326010368</v>
      </c>
      <c r="B191" s="26" t="s">
        <v>674</v>
      </c>
      <c r="L191">
        <v>14280000</v>
      </c>
    </row>
    <row r="192" spans="1:12" x14ac:dyDescent="0.2">
      <c r="A192" s="22">
        <v>121326051328</v>
      </c>
      <c r="B192" s="26" t="s">
        <v>675</v>
      </c>
    </row>
    <row r="193" spans="1:12" x14ac:dyDescent="0.2">
      <c r="A193" s="22">
        <v>121326100480</v>
      </c>
      <c r="B193" s="26" t="s">
        <v>676</v>
      </c>
    </row>
    <row r="194" spans="1:12" x14ac:dyDescent="0.2">
      <c r="A194" s="22">
        <v>121326059520</v>
      </c>
      <c r="B194" s="26" t="s">
        <v>677</v>
      </c>
    </row>
    <row r="195" spans="1:12" x14ac:dyDescent="0.25">
      <c r="A195" s="22">
        <v>121321996288</v>
      </c>
      <c r="B195" s="26" t="s">
        <v>678</v>
      </c>
      <c r="F195">
        <v>54191000</v>
      </c>
      <c r="G195">
        <v>22448000</v>
      </c>
      <c r="H195">
        <v>508313000</v>
      </c>
      <c r="I195">
        <v>249397000</v>
      </c>
      <c r="J195">
        <v>888865000</v>
      </c>
      <c r="K195">
        <v>978215000</v>
      </c>
      <c r="L195">
        <v>517296000</v>
      </c>
    </row>
    <row r="196" spans="1:12" x14ac:dyDescent="0.2">
      <c r="A196" s="22">
        <v>121327001600</v>
      </c>
      <c r="B196" s="26" t="s">
        <v>517</v>
      </c>
    </row>
    <row r="197" spans="1:12" x14ac:dyDescent="0.2">
      <c r="A197" s="22">
        <v>121328001024</v>
      </c>
      <c r="B197" s="26" t="s">
        <v>679</v>
      </c>
    </row>
    <row r="198" spans="1:12" x14ac:dyDescent="0.2">
      <c r="A198" s="22">
        <v>121329000448</v>
      </c>
      <c r="B198" s="26" t="s">
        <v>680</v>
      </c>
    </row>
    <row r="199" spans="1:12" x14ac:dyDescent="0.2">
      <c r="A199" s="22">
        <v>121329999872</v>
      </c>
      <c r="B199" s="26" t="s">
        <v>681</v>
      </c>
    </row>
    <row r="200" spans="1:12" x14ac:dyDescent="0.2">
      <c r="A200" s="22">
        <v>121330008064</v>
      </c>
      <c r="B200" s="26" t="s">
        <v>682</v>
      </c>
    </row>
    <row r="201" spans="1:12" x14ac:dyDescent="0.2">
      <c r="A201" s="22">
        <v>121330016256</v>
      </c>
      <c r="B201" s="26" t="s">
        <v>683</v>
      </c>
    </row>
    <row r="202" spans="1:12" x14ac:dyDescent="0.2">
      <c r="A202" s="22">
        <v>121330032640</v>
      </c>
      <c r="B202" s="26" t="s">
        <v>684</v>
      </c>
    </row>
    <row r="203" spans="1:12" x14ac:dyDescent="0.2">
      <c r="A203" s="22">
        <v>121330040832</v>
      </c>
      <c r="B203" s="26" t="s">
        <v>685</v>
      </c>
    </row>
    <row r="204" spans="1:12" x14ac:dyDescent="0.2">
      <c r="A204" s="22">
        <v>121330049024</v>
      </c>
      <c r="B204" s="26" t="s">
        <v>686</v>
      </c>
    </row>
    <row r="205" spans="1:12" x14ac:dyDescent="0.2">
      <c r="A205" s="22">
        <v>121330057216</v>
      </c>
      <c r="B205" s="26" t="s">
        <v>687</v>
      </c>
    </row>
    <row r="206" spans="1:12" x14ac:dyDescent="0.2">
      <c r="A206" s="22">
        <v>121330073600</v>
      </c>
      <c r="B206" s="26" t="s">
        <v>688</v>
      </c>
    </row>
    <row r="207" spans="1:12" x14ac:dyDescent="0.2">
      <c r="A207" s="22">
        <v>121330081792</v>
      </c>
      <c r="B207" s="26" t="s">
        <v>689</v>
      </c>
    </row>
    <row r="208" spans="1:12" x14ac:dyDescent="0.2">
      <c r="A208" s="22">
        <v>121330089984</v>
      </c>
      <c r="B208" s="26" t="s">
        <v>690</v>
      </c>
    </row>
    <row r="209" spans="1:12" x14ac:dyDescent="0.2">
      <c r="A209" s="22">
        <v>121330098176</v>
      </c>
      <c r="B209" s="26" t="s">
        <v>691</v>
      </c>
    </row>
    <row r="210" spans="1:12" x14ac:dyDescent="0.2">
      <c r="A210" s="22">
        <v>121330106368</v>
      </c>
      <c r="B210" s="26" t="s">
        <v>692</v>
      </c>
    </row>
    <row r="211" spans="1:12" x14ac:dyDescent="0.2">
      <c r="A211" s="22">
        <v>121330122752</v>
      </c>
      <c r="B211" s="26" t="s">
        <v>693</v>
      </c>
    </row>
    <row r="212" spans="1:12" x14ac:dyDescent="0.2">
      <c r="A212" s="22">
        <v>121330130944</v>
      </c>
      <c r="B212" s="26" t="s">
        <v>694</v>
      </c>
    </row>
    <row r="213" spans="1:12" x14ac:dyDescent="0.2">
      <c r="A213" s="22">
        <v>121330139136</v>
      </c>
      <c r="B213" s="26" t="s">
        <v>695</v>
      </c>
    </row>
    <row r="214" spans="1:12" x14ac:dyDescent="0.25">
      <c r="A214" s="22">
        <v>121330999296</v>
      </c>
      <c r="B214" s="26" t="s">
        <v>696</v>
      </c>
      <c r="K214">
        <v>645312000</v>
      </c>
      <c r="L214" s="29"/>
    </row>
    <row r="215" spans="1:12" x14ac:dyDescent="0.2">
      <c r="A215" s="22">
        <v>121331998720</v>
      </c>
      <c r="B215" s="26" t="s">
        <v>697</v>
      </c>
    </row>
    <row r="216" spans="1:12" x14ac:dyDescent="0.25">
      <c r="A216" s="22">
        <v>121316999168</v>
      </c>
      <c r="B216" s="26" t="s">
        <v>698</v>
      </c>
      <c r="F216" s="29">
        <v>4948000</v>
      </c>
      <c r="K216" s="29"/>
      <c r="L216">
        <v>1476830000</v>
      </c>
    </row>
    <row r="217" spans="1:12" x14ac:dyDescent="0.2">
      <c r="A217" s="22">
        <v>121304997888</v>
      </c>
      <c r="B217" s="26" t="s">
        <v>699</v>
      </c>
    </row>
    <row r="218" spans="1:12" x14ac:dyDescent="0.2">
      <c r="A218" s="22">
        <v>121309003776</v>
      </c>
      <c r="B218" s="26" t="s">
        <v>700</v>
      </c>
    </row>
    <row r="219" spans="1:12" x14ac:dyDescent="0.2">
      <c r="A219" s="22">
        <v>121310003200</v>
      </c>
      <c r="B219" s="26" t="s">
        <v>701</v>
      </c>
    </row>
    <row r="220" spans="1:12" x14ac:dyDescent="0.2">
      <c r="A220" s="22">
        <v>121332998144</v>
      </c>
      <c r="B220" s="26" t="s">
        <v>702</v>
      </c>
    </row>
    <row r="221" spans="1:12" x14ac:dyDescent="0.2">
      <c r="A221" s="22">
        <v>121333997568</v>
      </c>
      <c r="B221" s="26" t="s">
        <v>703</v>
      </c>
    </row>
    <row r="222" spans="1:12" x14ac:dyDescent="0.2">
      <c r="A222" s="22">
        <v>121339011072</v>
      </c>
      <c r="B222" s="26" t="s">
        <v>704</v>
      </c>
    </row>
    <row r="223" spans="1:12" x14ac:dyDescent="0.2">
      <c r="A223" s="22">
        <v>121339019264</v>
      </c>
      <c r="B223" s="26" t="s">
        <v>705</v>
      </c>
    </row>
    <row r="224" spans="1:12" x14ac:dyDescent="0.2">
      <c r="A224" s="22">
        <v>121339027456</v>
      </c>
      <c r="B224" s="26" t="s">
        <v>706</v>
      </c>
      <c r="L224" s="29"/>
    </row>
    <row r="225" spans="1:12" ht="16.5" customHeight="1" x14ac:dyDescent="0.2">
      <c r="A225" s="22">
        <v>121339043840</v>
      </c>
      <c r="B225" s="26" t="s">
        <v>707</v>
      </c>
    </row>
    <row r="226" spans="1:12" ht="16.5" customHeight="1" x14ac:dyDescent="0.2">
      <c r="A226" s="22">
        <v>121339060224</v>
      </c>
      <c r="B226" s="26" t="s">
        <v>708</v>
      </c>
    </row>
    <row r="227" spans="1:12" ht="16.5" customHeight="1" x14ac:dyDescent="0.2">
      <c r="A227" s="22">
        <v>121339101184</v>
      </c>
      <c r="B227" s="26" t="s">
        <v>709</v>
      </c>
    </row>
    <row r="228" spans="1:12" ht="16.5" customHeight="1" x14ac:dyDescent="0.2">
      <c r="A228" s="22">
        <v>121339109376</v>
      </c>
      <c r="B228" s="26" t="s">
        <v>710</v>
      </c>
    </row>
    <row r="229" spans="1:12" ht="16.5" customHeight="1" x14ac:dyDescent="0.2">
      <c r="A229" s="22">
        <v>121339117568</v>
      </c>
      <c r="B229" s="26" t="s">
        <v>711</v>
      </c>
    </row>
    <row r="230" spans="1:12" ht="16.5" customHeight="1" x14ac:dyDescent="0.2">
      <c r="A230" s="22">
        <v>121334996992</v>
      </c>
      <c r="B230" s="26" t="s">
        <v>712</v>
      </c>
    </row>
    <row r="231" spans="1:12" ht="16.5" customHeight="1" x14ac:dyDescent="0.2">
      <c r="A231" s="22">
        <v>121337004032</v>
      </c>
      <c r="B231" s="26" t="s">
        <v>713</v>
      </c>
    </row>
    <row r="232" spans="1:12" ht="16.5" customHeight="1" x14ac:dyDescent="0.25">
      <c r="A232" s="22">
        <v>121338003456</v>
      </c>
      <c r="B232" s="26" t="s">
        <v>714</v>
      </c>
      <c r="G232">
        <v>42762000</v>
      </c>
      <c r="H232">
        <v>7334059000</v>
      </c>
      <c r="I232">
        <v>3140293000</v>
      </c>
      <c r="L232">
        <v>2290902000</v>
      </c>
    </row>
    <row r="233" spans="1:12" ht="16.5" customHeight="1" x14ac:dyDescent="0.25">
      <c r="A233" s="22">
        <v>121340002304</v>
      </c>
      <c r="B233" s="26" t="s">
        <v>715</v>
      </c>
      <c r="C233" s="29"/>
      <c r="E233">
        <v>1131000</v>
      </c>
      <c r="F233">
        <v>603537000</v>
      </c>
      <c r="J233">
        <v>61047000</v>
      </c>
    </row>
    <row r="234" spans="1:12" ht="16.5" customHeight="1" x14ac:dyDescent="0.2">
      <c r="A234" s="22">
        <v>121335996416</v>
      </c>
      <c r="B234" s="26" t="s">
        <v>716</v>
      </c>
    </row>
    <row r="235" spans="1:12" ht="16.5" customHeight="1" x14ac:dyDescent="0.2">
      <c r="A235" s="22">
        <v>121341001728</v>
      </c>
      <c r="B235" s="26" t="s">
        <v>717</v>
      </c>
    </row>
    <row r="236" spans="1:12" ht="16.5" customHeight="1" x14ac:dyDescent="0.2">
      <c r="A236" s="22">
        <v>121342001152</v>
      </c>
      <c r="B236" s="26" t="s">
        <v>718</v>
      </c>
    </row>
    <row r="237" spans="1:12" ht="16.5" customHeight="1" x14ac:dyDescent="0.2">
      <c r="A237" s="22">
        <v>121343000576</v>
      </c>
      <c r="B237" s="26" t="s">
        <v>719</v>
      </c>
      <c r="I237" s="29">
        <v>734819000</v>
      </c>
    </row>
    <row r="238" spans="1:12" ht="16.5" customHeight="1" x14ac:dyDescent="0.2">
      <c r="A238" s="22">
        <v>121344000000</v>
      </c>
      <c r="B238" s="26" t="s">
        <v>720</v>
      </c>
    </row>
    <row r="239" spans="1:12" ht="16.5" customHeight="1" x14ac:dyDescent="0.2">
      <c r="A239" s="22">
        <v>121344999424</v>
      </c>
      <c r="B239" s="26" t="s">
        <v>721</v>
      </c>
    </row>
    <row r="240" spans="1:12" ht="16.5" customHeight="1" x14ac:dyDescent="0.2">
      <c r="A240" s="22">
        <v>121345998848</v>
      </c>
      <c r="B240" s="26" t="s">
        <v>722</v>
      </c>
    </row>
    <row r="241" spans="1:12" x14ac:dyDescent="0.2">
      <c r="A241" s="22">
        <v>121346998272</v>
      </c>
      <c r="B241" s="26" t="s">
        <v>723</v>
      </c>
    </row>
    <row r="242" spans="1:12" x14ac:dyDescent="0.2">
      <c r="A242" s="22">
        <v>121347997696</v>
      </c>
      <c r="B242" s="26" t="s">
        <v>724</v>
      </c>
    </row>
    <row r="243" spans="1:12" x14ac:dyDescent="0.2">
      <c r="A243" s="22">
        <v>121348997120</v>
      </c>
      <c r="B243" s="26" t="s">
        <v>725</v>
      </c>
      <c r="C243" s="29">
        <v>26958000</v>
      </c>
      <c r="D243" s="29">
        <v>19122000</v>
      </c>
      <c r="E243" s="29">
        <v>152246000</v>
      </c>
      <c r="F243" s="29">
        <v>896000</v>
      </c>
      <c r="G243" s="29">
        <v>3025000</v>
      </c>
      <c r="H243" s="29">
        <v>57296000</v>
      </c>
      <c r="I243" s="29">
        <v>5997000</v>
      </c>
      <c r="J243" s="29">
        <v>23970000</v>
      </c>
      <c r="K243" s="29">
        <v>25030000</v>
      </c>
      <c r="L243" s="29">
        <v>24620000</v>
      </c>
    </row>
    <row r="244" spans="1:12" x14ac:dyDescent="0.2">
      <c r="A244" s="22">
        <v>121400000512</v>
      </c>
      <c r="B244" s="26" t="s">
        <v>726</v>
      </c>
      <c r="C244" s="29">
        <v>1771574000</v>
      </c>
      <c r="D244" s="29">
        <v>1363732000</v>
      </c>
      <c r="E244" s="29">
        <v>2485442000</v>
      </c>
      <c r="F244" s="29">
        <v>2313594000</v>
      </c>
      <c r="G244" s="29">
        <v>1866589000</v>
      </c>
      <c r="H244" s="29">
        <v>-4201731000</v>
      </c>
      <c r="I244" s="29">
        <v>1056838000</v>
      </c>
      <c r="J244" s="29">
        <v>3074373000</v>
      </c>
      <c r="K244" s="29">
        <v>121230000</v>
      </c>
      <c r="L244" s="29">
        <v>-2019037000</v>
      </c>
    </row>
    <row r="245" spans="1:12" x14ac:dyDescent="0.25">
      <c r="A245" s="22">
        <v>121500000256</v>
      </c>
      <c r="B245" s="26" t="s">
        <v>727</v>
      </c>
      <c r="C245" s="29">
        <v>352128000</v>
      </c>
      <c r="D245" s="29">
        <v>265679000</v>
      </c>
      <c r="E245" s="29">
        <v>619640000</v>
      </c>
      <c r="F245" s="29">
        <v>625391000</v>
      </c>
      <c r="G245" s="29">
        <v>411286000</v>
      </c>
      <c r="H245" s="29">
        <v>711409000</v>
      </c>
      <c r="I245">
        <v>976745000</v>
      </c>
      <c r="J245">
        <v>437951000</v>
      </c>
      <c r="K245">
        <v>52395000</v>
      </c>
      <c r="L245">
        <v>74025000</v>
      </c>
    </row>
    <row r="246" spans="1:12" x14ac:dyDescent="0.2">
      <c r="A246" s="22">
        <v>121699999744</v>
      </c>
      <c r="B246" s="26" t="s">
        <v>728</v>
      </c>
      <c r="C246" s="29">
        <v>1419445000</v>
      </c>
      <c r="D246" s="29">
        <v>1098053000</v>
      </c>
      <c r="E246" s="29">
        <v>1865801000</v>
      </c>
      <c r="F246" s="29">
        <v>1688203000</v>
      </c>
      <c r="G246" s="29">
        <v>1455303000</v>
      </c>
      <c r="H246" s="29">
        <v>-4913140000</v>
      </c>
      <c r="I246" s="29">
        <v>80093000</v>
      </c>
      <c r="J246" s="29">
        <v>2636422000</v>
      </c>
      <c r="K246" s="29">
        <v>68835000</v>
      </c>
      <c r="L246" s="29">
        <v>-2093062000</v>
      </c>
    </row>
    <row r="247" spans="1:12" x14ac:dyDescent="0.2">
      <c r="A247" s="22">
        <v>121799999488</v>
      </c>
      <c r="B247" s="26" t="s">
        <v>729</v>
      </c>
    </row>
    <row r="248" spans="1:12" x14ac:dyDescent="0.2">
      <c r="A248" s="22">
        <v>123099996160</v>
      </c>
      <c r="B248" s="26" t="s">
        <v>730</v>
      </c>
      <c r="C248" s="29">
        <v>1419445000</v>
      </c>
      <c r="D248" s="29">
        <v>1098053000</v>
      </c>
      <c r="E248" s="29">
        <v>1865801000</v>
      </c>
      <c r="F248" s="29">
        <v>1688203000</v>
      </c>
      <c r="G248" s="29">
        <v>1455303000</v>
      </c>
      <c r="H248" s="29">
        <v>-4913140000</v>
      </c>
      <c r="I248" s="29">
        <v>80093000</v>
      </c>
      <c r="J248" s="29">
        <v>2636422000</v>
      </c>
      <c r="K248" s="29">
        <v>68835000</v>
      </c>
      <c r="L248" s="29">
        <v>-2093062000</v>
      </c>
    </row>
    <row r="249" spans="1:12" x14ac:dyDescent="0.25">
      <c r="A249" s="22">
        <v>121999998976</v>
      </c>
      <c r="B249" s="26" t="s">
        <v>731</v>
      </c>
      <c r="C249" s="29">
        <v>141945</v>
      </c>
      <c r="D249" s="29">
        <v>109805</v>
      </c>
      <c r="E249" s="29">
        <v>186580</v>
      </c>
      <c r="F249" s="29">
        <v>168820</v>
      </c>
      <c r="G249" s="29">
        <v>145530</v>
      </c>
      <c r="H249" s="29">
        <v>-491314</v>
      </c>
      <c r="I249" s="29">
        <v>8009</v>
      </c>
      <c r="J249" s="29">
        <v>263642</v>
      </c>
      <c r="K249" s="29">
        <v>6884</v>
      </c>
      <c r="L249">
        <v>-209306</v>
      </c>
    </row>
    <row r="250" spans="1:12" x14ac:dyDescent="0.25">
      <c r="A250" s="22">
        <v>122199998464</v>
      </c>
      <c r="B250" s="26" t="s">
        <v>732</v>
      </c>
      <c r="C250" s="29">
        <v>141945</v>
      </c>
      <c r="D250" s="29">
        <v>109805</v>
      </c>
      <c r="E250" s="29">
        <v>186580</v>
      </c>
      <c r="F250" s="29">
        <v>168820</v>
      </c>
      <c r="G250" s="29">
        <v>145530</v>
      </c>
      <c r="H250" s="29">
        <v>-491314</v>
      </c>
      <c r="I250" s="29">
        <v>8009</v>
      </c>
      <c r="J250" s="29">
        <v>263642</v>
      </c>
      <c r="K250" s="29">
        <v>6884</v>
      </c>
      <c r="L250">
        <v>-209306</v>
      </c>
    </row>
    <row r="251" spans="1:12" x14ac:dyDescent="0.2">
      <c r="A251" s="22">
        <v>122299998208</v>
      </c>
      <c r="B251" s="26" t="s">
        <v>733</v>
      </c>
    </row>
    <row r="252" spans="1:12" x14ac:dyDescent="0.2">
      <c r="A252" s="22">
        <v>122499997696</v>
      </c>
      <c r="B252" s="26" t="s">
        <v>734</v>
      </c>
    </row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21" ht="16.5" customHeight="1" x14ac:dyDescent="0.25"/>
    <row r="322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3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1" ht="16.5" customHeight="1" x14ac:dyDescent="0.25"/>
    <row r="432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4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5" ht="16.5" customHeight="1" x14ac:dyDescent="0.25"/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0"/>
  <sheetViews>
    <sheetView showGridLines="0" workbookViewId="0">
      <selection sqref="A1:XFD1048576"/>
    </sheetView>
  </sheetViews>
  <sheetFormatPr defaultColWidth="9.109375" defaultRowHeight="13.2" x14ac:dyDescent="0.25"/>
  <cols>
    <col min="1" max="1" width="17.109375" style="25" customWidth="1"/>
    <col min="2" max="2" width="34.33203125" style="25" customWidth="1"/>
    <col min="3" max="11" width="22.88671875" style="25" customWidth="1"/>
    <col min="12" max="24" width="9.109375" style="25" customWidth="1"/>
    <col min="25" max="16384" width="9.109375" style="25"/>
  </cols>
  <sheetData>
    <row r="1" spans="1:12" x14ac:dyDescent="0.2">
      <c r="A1" s="26" t="s">
        <v>735</v>
      </c>
      <c r="G1" s="27" t="s">
        <v>1</v>
      </c>
    </row>
    <row r="3" spans="1:12" x14ac:dyDescent="0.2">
      <c r="A3" s="26" t="s">
        <v>2</v>
      </c>
      <c r="G3" s="27" t="s">
        <v>3</v>
      </c>
    </row>
    <row r="4" spans="1:12" x14ac:dyDescent="0.2">
      <c r="A4" s="26" t="s">
        <v>4</v>
      </c>
      <c r="G4" s="28" t="s">
        <v>5</v>
      </c>
    </row>
    <row r="6" spans="1:12" x14ac:dyDescent="0.25">
      <c r="B6" s="27" t="s">
        <v>6</v>
      </c>
      <c r="C6" s="27" t="s">
        <v>7</v>
      </c>
      <c r="D6" s="27" t="s">
        <v>8</v>
      </c>
      <c r="E6" s="27" t="s">
        <v>9</v>
      </c>
      <c r="F6" s="27" t="s">
        <v>10</v>
      </c>
      <c r="G6" s="27" t="s">
        <v>11</v>
      </c>
      <c r="H6" s="27" t="s">
        <v>12</v>
      </c>
      <c r="I6" s="27" t="s">
        <v>13</v>
      </c>
      <c r="J6" s="27" t="s">
        <v>14</v>
      </c>
      <c r="K6" s="27" t="s">
        <v>15</v>
      </c>
      <c r="L6" t="s">
        <v>16</v>
      </c>
    </row>
    <row r="7" spans="1:12" x14ac:dyDescent="0.25">
      <c r="A7" s="27" t="s">
        <v>17</v>
      </c>
      <c r="B7" s="27" t="s">
        <v>18</v>
      </c>
      <c r="C7" s="22">
        <v>20091231</v>
      </c>
      <c r="D7" s="22">
        <v>20101231</v>
      </c>
      <c r="E7" s="22">
        <v>20111231</v>
      </c>
      <c r="F7" s="22">
        <v>20121231</v>
      </c>
      <c r="G7" s="22">
        <v>20131231</v>
      </c>
      <c r="H7" s="22">
        <v>20141231</v>
      </c>
      <c r="I7" s="22">
        <v>20151231</v>
      </c>
      <c r="J7" s="22">
        <v>20161231</v>
      </c>
      <c r="K7" s="22">
        <v>20171231</v>
      </c>
      <c r="L7">
        <v>20181231</v>
      </c>
    </row>
    <row r="8" spans="1:12" x14ac:dyDescent="0.25">
      <c r="A8" s="22">
        <v>160000999424</v>
      </c>
      <c r="B8" s="26" t="s">
        <v>736</v>
      </c>
      <c r="C8" s="29">
        <v>-927483000</v>
      </c>
      <c r="D8" s="29">
        <v>-9010008000</v>
      </c>
      <c r="E8" s="29">
        <v>4201560000</v>
      </c>
      <c r="F8" s="29">
        <v>3674900000</v>
      </c>
      <c r="G8" s="29">
        <v>-1394607000</v>
      </c>
      <c r="H8" s="29">
        <v>1891509000</v>
      </c>
      <c r="I8" s="29">
        <v>-6360136000</v>
      </c>
      <c r="J8" s="29">
        <v>-4579447000</v>
      </c>
      <c r="K8" s="29">
        <v>4221181000</v>
      </c>
      <c r="L8">
        <v>-6217814000</v>
      </c>
    </row>
    <row r="9" spans="1:12" x14ac:dyDescent="0.25">
      <c r="A9" s="22">
        <v>160001998848</v>
      </c>
      <c r="B9" s="26" t="s">
        <v>737</v>
      </c>
      <c r="C9" s="29">
        <v>1419445000</v>
      </c>
      <c r="D9" s="29">
        <v>1098053000</v>
      </c>
      <c r="E9" s="29">
        <v>1865801000</v>
      </c>
      <c r="F9" s="29">
        <v>1688203000</v>
      </c>
      <c r="G9" s="29">
        <v>1455303000</v>
      </c>
      <c r="H9" s="29">
        <v>-4913140000</v>
      </c>
      <c r="I9" s="29">
        <v>80093000</v>
      </c>
      <c r="J9" s="29">
        <v>2636422000</v>
      </c>
      <c r="K9" s="29">
        <v>68835000</v>
      </c>
      <c r="L9">
        <v>-2093062000</v>
      </c>
    </row>
    <row r="10" spans="1:12" x14ac:dyDescent="0.25">
      <c r="A10" s="22">
        <v>160002998272</v>
      </c>
      <c r="B10" s="26" t="s">
        <v>738</v>
      </c>
      <c r="C10" s="29">
        <v>99549000</v>
      </c>
      <c r="D10" s="29">
        <v>165646000</v>
      </c>
      <c r="E10" s="29">
        <v>127651000</v>
      </c>
      <c r="F10" s="29">
        <v>163689000</v>
      </c>
      <c r="G10" s="29">
        <v>446539000</v>
      </c>
      <c r="H10" s="29">
        <v>8603959000</v>
      </c>
      <c r="I10" s="29">
        <v>3898134000</v>
      </c>
      <c r="J10" s="29">
        <v>1277075000</v>
      </c>
      <c r="K10" s="29">
        <v>2203915000</v>
      </c>
      <c r="L10">
        <v>4858515000</v>
      </c>
    </row>
    <row r="11" spans="1:12" x14ac:dyDescent="0.25">
      <c r="A11" s="22">
        <v>160003014656</v>
      </c>
      <c r="B11" s="26" t="s">
        <v>739</v>
      </c>
      <c r="C11" s="29">
        <v>6316000</v>
      </c>
      <c r="D11" s="29">
        <v>86554000</v>
      </c>
      <c r="E11" s="29">
        <v>67386000</v>
      </c>
      <c r="F11" s="29">
        <v>52977000</v>
      </c>
      <c r="G11" s="29">
        <v>68525000</v>
      </c>
      <c r="H11" s="29">
        <v>195646000</v>
      </c>
      <c r="I11" s="29">
        <v>237223000</v>
      </c>
      <c r="J11" s="29">
        <v>194709000</v>
      </c>
      <c r="K11" s="29">
        <v>207010000</v>
      </c>
      <c r="L11">
        <v>168560000</v>
      </c>
    </row>
    <row r="12" spans="1:12" x14ac:dyDescent="0.25">
      <c r="A12" s="22">
        <v>160003014656</v>
      </c>
      <c r="B12" s="26" t="s">
        <v>583</v>
      </c>
      <c r="C12" s="29"/>
      <c r="D12" s="29"/>
      <c r="E12" s="29"/>
      <c r="F12" s="29"/>
      <c r="G12" s="29"/>
      <c r="H12" s="29"/>
      <c r="I12" s="29"/>
      <c r="J12">
        <v>2188000</v>
      </c>
      <c r="K12" s="29">
        <v>3752000</v>
      </c>
      <c r="L12">
        <v>4322000</v>
      </c>
    </row>
    <row r="13" spans="1:12" x14ac:dyDescent="0.2">
      <c r="A13" s="22">
        <v>160003031040</v>
      </c>
      <c r="B13" s="26" t="s">
        <v>582</v>
      </c>
      <c r="C13" s="29">
        <v>77530000</v>
      </c>
      <c r="D13" s="29">
        <v>79092000</v>
      </c>
      <c r="E13" s="29">
        <v>60265000</v>
      </c>
      <c r="F13" s="29">
        <v>61195000</v>
      </c>
      <c r="G13" s="29">
        <v>90317000</v>
      </c>
      <c r="H13" s="29">
        <v>244879000</v>
      </c>
      <c r="I13" s="29">
        <v>160183000</v>
      </c>
      <c r="J13" s="29"/>
      <c r="K13" s="29"/>
    </row>
    <row r="14" spans="1:12" x14ac:dyDescent="0.2">
      <c r="A14" s="22">
        <v>160003047424</v>
      </c>
      <c r="B14" s="26" t="s">
        <v>740</v>
      </c>
      <c r="K14" s="29">
        <v>645312000</v>
      </c>
    </row>
    <row r="15" spans="1:12" x14ac:dyDescent="0.25">
      <c r="A15" s="22">
        <v>160003047424</v>
      </c>
      <c r="B15" s="26" t="s">
        <v>741</v>
      </c>
      <c r="C15">
        <v>15703000</v>
      </c>
      <c r="D15" s="29"/>
      <c r="E15" s="29"/>
      <c r="F15" s="29"/>
      <c r="G15" s="29">
        <v>222486000</v>
      </c>
      <c r="H15" s="29">
        <v>321062000</v>
      </c>
      <c r="I15">
        <v>111037000</v>
      </c>
      <c r="J15">
        <v>225897000</v>
      </c>
      <c r="K15" s="29">
        <v>285804000</v>
      </c>
      <c r="L15">
        <v>303654000</v>
      </c>
    </row>
    <row r="16" spans="1:12" x14ac:dyDescent="0.2">
      <c r="A16" s="22">
        <v>160003096576</v>
      </c>
      <c r="B16" s="26" t="s">
        <v>742</v>
      </c>
    </row>
    <row r="17" spans="1:12" x14ac:dyDescent="0.2">
      <c r="A17" s="22">
        <v>160003063808</v>
      </c>
      <c r="B17" s="26" t="s">
        <v>743</v>
      </c>
    </row>
    <row r="18" spans="1:12" x14ac:dyDescent="0.2">
      <c r="A18" s="22">
        <v>160003063808</v>
      </c>
      <c r="B18" s="26" t="s">
        <v>744</v>
      </c>
    </row>
    <row r="19" spans="1:12" x14ac:dyDescent="0.2">
      <c r="A19" s="22">
        <v>160003096576</v>
      </c>
      <c r="B19" s="26" t="s">
        <v>745</v>
      </c>
    </row>
    <row r="20" spans="1:12" x14ac:dyDescent="0.2">
      <c r="A20" s="22">
        <v>160003260416</v>
      </c>
      <c r="B20" s="26" t="s">
        <v>672</v>
      </c>
    </row>
    <row r="21" spans="1:12" x14ac:dyDescent="0.2">
      <c r="A21" s="22">
        <v>160003112960</v>
      </c>
      <c r="B21" s="26" t="s">
        <v>746</v>
      </c>
    </row>
    <row r="22" spans="1:12" x14ac:dyDescent="0.2">
      <c r="A22" s="22">
        <v>160003276800</v>
      </c>
      <c r="B22" s="26" t="s">
        <v>675</v>
      </c>
    </row>
    <row r="23" spans="1:12" x14ac:dyDescent="0.2">
      <c r="A23" s="22">
        <v>160003129344</v>
      </c>
      <c r="B23" s="26" t="s">
        <v>747</v>
      </c>
    </row>
    <row r="24" spans="1:12" x14ac:dyDescent="0.2">
      <c r="A24" s="22">
        <v>160003145728</v>
      </c>
      <c r="B24" s="26" t="s">
        <v>748</v>
      </c>
    </row>
    <row r="25" spans="1:12" x14ac:dyDescent="0.2">
      <c r="A25" s="22">
        <v>160003227648</v>
      </c>
      <c r="B25" s="26" t="s">
        <v>749</v>
      </c>
    </row>
    <row r="26" spans="1:12" x14ac:dyDescent="0.2">
      <c r="A26" s="22">
        <v>160003145728</v>
      </c>
      <c r="B26" s="26" t="s">
        <v>750</v>
      </c>
    </row>
    <row r="27" spans="1:12" x14ac:dyDescent="0.2">
      <c r="A27" s="22">
        <v>160003555328</v>
      </c>
      <c r="B27" s="26" t="s">
        <v>751</v>
      </c>
    </row>
    <row r="28" spans="1:12" x14ac:dyDescent="0.2">
      <c r="A28" s="22">
        <v>160003194880</v>
      </c>
      <c r="B28" s="26" t="s">
        <v>752</v>
      </c>
    </row>
    <row r="29" spans="1:12" x14ac:dyDescent="0.2">
      <c r="A29" s="22">
        <v>160003194880</v>
      </c>
      <c r="B29" s="26" t="s">
        <v>753</v>
      </c>
    </row>
    <row r="30" spans="1:12" x14ac:dyDescent="0.2">
      <c r="A30" s="22">
        <v>160003080192</v>
      </c>
      <c r="B30" s="26" t="s">
        <v>754</v>
      </c>
    </row>
    <row r="31" spans="1:12" x14ac:dyDescent="0.25">
      <c r="A31" s="22">
        <v>160003211264</v>
      </c>
      <c r="B31" s="26" t="s">
        <v>755</v>
      </c>
      <c r="F31" s="29">
        <v>4948000</v>
      </c>
      <c r="L31">
        <v>1476830000</v>
      </c>
    </row>
    <row r="32" spans="1:12" x14ac:dyDescent="0.2">
      <c r="A32" s="22">
        <v>160003244032</v>
      </c>
      <c r="B32" s="26" t="s">
        <v>669</v>
      </c>
    </row>
    <row r="33" spans="1:12" x14ac:dyDescent="0.2">
      <c r="A33" s="22">
        <v>160003293184</v>
      </c>
      <c r="B33" s="26" t="s">
        <v>677</v>
      </c>
    </row>
    <row r="34" spans="1:12" x14ac:dyDescent="0.2">
      <c r="A34" s="22">
        <v>160003293184</v>
      </c>
      <c r="B34" s="26" t="s">
        <v>673</v>
      </c>
    </row>
    <row r="35" spans="1:12" x14ac:dyDescent="0.2">
      <c r="A35" s="22">
        <v>160003309568</v>
      </c>
      <c r="B35" s="26" t="s">
        <v>756</v>
      </c>
    </row>
    <row r="36" spans="1:12" x14ac:dyDescent="0.25">
      <c r="A36" s="22">
        <v>160003244032</v>
      </c>
      <c r="B36" s="26" t="s">
        <v>674</v>
      </c>
      <c r="L36">
        <v>14280000</v>
      </c>
    </row>
    <row r="37" spans="1:12" x14ac:dyDescent="0.2">
      <c r="A37" s="22">
        <v>160003358720</v>
      </c>
      <c r="B37" s="26" t="s">
        <v>757</v>
      </c>
    </row>
    <row r="38" spans="1:12" x14ac:dyDescent="0.2">
      <c r="A38" s="22">
        <v>160003375104</v>
      </c>
      <c r="B38" s="26" t="s">
        <v>758</v>
      </c>
    </row>
    <row r="39" spans="1:12" x14ac:dyDescent="0.2">
      <c r="A39" s="22">
        <v>160003375104</v>
      </c>
      <c r="B39" s="26" t="s">
        <v>759</v>
      </c>
      <c r="K39" s="29"/>
    </row>
    <row r="40" spans="1:12" x14ac:dyDescent="0.2">
      <c r="A40" s="22">
        <v>160003391488</v>
      </c>
      <c r="B40" s="26" t="s">
        <v>760</v>
      </c>
    </row>
    <row r="41" spans="1:12" x14ac:dyDescent="0.2">
      <c r="A41" s="22">
        <v>160003407872</v>
      </c>
      <c r="B41" s="26" t="s">
        <v>761</v>
      </c>
    </row>
    <row r="42" spans="1:12" x14ac:dyDescent="0.2">
      <c r="A42" s="22">
        <v>160003457024</v>
      </c>
      <c r="B42" s="26" t="s">
        <v>762</v>
      </c>
    </row>
    <row r="43" spans="1:12" x14ac:dyDescent="0.2">
      <c r="A43" s="22">
        <v>160003325952</v>
      </c>
      <c r="B43" s="26" t="s">
        <v>676</v>
      </c>
    </row>
    <row r="44" spans="1:12" x14ac:dyDescent="0.2">
      <c r="A44" s="22">
        <v>160003457024</v>
      </c>
      <c r="B44" s="26" t="s">
        <v>763</v>
      </c>
    </row>
    <row r="45" spans="1:12" x14ac:dyDescent="0.2">
      <c r="A45" s="22">
        <v>160003473408</v>
      </c>
      <c r="B45" s="26" t="s">
        <v>764</v>
      </c>
    </row>
    <row r="46" spans="1:12" x14ac:dyDescent="0.25">
      <c r="A46" s="22">
        <v>160003473408</v>
      </c>
      <c r="B46" s="26" t="s">
        <v>765</v>
      </c>
      <c r="G46">
        <v>42762000</v>
      </c>
      <c r="H46">
        <v>7334059000</v>
      </c>
      <c r="I46">
        <v>3140293000</v>
      </c>
      <c r="L46">
        <v>2290902000</v>
      </c>
    </row>
    <row r="47" spans="1:12" x14ac:dyDescent="0.2">
      <c r="A47" s="22">
        <v>160003489792</v>
      </c>
      <c r="B47" s="26" t="s">
        <v>766</v>
      </c>
    </row>
    <row r="48" spans="1:12" x14ac:dyDescent="0.25">
      <c r="A48" s="22">
        <v>160003506176</v>
      </c>
      <c r="B48" s="26" t="s">
        <v>483</v>
      </c>
      <c r="F48">
        <v>44569000</v>
      </c>
      <c r="G48">
        <v>22448000</v>
      </c>
      <c r="H48">
        <v>508313000</v>
      </c>
      <c r="I48">
        <v>249397000</v>
      </c>
      <c r="J48">
        <v>854281000</v>
      </c>
      <c r="K48">
        <v>977941000</v>
      </c>
      <c r="L48">
        <v>493391000</v>
      </c>
    </row>
    <row r="49" spans="1:2" x14ac:dyDescent="0.2">
      <c r="A49" s="22">
        <v>160003506176</v>
      </c>
      <c r="B49" s="26" t="s">
        <v>767</v>
      </c>
    </row>
    <row r="50" spans="1:2" x14ac:dyDescent="0.2">
      <c r="A50" s="22">
        <v>160003522560</v>
      </c>
      <c r="B50" s="26" t="s">
        <v>768</v>
      </c>
    </row>
    <row r="51" spans="1:2" x14ac:dyDescent="0.2">
      <c r="A51" s="22">
        <v>160003522560</v>
      </c>
      <c r="B51" s="26" t="s">
        <v>769</v>
      </c>
    </row>
    <row r="52" spans="1:2" x14ac:dyDescent="0.2">
      <c r="A52" s="22">
        <v>160003555328</v>
      </c>
      <c r="B52" s="26" t="s">
        <v>770</v>
      </c>
    </row>
    <row r="53" spans="1:2" x14ac:dyDescent="0.2">
      <c r="A53" s="22">
        <v>160003538944</v>
      </c>
      <c r="B53" s="26" t="s">
        <v>771</v>
      </c>
    </row>
    <row r="54" spans="1:2" x14ac:dyDescent="0.2">
      <c r="A54" s="22">
        <v>160003588096</v>
      </c>
      <c r="B54" s="26" t="s">
        <v>772</v>
      </c>
    </row>
    <row r="55" spans="1:2" x14ac:dyDescent="0.2">
      <c r="A55" s="22">
        <v>160003604480</v>
      </c>
      <c r="B55" s="26" t="s">
        <v>773</v>
      </c>
    </row>
    <row r="56" spans="1:2" x14ac:dyDescent="0.2">
      <c r="A56" s="22">
        <v>160003604480</v>
      </c>
      <c r="B56" s="26" t="s">
        <v>542</v>
      </c>
    </row>
    <row r="57" spans="1:2" x14ac:dyDescent="0.2">
      <c r="A57" s="22">
        <v>160003620864</v>
      </c>
      <c r="B57" s="26" t="s">
        <v>774</v>
      </c>
    </row>
    <row r="58" spans="1:2" x14ac:dyDescent="0.2">
      <c r="A58" s="22">
        <v>160003637248</v>
      </c>
      <c r="B58" s="26" t="s">
        <v>775</v>
      </c>
    </row>
    <row r="59" spans="1:2" x14ac:dyDescent="0.2">
      <c r="A59" s="22">
        <v>160003637248</v>
      </c>
      <c r="B59" s="26" t="s">
        <v>776</v>
      </c>
    </row>
    <row r="60" spans="1:2" x14ac:dyDescent="0.2">
      <c r="A60" s="22">
        <v>160003653632</v>
      </c>
      <c r="B60" s="26" t="s">
        <v>777</v>
      </c>
    </row>
    <row r="61" spans="1:2" x14ac:dyDescent="0.2">
      <c r="A61" s="22">
        <v>160003653632</v>
      </c>
      <c r="B61" s="26" t="s">
        <v>778</v>
      </c>
    </row>
    <row r="62" spans="1:2" x14ac:dyDescent="0.2">
      <c r="A62" s="22">
        <v>160003670016</v>
      </c>
      <c r="B62" s="26" t="s">
        <v>779</v>
      </c>
    </row>
    <row r="63" spans="1:2" x14ac:dyDescent="0.2">
      <c r="A63" s="22">
        <v>160003686400</v>
      </c>
      <c r="B63" s="26" t="s">
        <v>584</v>
      </c>
    </row>
    <row r="64" spans="1:2" x14ac:dyDescent="0.2">
      <c r="A64" s="22">
        <v>160003686400</v>
      </c>
      <c r="B64" s="26" t="s">
        <v>780</v>
      </c>
    </row>
    <row r="65" spans="1:12" x14ac:dyDescent="0.2">
      <c r="A65" s="22">
        <v>160003702784</v>
      </c>
      <c r="B65" s="26" t="s">
        <v>781</v>
      </c>
    </row>
    <row r="66" spans="1:12" x14ac:dyDescent="0.2">
      <c r="A66" s="22">
        <v>160003702784</v>
      </c>
      <c r="B66" s="26" t="s">
        <v>782</v>
      </c>
    </row>
    <row r="67" spans="1:12" x14ac:dyDescent="0.2">
      <c r="A67" s="22">
        <v>160003719168</v>
      </c>
      <c r="B67" s="26" t="s">
        <v>783</v>
      </c>
    </row>
    <row r="68" spans="1:12" x14ac:dyDescent="0.2">
      <c r="A68" s="22">
        <v>160003735552</v>
      </c>
      <c r="B68" s="26" t="s">
        <v>784</v>
      </c>
    </row>
    <row r="69" spans="1:12" x14ac:dyDescent="0.25">
      <c r="A69" s="22">
        <v>160003850240</v>
      </c>
      <c r="B69" s="26" t="s">
        <v>785</v>
      </c>
      <c r="D69" s="29"/>
      <c r="I69" s="29"/>
      <c r="K69" s="29">
        <v>84097000</v>
      </c>
      <c r="L69">
        <v>106576000</v>
      </c>
    </row>
    <row r="70" spans="1:12" x14ac:dyDescent="0.25">
      <c r="A70" s="22">
        <v>160003997696</v>
      </c>
      <c r="B70" s="26" t="s">
        <v>786</v>
      </c>
      <c r="C70">
        <v>12165000</v>
      </c>
      <c r="D70" s="29">
        <v>1764315000</v>
      </c>
      <c r="E70" s="29">
        <v>239361000</v>
      </c>
      <c r="F70">
        <v>552347000</v>
      </c>
      <c r="G70" s="29">
        <v>125073000</v>
      </c>
      <c r="H70" s="29">
        <v>873585000</v>
      </c>
      <c r="I70" s="29">
        <v>855865000</v>
      </c>
      <c r="J70" s="29">
        <v>2803489000</v>
      </c>
      <c r="K70" s="29">
        <v>2485331000</v>
      </c>
      <c r="L70">
        <v>120133000</v>
      </c>
    </row>
    <row r="71" spans="1:12" x14ac:dyDescent="0.2">
      <c r="A71" s="22">
        <v>160004046848</v>
      </c>
      <c r="B71" s="26" t="s">
        <v>787</v>
      </c>
    </row>
    <row r="72" spans="1:12" x14ac:dyDescent="0.2">
      <c r="A72" s="22">
        <v>160004014080</v>
      </c>
      <c r="B72" s="26" t="s">
        <v>788</v>
      </c>
    </row>
    <row r="73" spans="1:12" x14ac:dyDescent="0.2">
      <c r="A73" s="22">
        <v>160004014080</v>
      </c>
      <c r="B73" s="26" t="s">
        <v>789</v>
      </c>
    </row>
    <row r="74" spans="1:12" x14ac:dyDescent="0.2">
      <c r="A74" s="22">
        <v>160004046848</v>
      </c>
      <c r="B74" s="26" t="s">
        <v>790</v>
      </c>
    </row>
    <row r="75" spans="1:12" x14ac:dyDescent="0.2">
      <c r="A75" s="22">
        <v>160004210688</v>
      </c>
      <c r="B75" s="26" t="s">
        <v>791</v>
      </c>
    </row>
    <row r="76" spans="1:12" x14ac:dyDescent="0.2">
      <c r="A76" s="22">
        <v>160004227072</v>
      </c>
      <c r="B76" s="26" t="s">
        <v>792</v>
      </c>
    </row>
    <row r="77" spans="1:12" x14ac:dyDescent="0.25">
      <c r="A77" s="22">
        <v>160004063232</v>
      </c>
      <c r="B77" s="26" t="s">
        <v>793</v>
      </c>
      <c r="D77">
        <v>1605610000</v>
      </c>
    </row>
    <row r="78" spans="1:12" x14ac:dyDescent="0.2">
      <c r="A78" s="22">
        <v>160004079616</v>
      </c>
      <c r="B78" s="26" t="s">
        <v>794</v>
      </c>
    </row>
    <row r="79" spans="1:12" x14ac:dyDescent="0.2">
      <c r="A79" s="22">
        <v>160004096000</v>
      </c>
      <c r="B79" s="26" t="s">
        <v>795</v>
      </c>
    </row>
    <row r="80" spans="1:12" x14ac:dyDescent="0.2">
      <c r="A80" s="22">
        <v>160004177920</v>
      </c>
      <c r="B80" s="26" t="s">
        <v>796</v>
      </c>
    </row>
    <row r="81" spans="1:11" x14ac:dyDescent="0.2">
      <c r="A81" s="22">
        <v>160004096000</v>
      </c>
      <c r="B81" s="26" t="s">
        <v>797</v>
      </c>
    </row>
    <row r="82" spans="1:11" x14ac:dyDescent="0.2">
      <c r="A82" s="22">
        <v>160004521984</v>
      </c>
      <c r="B82" s="26" t="s">
        <v>798</v>
      </c>
    </row>
    <row r="83" spans="1:11" x14ac:dyDescent="0.2">
      <c r="A83" s="22">
        <v>160004145152</v>
      </c>
      <c r="B83" s="26" t="s">
        <v>799</v>
      </c>
    </row>
    <row r="84" spans="1:11" x14ac:dyDescent="0.2">
      <c r="A84" s="22">
        <v>160004145152</v>
      </c>
      <c r="B84" s="26" t="s">
        <v>800</v>
      </c>
    </row>
    <row r="85" spans="1:11" x14ac:dyDescent="0.2">
      <c r="A85" s="22">
        <v>160004030464</v>
      </c>
      <c r="B85" s="26" t="s">
        <v>801</v>
      </c>
    </row>
    <row r="86" spans="1:11" x14ac:dyDescent="0.2">
      <c r="A86" s="22">
        <v>160004161536</v>
      </c>
      <c r="B86" s="26" t="s">
        <v>802</v>
      </c>
      <c r="D86" s="29"/>
      <c r="E86" s="29"/>
      <c r="G86" s="29"/>
      <c r="H86" s="29"/>
      <c r="I86" s="29"/>
      <c r="J86" s="29"/>
      <c r="K86" s="29"/>
    </row>
    <row r="87" spans="1:11" x14ac:dyDescent="0.2">
      <c r="A87" s="22">
        <v>160004194304</v>
      </c>
      <c r="B87" s="26" t="s">
        <v>803</v>
      </c>
    </row>
    <row r="88" spans="1:11" x14ac:dyDescent="0.2">
      <c r="A88" s="22">
        <v>160004243456</v>
      </c>
      <c r="B88" s="26" t="s">
        <v>804</v>
      </c>
    </row>
    <row r="89" spans="1:11" x14ac:dyDescent="0.2">
      <c r="A89" s="22">
        <v>160004243456</v>
      </c>
      <c r="B89" s="26" t="s">
        <v>805</v>
      </c>
    </row>
    <row r="90" spans="1:11" x14ac:dyDescent="0.2">
      <c r="A90" s="22">
        <v>160004194304</v>
      </c>
      <c r="B90" s="26" t="s">
        <v>806</v>
      </c>
    </row>
    <row r="91" spans="1:11" x14ac:dyDescent="0.2">
      <c r="A91" s="22">
        <v>160004292608</v>
      </c>
      <c r="B91" s="26" t="s">
        <v>807</v>
      </c>
    </row>
    <row r="92" spans="1:11" x14ac:dyDescent="0.2">
      <c r="A92" s="22">
        <v>160004308992</v>
      </c>
      <c r="B92" s="26" t="s">
        <v>808</v>
      </c>
    </row>
    <row r="93" spans="1:11" x14ac:dyDescent="0.2">
      <c r="A93" s="22">
        <v>160004325376</v>
      </c>
      <c r="B93" s="26" t="s">
        <v>809</v>
      </c>
    </row>
    <row r="94" spans="1:11" x14ac:dyDescent="0.2">
      <c r="A94" s="22">
        <v>160004325376</v>
      </c>
      <c r="B94" s="26" t="s">
        <v>810</v>
      </c>
    </row>
    <row r="95" spans="1:11" x14ac:dyDescent="0.2">
      <c r="A95" s="22">
        <v>160004358144</v>
      </c>
      <c r="B95" s="26" t="s">
        <v>811</v>
      </c>
    </row>
    <row r="96" spans="1:11" x14ac:dyDescent="0.2">
      <c r="A96" s="22">
        <v>160004390912</v>
      </c>
      <c r="B96" s="26" t="s">
        <v>812</v>
      </c>
    </row>
    <row r="97" spans="1:12" x14ac:dyDescent="0.2">
      <c r="A97" s="22">
        <v>160004259840</v>
      </c>
      <c r="B97" s="26" t="s">
        <v>813</v>
      </c>
    </row>
    <row r="98" spans="1:12" x14ac:dyDescent="0.2">
      <c r="A98" s="22">
        <v>160004407296</v>
      </c>
      <c r="B98" s="26" t="s">
        <v>814</v>
      </c>
    </row>
    <row r="99" spans="1:12" x14ac:dyDescent="0.2">
      <c r="A99" s="22">
        <v>160004407296</v>
      </c>
      <c r="B99" s="26" t="s">
        <v>815</v>
      </c>
    </row>
    <row r="100" spans="1:12" x14ac:dyDescent="0.25">
      <c r="A100" s="22">
        <v>160004423680</v>
      </c>
      <c r="B100" s="26" t="s">
        <v>816</v>
      </c>
      <c r="J100">
        <v>1549597000</v>
      </c>
      <c r="K100">
        <v>1597703000</v>
      </c>
    </row>
    <row r="101" spans="1:12" x14ac:dyDescent="0.25">
      <c r="A101" s="22">
        <v>160004423680</v>
      </c>
      <c r="B101" s="26" t="s">
        <v>484</v>
      </c>
      <c r="D101">
        <v>158705000</v>
      </c>
      <c r="E101">
        <v>160269000</v>
      </c>
      <c r="F101">
        <v>351127000</v>
      </c>
      <c r="G101">
        <v>63878000</v>
      </c>
      <c r="H101">
        <v>783268000</v>
      </c>
      <c r="I101">
        <v>855865000</v>
      </c>
      <c r="J101">
        <v>1253891000</v>
      </c>
      <c r="K101">
        <v>609479000</v>
      </c>
      <c r="L101">
        <v>113314000</v>
      </c>
    </row>
    <row r="102" spans="1:12" x14ac:dyDescent="0.2">
      <c r="A102" s="22">
        <v>160004440064</v>
      </c>
      <c r="B102" s="26" t="s">
        <v>817</v>
      </c>
    </row>
    <row r="103" spans="1:12" x14ac:dyDescent="0.2">
      <c r="A103" s="22">
        <v>160004456448</v>
      </c>
      <c r="B103" s="26" t="s">
        <v>818</v>
      </c>
    </row>
    <row r="104" spans="1:12" x14ac:dyDescent="0.25">
      <c r="A104" s="22">
        <v>160004472832</v>
      </c>
      <c r="B104" s="26" t="s">
        <v>819</v>
      </c>
      <c r="C104">
        <v>12165000</v>
      </c>
      <c r="E104">
        <v>79092000</v>
      </c>
      <c r="F104">
        <v>48370000</v>
      </c>
      <c r="G104">
        <v>61195000</v>
      </c>
      <c r="H104" s="29">
        <v>90317000</v>
      </c>
      <c r="K104">
        <v>278149000</v>
      </c>
      <c r="L104">
        <v>6819000</v>
      </c>
    </row>
    <row r="105" spans="1:12" x14ac:dyDescent="0.2">
      <c r="A105" s="22">
        <v>160004489216</v>
      </c>
      <c r="B105" s="26" t="s">
        <v>820</v>
      </c>
    </row>
    <row r="106" spans="1:12" x14ac:dyDescent="0.2">
      <c r="A106" s="22">
        <v>160004505600</v>
      </c>
      <c r="B106" s="26" t="s">
        <v>821</v>
      </c>
    </row>
    <row r="107" spans="1:12" x14ac:dyDescent="0.2">
      <c r="A107" s="22">
        <v>160004538368</v>
      </c>
      <c r="B107" s="26" t="s">
        <v>822</v>
      </c>
    </row>
    <row r="108" spans="1:12" x14ac:dyDescent="0.2">
      <c r="A108" s="22">
        <v>160004554752</v>
      </c>
      <c r="B108" s="26" t="s">
        <v>773</v>
      </c>
    </row>
    <row r="109" spans="1:12" x14ac:dyDescent="0.2">
      <c r="A109" s="22">
        <v>160004554752</v>
      </c>
      <c r="B109" s="26" t="s">
        <v>772</v>
      </c>
    </row>
    <row r="110" spans="1:12" x14ac:dyDescent="0.25">
      <c r="A110" s="22">
        <v>160004571136</v>
      </c>
      <c r="B110" s="26" t="s">
        <v>823</v>
      </c>
      <c r="F110">
        <v>152850000</v>
      </c>
    </row>
    <row r="111" spans="1:12" x14ac:dyDescent="0.2">
      <c r="A111" s="22">
        <v>160004505600</v>
      </c>
      <c r="B111" s="26" t="s">
        <v>824</v>
      </c>
    </row>
    <row r="112" spans="1:12" x14ac:dyDescent="0.2">
      <c r="A112" s="22">
        <v>160004587520</v>
      </c>
      <c r="B112" s="26" t="s">
        <v>825</v>
      </c>
    </row>
    <row r="113" spans="1:9" x14ac:dyDescent="0.2">
      <c r="A113" s="22">
        <v>160004472832</v>
      </c>
      <c r="B113" s="26" t="s">
        <v>826</v>
      </c>
    </row>
    <row r="114" spans="1:9" x14ac:dyDescent="0.2">
      <c r="A114" s="22">
        <v>160004587520</v>
      </c>
      <c r="B114" s="26" t="s">
        <v>827</v>
      </c>
      <c r="G114" s="29"/>
      <c r="I114" s="29"/>
    </row>
    <row r="115" spans="1:9" x14ac:dyDescent="0.2">
      <c r="A115" s="22">
        <v>160004603904</v>
      </c>
      <c r="B115" s="26" t="s">
        <v>828</v>
      </c>
    </row>
    <row r="116" spans="1:9" x14ac:dyDescent="0.2">
      <c r="A116" s="22">
        <v>160004603904</v>
      </c>
      <c r="B116" s="26" t="s">
        <v>829</v>
      </c>
    </row>
    <row r="117" spans="1:9" x14ac:dyDescent="0.2">
      <c r="A117" s="22">
        <v>160004620288</v>
      </c>
      <c r="B117" s="26" t="s">
        <v>472</v>
      </c>
    </row>
    <row r="118" spans="1:9" x14ac:dyDescent="0.2">
      <c r="A118" s="22">
        <v>160004636672</v>
      </c>
      <c r="B118" s="26" t="s">
        <v>830</v>
      </c>
    </row>
    <row r="119" spans="1:9" x14ac:dyDescent="0.2">
      <c r="A119" s="22">
        <v>160004636672</v>
      </c>
      <c r="B119" s="26" t="s">
        <v>831</v>
      </c>
    </row>
    <row r="120" spans="1:9" x14ac:dyDescent="0.2">
      <c r="A120" s="22">
        <v>160004653056</v>
      </c>
      <c r="B120" s="26" t="s">
        <v>832</v>
      </c>
    </row>
    <row r="121" spans="1:9" x14ac:dyDescent="0.2">
      <c r="A121" s="22">
        <v>160004653056</v>
      </c>
      <c r="B121" s="26" t="s">
        <v>833</v>
      </c>
    </row>
    <row r="122" spans="1:9" x14ac:dyDescent="0.2">
      <c r="A122" s="22">
        <v>160004669440</v>
      </c>
      <c r="B122" s="26" t="s">
        <v>834</v>
      </c>
    </row>
    <row r="123" spans="1:9" x14ac:dyDescent="0.2">
      <c r="A123" s="22">
        <v>160004685824</v>
      </c>
      <c r="B123" s="26" t="s">
        <v>835</v>
      </c>
    </row>
    <row r="124" spans="1:9" x14ac:dyDescent="0.2">
      <c r="A124" s="22">
        <v>160004685824</v>
      </c>
      <c r="B124" s="26" t="s">
        <v>836</v>
      </c>
    </row>
    <row r="125" spans="1:9" x14ac:dyDescent="0.2">
      <c r="A125" s="22">
        <v>160004702208</v>
      </c>
      <c r="B125" s="26" t="s">
        <v>480</v>
      </c>
    </row>
    <row r="126" spans="1:9" x14ac:dyDescent="0.2">
      <c r="A126" s="22">
        <v>160004702208</v>
      </c>
      <c r="B126" s="26" t="s">
        <v>837</v>
      </c>
    </row>
    <row r="127" spans="1:9" x14ac:dyDescent="0.2">
      <c r="A127" s="22">
        <v>160004456448</v>
      </c>
      <c r="B127" s="26" t="s">
        <v>838</v>
      </c>
    </row>
    <row r="128" spans="1:9" x14ac:dyDescent="0.2">
      <c r="A128" s="22">
        <v>160004718592</v>
      </c>
      <c r="B128" s="26" t="s">
        <v>839</v>
      </c>
    </row>
    <row r="129" spans="1:12" x14ac:dyDescent="0.2">
      <c r="A129" s="22">
        <v>160004734976</v>
      </c>
      <c r="B129" s="26" t="s">
        <v>840</v>
      </c>
    </row>
    <row r="130" spans="1:12" x14ac:dyDescent="0.2">
      <c r="A130" s="22">
        <v>160004734976</v>
      </c>
      <c r="B130" s="26" t="s">
        <v>841</v>
      </c>
    </row>
    <row r="131" spans="1:12" x14ac:dyDescent="0.2">
      <c r="A131" s="22">
        <v>160004751360</v>
      </c>
      <c r="B131" s="26" t="s">
        <v>842</v>
      </c>
    </row>
    <row r="132" spans="1:12" x14ac:dyDescent="0.2">
      <c r="A132" s="22">
        <v>160004866048</v>
      </c>
      <c r="B132" s="26" t="s">
        <v>843</v>
      </c>
    </row>
    <row r="133" spans="1:12" x14ac:dyDescent="0.25">
      <c r="A133" s="22">
        <v>160004997120</v>
      </c>
      <c r="B133" s="26" t="s">
        <v>844</v>
      </c>
      <c r="C133" s="29">
        <v>-2434312000</v>
      </c>
      <c r="D133" s="29">
        <v>-8509392000</v>
      </c>
      <c r="E133" s="29">
        <v>2447469000</v>
      </c>
      <c r="F133" s="29">
        <v>2375356000</v>
      </c>
      <c r="G133" s="29">
        <v>-3171376000</v>
      </c>
      <c r="H133" s="29">
        <v>-925725000</v>
      </c>
      <c r="I133" s="29">
        <v>-9482499000</v>
      </c>
      <c r="J133" s="29">
        <v>-5689455000</v>
      </c>
      <c r="K133" s="29">
        <v>4433761000</v>
      </c>
      <c r="L133">
        <v>-8863133000</v>
      </c>
    </row>
    <row r="134" spans="1:12" x14ac:dyDescent="0.25">
      <c r="A134" s="22">
        <v>160005029888</v>
      </c>
      <c r="B134" s="26" t="s">
        <v>845</v>
      </c>
      <c r="C134" s="29">
        <v>-6536476000</v>
      </c>
      <c r="D134" s="29">
        <v>-233747000</v>
      </c>
      <c r="E134" s="29">
        <v>1882714000</v>
      </c>
      <c r="F134" s="29">
        <v>-426463000</v>
      </c>
      <c r="G134" s="29">
        <v>-2931699000</v>
      </c>
      <c r="H134" s="29">
        <v>-6062704000</v>
      </c>
      <c r="I134" s="29">
        <v>-15312304000</v>
      </c>
      <c r="J134" s="29">
        <v>649001000</v>
      </c>
      <c r="K134" s="29">
        <v>7610799000</v>
      </c>
      <c r="L134">
        <v>-8813420000</v>
      </c>
    </row>
    <row r="135" spans="1:12" x14ac:dyDescent="0.2">
      <c r="A135" s="22">
        <v>160005046272</v>
      </c>
      <c r="B135" s="26" t="s">
        <v>846</v>
      </c>
    </row>
    <row r="136" spans="1:12" x14ac:dyDescent="0.25">
      <c r="A136" s="22">
        <v>160005046272</v>
      </c>
      <c r="B136" s="26" t="s">
        <v>847</v>
      </c>
      <c r="C136" s="29">
        <v>236037000</v>
      </c>
      <c r="D136" s="29">
        <v>-4921834000</v>
      </c>
      <c r="E136" s="29">
        <v>2515604000</v>
      </c>
      <c r="F136" s="29">
        <v>-21684000</v>
      </c>
      <c r="G136" s="29">
        <v>-1340381000</v>
      </c>
      <c r="H136" s="29">
        <v>234120000</v>
      </c>
      <c r="I136" s="29">
        <v>2331982000</v>
      </c>
      <c r="J136" s="29">
        <v>-1817820000</v>
      </c>
      <c r="K136" s="29">
        <v>-914106000</v>
      </c>
      <c r="L136">
        <v>-8568153000</v>
      </c>
    </row>
    <row r="137" spans="1:12" x14ac:dyDescent="0.25">
      <c r="A137" s="22">
        <v>160005062656</v>
      </c>
      <c r="B137" s="26" t="s">
        <v>848</v>
      </c>
      <c r="C137" s="29">
        <v>298042000</v>
      </c>
      <c r="D137">
        <v>21471000</v>
      </c>
      <c r="G137">
        <v>-1330452000</v>
      </c>
      <c r="H137">
        <v>1305805000</v>
      </c>
      <c r="I137" s="29">
        <v>-3816000</v>
      </c>
      <c r="J137" s="29">
        <v>-71735000</v>
      </c>
      <c r="K137">
        <v>59502000</v>
      </c>
      <c r="L137">
        <v>1651000</v>
      </c>
    </row>
    <row r="138" spans="1:12" x14ac:dyDescent="0.25">
      <c r="A138" s="22">
        <v>160005062656</v>
      </c>
      <c r="B138" s="26" t="s">
        <v>849</v>
      </c>
      <c r="J138">
        <v>-48812000</v>
      </c>
      <c r="K138" s="29">
        <v>-105829000</v>
      </c>
      <c r="L138">
        <v>154641000</v>
      </c>
    </row>
    <row r="139" spans="1:12" x14ac:dyDescent="0.25">
      <c r="A139" s="22">
        <v>160005079040</v>
      </c>
      <c r="B139" s="26" t="s">
        <v>850</v>
      </c>
      <c r="C139" s="29">
        <v>1199000</v>
      </c>
      <c r="D139" s="29"/>
      <c r="E139" s="29"/>
      <c r="F139" s="29">
        <v>-1203000</v>
      </c>
      <c r="G139" s="29">
        <v>-16081000</v>
      </c>
      <c r="H139" s="29">
        <v>-15706000</v>
      </c>
      <c r="I139" s="29">
        <v>26958000</v>
      </c>
      <c r="J139" s="29">
        <v>-10712000</v>
      </c>
      <c r="K139" s="29">
        <v>-2135000</v>
      </c>
      <c r="L139">
        <v>1911000</v>
      </c>
    </row>
    <row r="140" spans="1:12" x14ac:dyDescent="0.2">
      <c r="A140" s="22">
        <v>160005095424</v>
      </c>
      <c r="B140" s="26" t="s">
        <v>851</v>
      </c>
    </row>
    <row r="141" spans="1:12" x14ac:dyDescent="0.25">
      <c r="A141" s="22">
        <v>160005095424</v>
      </c>
      <c r="B141" s="26" t="s">
        <v>852</v>
      </c>
      <c r="C141" s="29">
        <v>-208427000</v>
      </c>
      <c r="D141">
        <v>-4804196000</v>
      </c>
      <c r="E141">
        <v>-230835000</v>
      </c>
      <c r="F141" s="29">
        <v>2935816000</v>
      </c>
      <c r="G141" s="29">
        <v>-280274000</v>
      </c>
      <c r="H141" s="29">
        <v>2364640000</v>
      </c>
      <c r="I141" s="29">
        <v>64276000</v>
      </c>
      <c r="J141" s="29">
        <v>44507000</v>
      </c>
      <c r="K141">
        <v>80755000</v>
      </c>
      <c r="L141">
        <v>-215801000</v>
      </c>
    </row>
    <row r="142" spans="1:12" x14ac:dyDescent="0.2">
      <c r="A142" s="22">
        <v>160005111808</v>
      </c>
      <c r="B142" s="26" t="s">
        <v>853</v>
      </c>
      <c r="D142" s="29"/>
      <c r="E142" s="29">
        <v>-82500000</v>
      </c>
      <c r="F142" s="29">
        <v>-167421000</v>
      </c>
      <c r="G142" s="29">
        <v>-148408000</v>
      </c>
      <c r="H142" s="29">
        <v>208141000</v>
      </c>
      <c r="I142" s="29">
        <v>97076000</v>
      </c>
      <c r="J142" s="29">
        <v>93112000</v>
      </c>
      <c r="K142" s="29"/>
    </row>
    <row r="143" spans="1:12" x14ac:dyDescent="0.25">
      <c r="A143" s="22">
        <v>160005128192</v>
      </c>
      <c r="B143" s="26" t="s">
        <v>854</v>
      </c>
      <c r="F143">
        <v>-113000</v>
      </c>
      <c r="G143">
        <v>113000</v>
      </c>
    </row>
    <row r="144" spans="1:12" x14ac:dyDescent="0.2">
      <c r="A144" s="22">
        <v>160005128192</v>
      </c>
      <c r="B144" s="26" t="s">
        <v>855</v>
      </c>
    </row>
    <row r="145" spans="1:12" x14ac:dyDescent="0.2">
      <c r="A145" s="22">
        <v>160005144576</v>
      </c>
      <c r="B145" s="26" t="s">
        <v>856</v>
      </c>
    </row>
    <row r="146" spans="1:12" x14ac:dyDescent="0.2">
      <c r="A146" s="22">
        <v>160005144576</v>
      </c>
      <c r="B146" s="26" t="s">
        <v>857</v>
      </c>
    </row>
    <row r="147" spans="1:12" x14ac:dyDescent="0.2">
      <c r="A147" s="22">
        <v>160005177344</v>
      </c>
      <c r="B147" s="26" t="s">
        <v>858</v>
      </c>
    </row>
    <row r="148" spans="1:12" x14ac:dyDescent="0.2">
      <c r="A148" s="22">
        <v>160005193728</v>
      </c>
      <c r="B148" s="26" t="s">
        <v>859</v>
      </c>
    </row>
    <row r="149" spans="1:12" x14ac:dyDescent="0.2">
      <c r="A149" s="22">
        <v>160005193728</v>
      </c>
      <c r="B149" s="26" t="s">
        <v>860</v>
      </c>
    </row>
    <row r="150" spans="1:12" x14ac:dyDescent="0.25">
      <c r="A150" s="22">
        <v>160005226496</v>
      </c>
      <c r="B150" s="26" t="s">
        <v>861</v>
      </c>
      <c r="G150">
        <v>-28000000</v>
      </c>
      <c r="H150">
        <v>16195000</v>
      </c>
      <c r="I150" s="29"/>
      <c r="J150" s="29"/>
    </row>
    <row r="151" spans="1:12" x14ac:dyDescent="0.25">
      <c r="A151" s="22">
        <v>160005226496</v>
      </c>
      <c r="B151" s="26" t="s">
        <v>862</v>
      </c>
      <c r="G151">
        <v>-28000000</v>
      </c>
      <c r="H151">
        <v>16195000</v>
      </c>
      <c r="I151" s="29"/>
      <c r="J151" s="29"/>
    </row>
    <row r="152" spans="1:12" x14ac:dyDescent="0.2">
      <c r="A152" s="22">
        <v>160005242880</v>
      </c>
      <c r="B152" s="26" t="s">
        <v>863</v>
      </c>
    </row>
    <row r="153" spans="1:12" x14ac:dyDescent="0.25">
      <c r="A153" s="22">
        <v>160005275648</v>
      </c>
      <c r="B153" s="26" t="s">
        <v>864</v>
      </c>
      <c r="C153" s="29">
        <v>3350219000</v>
      </c>
      <c r="D153" s="29">
        <v>1270743000</v>
      </c>
      <c r="E153" s="29">
        <v>-1735904000</v>
      </c>
      <c r="F153" s="29">
        <v>296788000</v>
      </c>
      <c r="G153" s="29">
        <v>3744371000</v>
      </c>
      <c r="H153" s="29">
        <v>-1909543000</v>
      </c>
      <c r="I153" s="29">
        <v>4439381000</v>
      </c>
      <c r="J153" s="29">
        <v>-3010884000</v>
      </c>
      <c r="K153" s="29">
        <v>-2004843000</v>
      </c>
      <c r="L153">
        <v>8023130000</v>
      </c>
    </row>
    <row r="154" spans="1:12" x14ac:dyDescent="0.25">
      <c r="A154" s="22">
        <v>160005275648</v>
      </c>
      <c r="B154" s="26" t="s">
        <v>865</v>
      </c>
      <c r="C154" s="29"/>
      <c r="D154">
        <v>6808000</v>
      </c>
      <c r="E154">
        <v>-6808000</v>
      </c>
      <c r="F154" s="29"/>
      <c r="I154" s="29">
        <v>692000</v>
      </c>
      <c r="J154" s="29">
        <v>-692000</v>
      </c>
      <c r="K154" s="29"/>
    </row>
    <row r="155" spans="1:12" x14ac:dyDescent="0.25">
      <c r="A155" s="22">
        <v>160005292032</v>
      </c>
      <c r="B155" s="26" t="s">
        <v>866</v>
      </c>
      <c r="C155" s="29">
        <v>1831000</v>
      </c>
      <c r="D155" s="29">
        <v>3449000</v>
      </c>
      <c r="E155" s="29">
        <v>4520000</v>
      </c>
      <c r="F155" s="29">
        <v>5634000</v>
      </c>
      <c r="G155" s="29">
        <v>4947000</v>
      </c>
      <c r="H155" s="29">
        <v>6391000</v>
      </c>
      <c r="I155" s="29">
        <v>4577000</v>
      </c>
      <c r="J155" s="29">
        <v>15745000</v>
      </c>
      <c r="K155" s="29">
        <v>13179000</v>
      </c>
      <c r="L155">
        <v>-15662000</v>
      </c>
    </row>
    <row r="156" spans="1:12" x14ac:dyDescent="0.2">
      <c r="A156" s="22">
        <v>160005292032</v>
      </c>
      <c r="B156" s="26" t="s">
        <v>867</v>
      </c>
    </row>
    <row r="157" spans="1:12" x14ac:dyDescent="0.25">
      <c r="A157" s="22">
        <v>160005308416</v>
      </c>
      <c r="B157" s="26" t="s">
        <v>868</v>
      </c>
      <c r="C157" s="29">
        <v>356269000</v>
      </c>
      <c r="D157" s="29">
        <v>-289759000</v>
      </c>
      <c r="E157" s="29">
        <v>8098000</v>
      </c>
      <c r="F157" s="29">
        <v>64881000</v>
      </c>
      <c r="G157" s="29">
        <v>-34302000</v>
      </c>
      <c r="H157" s="29">
        <v>39467000</v>
      </c>
      <c r="I157" s="29">
        <v>40962000</v>
      </c>
      <c r="J157" s="29">
        <v>175584000</v>
      </c>
      <c r="K157" s="29">
        <v>144845000</v>
      </c>
      <c r="L157">
        <v>250068000</v>
      </c>
    </row>
    <row r="158" spans="1:12" x14ac:dyDescent="0.25">
      <c r="A158" s="22">
        <v>160005324800</v>
      </c>
      <c r="B158" s="26" t="s">
        <v>869</v>
      </c>
      <c r="C158" s="29">
        <v>86146000</v>
      </c>
      <c r="D158" s="29">
        <v>453376000</v>
      </c>
      <c r="E158" s="29">
        <v>92579000</v>
      </c>
      <c r="F158" s="29">
        <v>-310879000</v>
      </c>
      <c r="G158" s="29">
        <v>-588724000</v>
      </c>
      <c r="H158" s="29">
        <v>3208532000</v>
      </c>
      <c r="I158" s="29">
        <v>-1165112000</v>
      </c>
      <c r="J158" s="29">
        <v>-1703186000</v>
      </c>
      <c r="K158" s="29">
        <v>-95262000</v>
      </c>
      <c r="L158">
        <v>462836000</v>
      </c>
    </row>
    <row r="159" spans="1:12" x14ac:dyDescent="0.2">
      <c r="A159" s="22">
        <v>160005357568</v>
      </c>
      <c r="B159" s="26" t="s">
        <v>870</v>
      </c>
    </row>
    <row r="160" spans="1:12" x14ac:dyDescent="0.2">
      <c r="A160" s="22">
        <v>160005373952</v>
      </c>
      <c r="B160" s="26" t="s">
        <v>871</v>
      </c>
    </row>
    <row r="161" spans="1:12" x14ac:dyDescent="0.25">
      <c r="A161" s="22">
        <v>160005373952</v>
      </c>
      <c r="B161" s="26" t="s">
        <v>872</v>
      </c>
      <c r="G161">
        <v>-222486000</v>
      </c>
      <c r="H161">
        <v>-246445000</v>
      </c>
      <c r="I161" s="29">
        <v>101210000</v>
      </c>
      <c r="J161">
        <v>94004000</v>
      </c>
      <c r="K161" s="29">
        <v>-152222000</v>
      </c>
      <c r="L161">
        <v>73189000</v>
      </c>
    </row>
    <row r="162" spans="1:12" x14ac:dyDescent="0.25">
      <c r="A162" s="22">
        <v>160005390336</v>
      </c>
      <c r="B162" s="26" t="s">
        <v>873</v>
      </c>
      <c r="C162" s="29">
        <v>-19152000</v>
      </c>
      <c r="D162">
        <v>-15703000</v>
      </c>
      <c r="F162" s="29"/>
      <c r="G162" s="29"/>
      <c r="H162" s="29">
        <v>-74618000</v>
      </c>
      <c r="I162" s="29">
        <v>-108383000</v>
      </c>
      <c r="J162">
        <v>-97565000</v>
      </c>
      <c r="K162" s="29">
        <v>-200923000</v>
      </c>
      <c r="L162">
        <v>-217524000</v>
      </c>
    </row>
    <row r="163" spans="1:12" x14ac:dyDescent="0.2">
      <c r="A163" s="22">
        <v>160005406720</v>
      </c>
      <c r="B163" s="26" t="s">
        <v>772</v>
      </c>
    </row>
    <row r="164" spans="1:12" x14ac:dyDescent="0.2">
      <c r="A164" s="22">
        <v>160005406720</v>
      </c>
      <c r="B164" s="26" t="s">
        <v>773</v>
      </c>
    </row>
    <row r="165" spans="1:12" x14ac:dyDescent="0.2">
      <c r="A165" s="22">
        <v>160005423104</v>
      </c>
      <c r="B165" s="26" t="s">
        <v>874</v>
      </c>
    </row>
    <row r="166" spans="1:12" x14ac:dyDescent="0.2">
      <c r="A166" s="22">
        <v>160005423104</v>
      </c>
      <c r="B166" s="26" t="s">
        <v>875</v>
      </c>
    </row>
    <row r="167" spans="1:12" x14ac:dyDescent="0.2">
      <c r="A167" s="22">
        <v>160005439488</v>
      </c>
      <c r="B167" s="26" t="s">
        <v>876</v>
      </c>
    </row>
    <row r="168" spans="1:12" x14ac:dyDescent="0.2">
      <c r="A168" s="22">
        <v>160005472256</v>
      </c>
      <c r="B168" s="26" t="s">
        <v>877</v>
      </c>
    </row>
    <row r="169" spans="1:12" x14ac:dyDescent="0.2">
      <c r="A169" s="22">
        <v>160005521408</v>
      </c>
      <c r="B169" s="26" t="s">
        <v>488</v>
      </c>
    </row>
    <row r="170" spans="1:12" x14ac:dyDescent="0.2">
      <c r="A170" s="22">
        <v>160100007936</v>
      </c>
      <c r="B170" s="26" t="s">
        <v>878</v>
      </c>
    </row>
    <row r="171" spans="1:12" x14ac:dyDescent="0.2">
      <c r="A171" s="22">
        <v>160301006848</v>
      </c>
      <c r="B171" s="26" t="s">
        <v>879</v>
      </c>
    </row>
    <row r="172" spans="1:12" x14ac:dyDescent="0.2">
      <c r="A172" s="22">
        <v>160302006272</v>
      </c>
      <c r="B172" s="26" t="s">
        <v>880</v>
      </c>
    </row>
    <row r="173" spans="1:12" x14ac:dyDescent="0.2">
      <c r="A173" s="22">
        <v>160303005696</v>
      </c>
      <c r="B173" s="26" t="s">
        <v>881</v>
      </c>
    </row>
    <row r="174" spans="1:12" x14ac:dyDescent="0.2">
      <c r="A174" s="22">
        <v>160304005120</v>
      </c>
      <c r="B174" s="26" t="s">
        <v>882</v>
      </c>
    </row>
    <row r="175" spans="1:12" x14ac:dyDescent="0.2">
      <c r="A175" s="22">
        <v>160305004544</v>
      </c>
      <c r="B175" s="26" t="s">
        <v>883</v>
      </c>
    </row>
    <row r="176" spans="1:12" x14ac:dyDescent="0.2">
      <c r="A176" s="22">
        <v>160306003968</v>
      </c>
      <c r="B176" s="26" t="s">
        <v>884</v>
      </c>
    </row>
    <row r="177" spans="1:12" x14ac:dyDescent="0.2">
      <c r="A177" s="22">
        <v>160307003392</v>
      </c>
      <c r="B177" s="26" t="s">
        <v>885</v>
      </c>
    </row>
    <row r="178" spans="1:12" x14ac:dyDescent="0.2">
      <c r="A178" s="22">
        <v>160308002816</v>
      </c>
      <c r="B178" s="26" t="s">
        <v>886</v>
      </c>
    </row>
    <row r="179" spans="1:12" x14ac:dyDescent="0.2">
      <c r="A179" s="22">
        <v>160310001664</v>
      </c>
      <c r="B179" s="26" t="s">
        <v>887</v>
      </c>
    </row>
    <row r="180" spans="1:12" x14ac:dyDescent="0.2">
      <c r="A180" s="22">
        <v>160312999936</v>
      </c>
      <c r="B180" s="26" t="s">
        <v>888</v>
      </c>
    </row>
    <row r="181" spans="1:12" x14ac:dyDescent="0.25">
      <c r="A181" s="22">
        <v>160399998976</v>
      </c>
      <c r="B181" s="26" t="s">
        <v>889</v>
      </c>
      <c r="C181" s="29">
        <v>-315089000</v>
      </c>
      <c r="D181" s="29">
        <v>5424100000</v>
      </c>
      <c r="E181" s="29">
        <v>-3431830000</v>
      </c>
      <c r="F181" s="29">
        <v>649127000</v>
      </c>
      <c r="G181" s="29">
        <v>-1139879000</v>
      </c>
      <c r="H181" s="29">
        <v>-15366474000</v>
      </c>
      <c r="I181" s="29">
        <v>1715761000</v>
      </c>
      <c r="J181" s="29">
        <v>1220063000</v>
      </c>
      <c r="K181" s="29">
        <v>-7729000</v>
      </c>
      <c r="L181">
        <v>401168000</v>
      </c>
    </row>
    <row r="182" spans="1:12" x14ac:dyDescent="0.25">
      <c r="A182" s="22">
        <v>160400998400</v>
      </c>
      <c r="B182" s="26" t="s">
        <v>890</v>
      </c>
      <c r="D182" s="29">
        <v>5606700000</v>
      </c>
      <c r="E182" s="29">
        <v>750863000</v>
      </c>
      <c r="F182" s="29">
        <v>1743720000</v>
      </c>
      <c r="G182" s="29">
        <v>759600000</v>
      </c>
      <c r="H182" s="29">
        <v>811649000</v>
      </c>
      <c r="I182" s="29">
        <v>3234321000</v>
      </c>
      <c r="J182" s="29">
        <v>2128802000</v>
      </c>
      <c r="K182" s="29">
        <v>8001000</v>
      </c>
      <c r="L182">
        <v>750002000</v>
      </c>
    </row>
    <row r="183" spans="1:12" x14ac:dyDescent="0.25">
      <c r="A183" s="22">
        <v>160401014784</v>
      </c>
      <c r="B183" s="26" t="s">
        <v>891</v>
      </c>
      <c r="D183">
        <v>213172000</v>
      </c>
      <c r="E183">
        <v>750863000</v>
      </c>
      <c r="F183" s="29">
        <v>1704566000</v>
      </c>
      <c r="G183">
        <v>759600000</v>
      </c>
      <c r="H183">
        <v>811649000</v>
      </c>
      <c r="I183">
        <v>3234321000</v>
      </c>
      <c r="J183" s="29">
        <v>2128802000</v>
      </c>
      <c r="K183" s="29"/>
      <c r="L183">
        <v>2000</v>
      </c>
    </row>
    <row r="184" spans="1:12" x14ac:dyDescent="0.2">
      <c r="A184" s="22">
        <v>160401014784</v>
      </c>
      <c r="B184" s="26" t="s">
        <v>892</v>
      </c>
    </row>
    <row r="185" spans="1:12" x14ac:dyDescent="0.2">
      <c r="A185" s="22">
        <v>160401014784</v>
      </c>
      <c r="B185" s="26" t="s">
        <v>893</v>
      </c>
      <c r="F185" s="29"/>
    </row>
    <row r="186" spans="1:12" x14ac:dyDescent="0.25">
      <c r="A186" s="22">
        <v>160401014784</v>
      </c>
      <c r="B186" s="26" t="s">
        <v>894</v>
      </c>
      <c r="F186">
        <v>1700000000</v>
      </c>
      <c r="G186">
        <v>759600000</v>
      </c>
      <c r="J186">
        <v>538081000</v>
      </c>
      <c r="L186">
        <v>2000</v>
      </c>
    </row>
    <row r="187" spans="1:12" x14ac:dyDescent="0.25">
      <c r="A187" s="22">
        <v>160401014784</v>
      </c>
      <c r="B187" s="26" t="s">
        <v>895</v>
      </c>
      <c r="D187">
        <v>213172000</v>
      </c>
      <c r="E187">
        <v>750863000</v>
      </c>
      <c r="F187">
        <v>4566000</v>
      </c>
      <c r="H187">
        <v>811649000</v>
      </c>
      <c r="I187">
        <v>3234321000</v>
      </c>
      <c r="J187">
        <v>1590722000</v>
      </c>
      <c r="K187" s="29"/>
    </row>
    <row r="188" spans="1:12" x14ac:dyDescent="0.2">
      <c r="A188" s="22">
        <v>160401014784</v>
      </c>
      <c r="B188" s="26" t="s">
        <v>896</v>
      </c>
    </row>
    <row r="189" spans="1:12" x14ac:dyDescent="0.2">
      <c r="A189" s="22">
        <v>160401014784</v>
      </c>
      <c r="B189" s="26" t="s">
        <v>897</v>
      </c>
    </row>
    <row r="190" spans="1:12" x14ac:dyDescent="0.2">
      <c r="A190" s="22">
        <v>160401014784</v>
      </c>
      <c r="B190" s="26" t="s">
        <v>898</v>
      </c>
      <c r="F190" s="29"/>
      <c r="J190" s="29"/>
      <c r="K190" s="29"/>
    </row>
    <row r="191" spans="1:12" x14ac:dyDescent="0.2">
      <c r="A191" s="22">
        <v>160401014784</v>
      </c>
      <c r="B191" s="26" t="s">
        <v>899</v>
      </c>
    </row>
    <row r="192" spans="1:12" x14ac:dyDescent="0.2">
      <c r="A192" s="22">
        <v>160401014784</v>
      </c>
      <c r="B192" s="26" t="s">
        <v>900</v>
      </c>
    </row>
    <row r="193" spans="1:11" x14ac:dyDescent="0.25">
      <c r="A193" s="22">
        <v>160401031168</v>
      </c>
      <c r="B193" s="26" t="s">
        <v>901</v>
      </c>
      <c r="D193">
        <v>5393528000</v>
      </c>
      <c r="E193" s="29"/>
      <c r="F193" s="29">
        <v>38154000</v>
      </c>
      <c r="G193" s="29"/>
      <c r="H193" s="29"/>
      <c r="I193" s="29"/>
      <c r="K193" s="29">
        <v>8001000</v>
      </c>
    </row>
    <row r="194" spans="1:11" x14ac:dyDescent="0.2">
      <c r="A194" s="22">
        <v>160401031168</v>
      </c>
      <c r="B194" s="26" t="s">
        <v>902</v>
      </c>
      <c r="E194" s="29"/>
      <c r="F194" s="29"/>
      <c r="G194" s="29"/>
      <c r="H194" s="29"/>
      <c r="K194" s="29"/>
    </row>
    <row r="195" spans="1:11" x14ac:dyDescent="0.2">
      <c r="A195" s="22">
        <v>160401031168</v>
      </c>
      <c r="B195" s="26" t="s">
        <v>903</v>
      </c>
    </row>
    <row r="196" spans="1:11" x14ac:dyDescent="0.2">
      <c r="A196" s="22">
        <v>160401031168</v>
      </c>
      <c r="B196" s="26" t="s">
        <v>904</v>
      </c>
    </row>
    <row r="197" spans="1:11" x14ac:dyDescent="0.25">
      <c r="A197" s="22">
        <v>160401031168</v>
      </c>
      <c r="B197" s="26" t="s">
        <v>905</v>
      </c>
      <c r="D197">
        <v>5300000000</v>
      </c>
    </row>
    <row r="198" spans="1:11" x14ac:dyDescent="0.2">
      <c r="A198" s="22">
        <v>160401031168</v>
      </c>
      <c r="B198" s="26" t="s">
        <v>906</v>
      </c>
    </row>
    <row r="199" spans="1:11" x14ac:dyDescent="0.2">
      <c r="A199" s="22">
        <v>160401031168</v>
      </c>
      <c r="B199" s="26" t="s">
        <v>907</v>
      </c>
    </row>
    <row r="200" spans="1:11" x14ac:dyDescent="0.2">
      <c r="A200" s="22">
        <v>160401031168</v>
      </c>
      <c r="B200" s="26" t="s">
        <v>908</v>
      </c>
    </row>
    <row r="201" spans="1:11" x14ac:dyDescent="0.2">
      <c r="A201" s="22">
        <v>160401031168</v>
      </c>
      <c r="B201" s="26" t="s">
        <v>909</v>
      </c>
    </row>
    <row r="202" spans="1:11" x14ac:dyDescent="0.2">
      <c r="A202" s="22">
        <v>160401031168</v>
      </c>
      <c r="B202" s="26" t="s">
        <v>910</v>
      </c>
    </row>
    <row r="203" spans="1:11" x14ac:dyDescent="0.2">
      <c r="A203" s="22">
        <v>160401031168</v>
      </c>
      <c r="B203" s="26" t="s">
        <v>911</v>
      </c>
    </row>
    <row r="204" spans="1:11" x14ac:dyDescent="0.2">
      <c r="A204" s="22">
        <v>160401031168</v>
      </c>
      <c r="B204" s="26" t="s">
        <v>912</v>
      </c>
      <c r="G204" s="29"/>
    </row>
    <row r="205" spans="1:11" x14ac:dyDescent="0.25">
      <c r="A205" s="22">
        <v>160401031168</v>
      </c>
      <c r="B205" s="26" t="s">
        <v>913</v>
      </c>
      <c r="D205">
        <v>93528000</v>
      </c>
      <c r="E205" s="29"/>
      <c r="F205">
        <v>38154000</v>
      </c>
      <c r="H205" s="29"/>
      <c r="I205" s="29"/>
      <c r="K205" s="29">
        <v>8001000</v>
      </c>
    </row>
    <row r="206" spans="1:11" x14ac:dyDescent="0.2">
      <c r="A206" s="22">
        <v>160401031168</v>
      </c>
      <c r="B206" s="26" t="s">
        <v>914</v>
      </c>
    </row>
    <row r="207" spans="1:11" x14ac:dyDescent="0.2">
      <c r="A207" s="22">
        <v>160401031168</v>
      </c>
      <c r="B207" s="26" t="s">
        <v>915</v>
      </c>
    </row>
    <row r="208" spans="1:11" x14ac:dyDescent="0.2">
      <c r="A208" s="22">
        <v>160401031168</v>
      </c>
      <c r="B208" s="26" t="s">
        <v>916</v>
      </c>
      <c r="K208" s="29"/>
    </row>
    <row r="209" spans="1:12" x14ac:dyDescent="0.2">
      <c r="A209" s="22">
        <v>160401031168</v>
      </c>
      <c r="B209" s="26" t="s">
        <v>917</v>
      </c>
      <c r="F209" s="29"/>
    </row>
    <row r="210" spans="1:12" x14ac:dyDescent="0.25">
      <c r="A210" s="22">
        <v>160401047552</v>
      </c>
      <c r="B210" s="26" t="s">
        <v>918</v>
      </c>
      <c r="D210" s="29"/>
      <c r="E210" s="29"/>
      <c r="F210" s="29">
        <v>1000000</v>
      </c>
      <c r="G210" s="29"/>
      <c r="H210" s="29"/>
      <c r="I210" s="29"/>
      <c r="J210" s="29"/>
      <c r="K210" s="29"/>
      <c r="L210">
        <v>750000000</v>
      </c>
    </row>
    <row r="211" spans="1:12" x14ac:dyDescent="0.2">
      <c r="A211" s="22">
        <v>160401047552</v>
      </c>
      <c r="B211" s="26" t="s">
        <v>919</v>
      </c>
    </row>
    <row r="212" spans="1:12" x14ac:dyDescent="0.2">
      <c r="A212" s="22">
        <v>160401047552</v>
      </c>
      <c r="B212" s="26" t="s">
        <v>920</v>
      </c>
    </row>
    <row r="213" spans="1:12" x14ac:dyDescent="0.2">
      <c r="A213" s="22">
        <v>160401047552</v>
      </c>
      <c r="B213" s="26" t="s">
        <v>921</v>
      </c>
    </row>
    <row r="214" spans="1:12" x14ac:dyDescent="0.2">
      <c r="A214" s="22">
        <v>160401047552</v>
      </c>
      <c r="B214" s="26" t="s">
        <v>922</v>
      </c>
    </row>
    <row r="215" spans="1:12" x14ac:dyDescent="0.2">
      <c r="A215" s="22">
        <v>160401047552</v>
      </c>
      <c r="B215" s="26" t="s">
        <v>923</v>
      </c>
      <c r="J215" s="29"/>
      <c r="K215" s="29"/>
    </row>
    <row r="216" spans="1:12" x14ac:dyDescent="0.2">
      <c r="A216" s="22">
        <v>160401047552</v>
      </c>
      <c r="B216" s="26" t="s">
        <v>924</v>
      </c>
    </row>
    <row r="217" spans="1:12" x14ac:dyDescent="0.2">
      <c r="A217" s="22">
        <v>160401047552</v>
      </c>
      <c r="B217" s="26" t="s">
        <v>925</v>
      </c>
    </row>
    <row r="218" spans="1:12" x14ac:dyDescent="0.2">
      <c r="A218" s="22">
        <v>160401096704</v>
      </c>
      <c r="B218" s="26" t="s">
        <v>926</v>
      </c>
    </row>
    <row r="219" spans="1:12" x14ac:dyDescent="0.2">
      <c r="A219" s="22">
        <v>160401113088</v>
      </c>
      <c r="B219" s="26" t="s">
        <v>927</v>
      </c>
      <c r="H219" s="29"/>
      <c r="I219" s="29"/>
    </row>
    <row r="220" spans="1:12" x14ac:dyDescent="0.2">
      <c r="A220" s="22">
        <v>160401113088</v>
      </c>
      <c r="B220" s="26" t="s">
        <v>928</v>
      </c>
    </row>
    <row r="221" spans="1:12" x14ac:dyDescent="0.2">
      <c r="A221" s="22">
        <v>160401129472</v>
      </c>
      <c r="B221" s="26" t="s">
        <v>929</v>
      </c>
    </row>
    <row r="222" spans="1:12" x14ac:dyDescent="0.2">
      <c r="A222" s="22">
        <v>160401162240</v>
      </c>
      <c r="B222" s="26" t="s">
        <v>930</v>
      </c>
    </row>
    <row r="223" spans="1:12" x14ac:dyDescent="0.2">
      <c r="A223" s="22">
        <v>160401244160</v>
      </c>
      <c r="B223" s="26" t="s">
        <v>488</v>
      </c>
    </row>
    <row r="224" spans="1:12" x14ac:dyDescent="0.25">
      <c r="A224" s="22">
        <v>160401997824</v>
      </c>
      <c r="B224" s="26" t="s">
        <v>931</v>
      </c>
      <c r="C224" s="29">
        <v>315089000</v>
      </c>
      <c r="D224" s="29">
        <v>182600000</v>
      </c>
      <c r="E224" s="29">
        <v>4182693000</v>
      </c>
      <c r="F224" s="29">
        <v>1094593000</v>
      </c>
      <c r="G224" s="29">
        <v>1899479000</v>
      </c>
      <c r="H224" s="29">
        <v>16178122000</v>
      </c>
      <c r="I224" s="29">
        <v>1518561000</v>
      </c>
      <c r="J224" s="29">
        <v>908739000</v>
      </c>
      <c r="K224" s="29">
        <v>15730000</v>
      </c>
      <c r="L224">
        <v>348834000</v>
      </c>
    </row>
    <row r="225" spans="1:12" x14ac:dyDescent="0.25">
      <c r="A225" s="22">
        <v>160402014208</v>
      </c>
      <c r="B225" s="26" t="s">
        <v>932</v>
      </c>
      <c r="C225">
        <v>213172000</v>
      </c>
      <c r="D225">
        <v>21100000</v>
      </c>
      <c r="E225">
        <v>3138629000</v>
      </c>
      <c r="F225">
        <v>253200000</v>
      </c>
      <c r="G225" s="29">
        <v>943592000</v>
      </c>
      <c r="H225" s="29">
        <v>4748617000</v>
      </c>
      <c r="I225">
        <v>506081000</v>
      </c>
      <c r="J225">
        <v>364995000</v>
      </c>
      <c r="K225" s="29"/>
    </row>
    <row r="226" spans="1:12" x14ac:dyDescent="0.2">
      <c r="A226" s="22">
        <v>160402014208</v>
      </c>
      <c r="B226" s="26" t="s">
        <v>933</v>
      </c>
    </row>
    <row r="227" spans="1:12" x14ac:dyDescent="0.25">
      <c r="A227" s="22">
        <v>160402014208</v>
      </c>
      <c r="B227" s="26" t="s">
        <v>934</v>
      </c>
      <c r="G227">
        <v>284844000</v>
      </c>
    </row>
    <row r="228" spans="1:12" x14ac:dyDescent="0.25">
      <c r="A228" s="22">
        <v>160402014208</v>
      </c>
      <c r="B228" s="26" t="s">
        <v>935</v>
      </c>
      <c r="E228">
        <v>1953200000</v>
      </c>
      <c r="F228">
        <v>253200000</v>
      </c>
      <c r="G228">
        <v>277100000</v>
      </c>
      <c r="H228">
        <v>120000000</v>
      </c>
      <c r="I228">
        <v>283083000</v>
      </c>
      <c r="J228">
        <v>90000000</v>
      </c>
    </row>
    <row r="229" spans="1:12" x14ac:dyDescent="0.25">
      <c r="A229" s="22">
        <v>160402014208</v>
      </c>
      <c r="B229" s="26" t="s">
        <v>936</v>
      </c>
      <c r="C229">
        <v>213172000</v>
      </c>
      <c r="E229">
        <v>1185429000</v>
      </c>
      <c r="G229">
        <v>381649000</v>
      </c>
      <c r="H229">
        <v>4628617000</v>
      </c>
      <c r="I229">
        <v>222998000</v>
      </c>
      <c r="J229">
        <v>274995000</v>
      </c>
      <c r="K229" s="29"/>
    </row>
    <row r="230" spans="1:12" x14ac:dyDescent="0.2">
      <c r="A230" s="22">
        <v>160402014208</v>
      </c>
      <c r="B230" s="26" t="s">
        <v>937</v>
      </c>
    </row>
    <row r="231" spans="1:12" x14ac:dyDescent="0.2">
      <c r="A231" s="22">
        <v>160402014208</v>
      </c>
      <c r="B231" s="26" t="s">
        <v>938</v>
      </c>
    </row>
    <row r="232" spans="1:12" x14ac:dyDescent="0.25">
      <c r="A232" s="22">
        <v>160402014208</v>
      </c>
      <c r="B232" s="26" t="s">
        <v>939</v>
      </c>
      <c r="D232">
        <v>21100000</v>
      </c>
      <c r="G232" s="29"/>
      <c r="H232" s="29"/>
      <c r="K232" s="29"/>
    </row>
    <row r="233" spans="1:12" x14ac:dyDescent="0.2">
      <c r="A233" s="22">
        <v>160402014208</v>
      </c>
      <c r="B233" s="26" t="s">
        <v>940</v>
      </c>
    </row>
    <row r="234" spans="1:12" x14ac:dyDescent="0.2">
      <c r="A234" s="22">
        <v>160402014208</v>
      </c>
      <c r="B234" s="26" t="s">
        <v>941</v>
      </c>
    </row>
    <row r="235" spans="1:12" x14ac:dyDescent="0.25">
      <c r="A235" s="22">
        <v>160402030592</v>
      </c>
      <c r="B235" s="26" t="s">
        <v>942</v>
      </c>
      <c r="C235" s="29"/>
      <c r="D235" s="29">
        <v>33161000</v>
      </c>
      <c r="E235" s="29">
        <v>21573000</v>
      </c>
      <c r="F235" s="29"/>
      <c r="G235" s="29"/>
      <c r="H235" s="29">
        <v>11120682000</v>
      </c>
      <c r="I235" s="29">
        <v>987480000</v>
      </c>
      <c r="J235" s="29">
        <v>362520000</v>
      </c>
      <c r="K235" s="29"/>
      <c r="L235">
        <v>147660000</v>
      </c>
    </row>
    <row r="236" spans="1:12" x14ac:dyDescent="0.25">
      <c r="A236" s="22">
        <v>160402030592</v>
      </c>
      <c r="B236" s="26" t="s">
        <v>943</v>
      </c>
      <c r="C236" s="29"/>
      <c r="D236" s="29"/>
      <c r="E236" s="29"/>
      <c r="F236" s="29"/>
      <c r="G236" s="29"/>
      <c r="H236" s="29"/>
      <c r="I236" s="29"/>
      <c r="J236" s="29"/>
      <c r="K236" s="29"/>
      <c r="L236">
        <v>147660000</v>
      </c>
    </row>
    <row r="237" spans="1:12" x14ac:dyDescent="0.2">
      <c r="A237" s="22">
        <v>160402030592</v>
      </c>
      <c r="B237" s="26" t="s">
        <v>944</v>
      </c>
    </row>
    <row r="238" spans="1:12" x14ac:dyDescent="0.2">
      <c r="A238" s="22">
        <v>160402030592</v>
      </c>
      <c r="B238" s="26" t="s">
        <v>945</v>
      </c>
    </row>
    <row r="239" spans="1:12" x14ac:dyDescent="0.25">
      <c r="A239" s="22">
        <v>160402030592</v>
      </c>
      <c r="B239" s="26" t="s">
        <v>946</v>
      </c>
      <c r="H239">
        <v>11118901000</v>
      </c>
    </row>
    <row r="240" spans="1:12" x14ac:dyDescent="0.25">
      <c r="A240" s="22">
        <v>160402030592</v>
      </c>
      <c r="B240" s="26" t="s">
        <v>947</v>
      </c>
      <c r="I240">
        <v>987480000</v>
      </c>
      <c r="J240">
        <v>362520000</v>
      </c>
    </row>
    <row r="241" spans="1:12" x14ac:dyDescent="0.2">
      <c r="A241" s="22">
        <v>160402030592</v>
      </c>
      <c r="B241" s="26" t="s">
        <v>948</v>
      </c>
      <c r="F241" s="29"/>
      <c r="J241" s="29"/>
    </row>
    <row r="242" spans="1:12" x14ac:dyDescent="0.2">
      <c r="A242" s="22">
        <v>160402030592</v>
      </c>
      <c r="B242" s="26" t="s">
        <v>949</v>
      </c>
    </row>
    <row r="243" spans="1:12" x14ac:dyDescent="0.2">
      <c r="A243" s="22">
        <v>160402030592</v>
      </c>
      <c r="B243" s="26" t="s">
        <v>950</v>
      </c>
    </row>
    <row r="244" spans="1:12" x14ac:dyDescent="0.2">
      <c r="A244" s="22">
        <v>160402030592</v>
      </c>
      <c r="B244" s="26" t="s">
        <v>951</v>
      </c>
    </row>
    <row r="245" spans="1:12" x14ac:dyDescent="0.2">
      <c r="A245" s="22">
        <v>160402030592</v>
      </c>
      <c r="B245" s="26" t="s">
        <v>952</v>
      </c>
    </row>
    <row r="246" spans="1:12" x14ac:dyDescent="0.2">
      <c r="A246" s="22">
        <v>160402030592</v>
      </c>
      <c r="B246" s="26" t="s">
        <v>953</v>
      </c>
      <c r="D246" s="29"/>
      <c r="G246" s="29"/>
    </row>
    <row r="247" spans="1:12" x14ac:dyDescent="0.25">
      <c r="A247" s="22">
        <v>160402030592</v>
      </c>
      <c r="B247" s="26" t="s">
        <v>954</v>
      </c>
      <c r="C247" s="29"/>
      <c r="D247">
        <v>33161000</v>
      </c>
      <c r="E247">
        <v>21573000</v>
      </c>
      <c r="F247" s="29"/>
      <c r="H247" s="29">
        <v>1781000</v>
      </c>
      <c r="I247" s="29"/>
      <c r="J247" s="29"/>
      <c r="K247" s="29"/>
    </row>
    <row r="248" spans="1:12" x14ac:dyDescent="0.2">
      <c r="A248" s="22">
        <v>160402030592</v>
      </c>
      <c r="B248" s="26" t="s">
        <v>955</v>
      </c>
    </row>
    <row r="249" spans="1:12" x14ac:dyDescent="0.2">
      <c r="A249" s="22">
        <v>160402030592</v>
      </c>
      <c r="B249" s="26" t="s">
        <v>956</v>
      </c>
    </row>
    <row r="250" spans="1:12" x14ac:dyDescent="0.2">
      <c r="A250" s="22">
        <v>160402030592</v>
      </c>
      <c r="B250" s="26" t="s">
        <v>957</v>
      </c>
      <c r="D250" s="29"/>
      <c r="F250" s="29"/>
    </row>
    <row r="251" spans="1:12" x14ac:dyDescent="0.2">
      <c r="A251" s="22">
        <v>160402030592</v>
      </c>
      <c r="B251" s="26" t="s">
        <v>958</v>
      </c>
      <c r="E251" s="29"/>
    </row>
    <row r="252" spans="1:12" x14ac:dyDescent="0.25">
      <c r="A252" s="22">
        <v>160402046976</v>
      </c>
      <c r="B252" s="26" t="s">
        <v>959</v>
      </c>
      <c r="C252" s="29">
        <v>101917000</v>
      </c>
      <c r="D252" s="29">
        <v>128338000</v>
      </c>
      <c r="E252" s="29">
        <v>1022491000</v>
      </c>
      <c r="F252" s="29">
        <v>841393000</v>
      </c>
      <c r="G252">
        <v>955887000</v>
      </c>
      <c r="H252" s="29">
        <v>308824000</v>
      </c>
      <c r="I252" s="29">
        <v>25000000</v>
      </c>
      <c r="J252" s="29">
        <v>181224000</v>
      </c>
      <c r="K252" s="29">
        <v>15730000</v>
      </c>
      <c r="L252">
        <v>201174000</v>
      </c>
    </row>
    <row r="253" spans="1:12" x14ac:dyDescent="0.2">
      <c r="A253" s="22">
        <v>160402046976</v>
      </c>
      <c r="B253" s="26" t="s">
        <v>960</v>
      </c>
    </row>
    <row r="254" spans="1:12" x14ac:dyDescent="0.25">
      <c r="A254" s="22">
        <v>160402046976</v>
      </c>
      <c r="B254" s="26" t="s">
        <v>961</v>
      </c>
      <c r="G254">
        <v>32460000</v>
      </c>
      <c r="H254" s="29">
        <v>147589000</v>
      </c>
      <c r="I254">
        <v>25000000</v>
      </c>
      <c r="J254" s="29"/>
      <c r="K254">
        <v>10000000</v>
      </c>
    </row>
    <row r="255" spans="1:12" x14ac:dyDescent="0.25">
      <c r="A255" s="22">
        <v>160402046976</v>
      </c>
      <c r="B255" s="26" t="s">
        <v>962</v>
      </c>
      <c r="D255">
        <v>19240000</v>
      </c>
      <c r="F255">
        <v>42500000</v>
      </c>
      <c r="G255">
        <v>27826000</v>
      </c>
    </row>
    <row r="256" spans="1:12" x14ac:dyDescent="0.25">
      <c r="A256" s="22">
        <v>160402046976</v>
      </c>
      <c r="B256" s="26" t="s">
        <v>963</v>
      </c>
      <c r="C256">
        <v>75641000</v>
      </c>
      <c r="D256">
        <v>17381000</v>
      </c>
      <c r="E256">
        <v>3018000</v>
      </c>
      <c r="F256">
        <v>11146000</v>
      </c>
      <c r="H256">
        <v>142856000</v>
      </c>
      <c r="I256" s="29"/>
      <c r="J256">
        <v>6117000</v>
      </c>
      <c r="K256" s="29">
        <v>5730000</v>
      </c>
    </row>
    <row r="257" spans="1:12" x14ac:dyDescent="0.25">
      <c r="A257" s="22">
        <v>160402046976</v>
      </c>
      <c r="B257" s="26" t="s">
        <v>964</v>
      </c>
      <c r="C257">
        <v>26276000</v>
      </c>
      <c r="D257">
        <v>91717000</v>
      </c>
      <c r="F257" s="29"/>
      <c r="G257">
        <v>47400000</v>
      </c>
      <c r="H257" s="29"/>
      <c r="J257" s="29">
        <v>137591000</v>
      </c>
      <c r="K257" s="29"/>
    </row>
    <row r="258" spans="1:12" x14ac:dyDescent="0.25">
      <c r="A258" s="22">
        <v>160402046976</v>
      </c>
      <c r="B258" s="26" t="s">
        <v>965</v>
      </c>
      <c r="E258">
        <v>1019473000</v>
      </c>
      <c r="F258">
        <v>787747000</v>
      </c>
      <c r="G258">
        <v>848201000</v>
      </c>
      <c r="H258">
        <v>18379000</v>
      </c>
    </row>
    <row r="259" spans="1:12" x14ac:dyDescent="0.25">
      <c r="A259" s="22">
        <v>160402046976</v>
      </c>
      <c r="B259" s="26" t="s">
        <v>966</v>
      </c>
      <c r="D259" s="29"/>
      <c r="H259" s="29"/>
      <c r="J259">
        <v>37516000</v>
      </c>
      <c r="L259">
        <v>5700000</v>
      </c>
    </row>
    <row r="260" spans="1:12" x14ac:dyDescent="0.25">
      <c r="A260" s="22">
        <v>160402046976</v>
      </c>
      <c r="B260" s="26" t="s">
        <v>967</v>
      </c>
      <c r="C260" s="29"/>
      <c r="D260" s="29"/>
      <c r="E260" s="29"/>
      <c r="L260">
        <v>195474000</v>
      </c>
    </row>
    <row r="261" spans="1:12" x14ac:dyDescent="0.2">
      <c r="A261" s="22">
        <v>160402096128</v>
      </c>
      <c r="B261" s="26" t="s">
        <v>968</v>
      </c>
    </row>
    <row r="262" spans="1:12" x14ac:dyDescent="0.2">
      <c r="A262" s="22">
        <v>160402112512</v>
      </c>
      <c r="B262" s="26" t="s">
        <v>969</v>
      </c>
      <c r="E262" s="29"/>
      <c r="H262" s="29"/>
      <c r="I262" s="29"/>
    </row>
    <row r="263" spans="1:12" x14ac:dyDescent="0.2">
      <c r="A263" s="22">
        <v>160402112512</v>
      </c>
      <c r="B263" s="26" t="s">
        <v>970</v>
      </c>
    </row>
    <row r="264" spans="1:12" x14ac:dyDescent="0.2">
      <c r="A264" s="22">
        <v>160402128896</v>
      </c>
      <c r="B264" s="26" t="s">
        <v>971</v>
      </c>
    </row>
    <row r="265" spans="1:12" x14ac:dyDescent="0.2">
      <c r="A265" s="22">
        <v>160402161664</v>
      </c>
      <c r="B265" s="26" t="s">
        <v>972</v>
      </c>
    </row>
    <row r="266" spans="1:12" x14ac:dyDescent="0.2">
      <c r="A266" s="22">
        <v>160402243584</v>
      </c>
      <c r="B266" s="26" t="s">
        <v>488</v>
      </c>
    </row>
    <row r="267" spans="1:12" x14ac:dyDescent="0.25">
      <c r="A267" s="22">
        <v>160500006912</v>
      </c>
      <c r="B267" s="26" t="s">
        <v>973</v>
      </c>
      <c r="C267" s="29">
        <v>1479598000</v>
      </c>
      <c r="D267" s="29">
        <v>3508289000</v>
      </c>
      <c r="E267" s="29">
        <v>1246176000</v>
      </c>
      <c r="F267" s="29">
        <v>-5121011000</v>
      </c>
      <c r="G267" s="29">
        <v>6927193000</v>
      </c>
      <c r="H267" s="29">
        <v>7968238000</v>
      </c>
      <c r="I267" s="29">
        <v>5364633000</v>
      </c>
      <c r="J267" s="29">
        <v>3081337000</v>
      </c>
      <c r="K267" s="29">
        <v>-4616201000</v>
      </c>
      <c r="L267">
        <v>6451565000</v>
      </c>
    </row>
    <row r="268" spans="1:12" x14ac:dyDescent="0.25">
      <c r="A268" s="22">
        <v>160501006336</v>
      </c>
      <c r="B268" s="26" t="s">
        <v>974</v>
      </c>
      <c r="C268">
        <v>7006763000</v>
      </c>
      <c r="D268" s="29">
        <v>12792005000</v>
      </c>
      <c r="E268" s="29">
        <v>23600439000</v>
      </c>
      <c r="F268" s="29">
        <v>16152651000</v>
      </c>
      <c r="G268">
        <v>22099837000</v>
      </c>
      <c r="H268" s="29">
        <v>22488443000</v>
      </c>
      <c r="I268">
        <v>25031649000</v>
      </c>
      <c r="J268" s="29">
        <v>27488875000</v>
      </c>
      <c r="K268" s="29">
        <v>24055732000</v>
      </c>
      <c r="L268">
        <v>26712974000</v>
      </c>
    </row>
    <row r="269" spans="1:12" x14ac:dyDescent="0.2">
      <c r="A269" s="22">
        <v>160501006336</v>
      </c>
      <c r="B269" s="26" t="s">
        <v>891</v>
      </c>
    </row>
    <row r="270" spans="1:12" x14ac:dyDescent="0.2">
      <c r="A270" s="22">
        <v>160501022720</v>
      </c>
      <c r="B270" s="26" t="s">
        <v>900</v>
      </c>
    </row>
    <row r="271" spans="1:12" x14ac:dyDescent="0.2">
      <c r="A271" s="22">
        <v>160501022720</v>
      </c>
      <c r="B271" s="26" t="s">
        <v>975</v>
      </c>
      <c r="J271" s="29"/>
    </row>
    <row r="272" spans="1:12" x14ac:dyDescent="0.2">
      <c r="A272" s="22">
        <v>160501039104</v>
      </c>
      <c r="B272" s="26" t="s">
        <v>918</v>
      </c>
    </row>
    <row r="273" spans="1:12" x14ac:dyDescent="0.25">
      <c r="A273" s="22">
        <v>160501055488</v>
      </c>
      <c r="B273" s="26" t="s">
        <v>926</v>
      </c>
      <c r="C273">
        <v>6967943000</v>
      </c>
      <c r="D273" s="29">
        <v>12792005000</v>
      </c>
      <c r="E273" s="29">
        <v>22800439000</v>
      </c>
      <c r="F273" s="29">
        <v>16152651000</v>
      </c>
      <c r="G273">
        <v>19099837000</v>
      </c>
      <c r="H273" s="29">
        <v>22488443000</v>
      </c>
      <c r="I273">
        <v>25031649000</v>
      </c>
      <c r="J273" s="29">
        <v>27488875000</v>
      </c>
      <c r="K273" s="29">
        <v>22255732000</v>
      </c>
      <c r="L273">
        <v>26712974000</v>
      </c>
    </row>
    <row r="274" spans="1:12" x14ac:dyDescent="0.2">
      <c r="A274" s="22">
        <v>160501055488</v>
      </c>
      <c r="B274" s="26" t="s">
        <v>976</v>
      </c>
    </row>
    <row r="275" spans="1:12" x14ac:dyDescent="0.25">
      <c r="A275" s="22">
        <v>160501055488</v>
      </c>
      <c r="B275" s="26" t="s">
        <v>977</v>
      </c>
      <c r="C275">
        <v>6967943000</v>
      </c>
      <c r="D275" s="29">
        <v>12792005000</v>
      </c>
      <c r="E275" s="29">
        <v>22800439000</v>
      </c>
      <c r="F275" s="29">
        <v>16152651000</v>
      </c>
      <c r="G275">
        <v>19099837000</v>
      </c>
      <c r="H275" s="29">
        <v>22488443000</v>
      </c>
      <c r="I275">
        <v>25031649000</v>
      </c>
      <c r="J275" s="29">
        <v>27488875000</v>
      </c>
      <c r="K275" s="29">
        <v>22255732000</v>
      </c>
      <c r="L275">
        <v>26712974000</v>
      </c>
    </row>
    <row r="276" spans="1:12" x14ac:dyDescent="0.2">
      <c r="A276" s="22">
        <v>160501055488</v>
      </c>
      <c r="B276" s="26" t="s">
        <v>978</v>
      </c>
    </row>
    <row r="277" spans="1:12" x14ac:dyDescent="0.2">
      <c r="A277" s="22">
        <v>160501055488</v>
      </c>
      <c r="B277" s="26" t="s">
        <v>979</v>
      </c>
      <c r="D277" s="29"/>
    </row>
    <row r="278" spans="1:12" x14ac:dyDescent="0.2">
      <c r="A278" s="22">
        <v>160501055488</v>
      </c>
      <c r="B278" s="26" t="s">
        <v>954</v>
      </c>
    </row>
    <row r="279" spans="1:12" x14ac:dyDescent="0.2">
      <c r="A279" s="22">
        <v>160501055488</v>
      </c>
      <c r="B279" s="26" t="s">
        <v>980</v>
      </c>
    </row>
    <row r="280" spans="1:12" x14ac:dyDescent="0.2">
      <c r="A280" s="22">
        <v>160501055488</v>
      </c>
      <c r="B280" s="26" t="s">
        <v>981</v>
      </c>
    </row>
    <row r="281" spans="1:12" x14ac:dyDescent="0.2">
      <c r="A281" s="22">
        <v>160501055488</v>
      </c>
      <c r="B281" s="26" t="s">
        <v>982</v>
      </c>
    </row>
    <row r="282" spans="1:12" x14ac:dyDescent="0.25">
      <c r="A282" s="22">
        <v>160501071872</v>
      </c>
      <c r="B282" s="26" t="s">
        <v>927</v>
      </c>
      <c r="C282">
        <v>38820000</v>
      </c>
      <c r="E282">
        <v>800000000</v>
      </c>
      <c r="F282" s="29"/>
      <c r="G282">
        <v>3000000000</v>
      </c>
      <c r="K282" s="29">
        <v>1800000000</v>
      </c>
    </row>
    <row r="283" spans="1:12" x14ac:dyDescent="0.2">
      <c r="A283" s="22">
        <v>160501071872</v>
      </c>
      <c r="B283" s="26" t="s">
        <v>983</v>
      </c>
      <c r="F283" s="29"/>
    </row>
    <row r="284" spans="1:12" x14ac:dyDescent="0.2">
      <c r="A284" s="22">
        <v>160501071872</v>
      </c>
      <c r="B284" s="26" t="s">
        <v>984</v>
      </c>
    </row>
    <row r="285" spans="1:12" x14ac:dyDescent="0.2">
      <c r="A285" s="22">
        <v>160501071872</v>
      </c>
      <c r="B285" s="26" t="s">
        <v>985</v>
      </c>
    </row>
    <row r="286" spans="1:12" x14ac:dyDescent="0.2">
      <c r="A286" s="22">
        <v>160501071872</v>
      </c>
      <c r="B286" s="26" t="s">
        <v>986</v>
      </c>
    </row>
    <row r="287" spans="1:12" x14ac:dyDescent="0.25">
      <c r="A287" s="22">
        <v>160501071872</v>
      </c>
      <c r="B287" s="26" t="s">
        <v>987</v>
      </c>
      <c r="C287">
        <v>38820000</v>
      </c>
      <c r="E287">
        <v>800000000</v>
      </c>
      <c r="G287">
        <v>3000000000</v>
      </c>
      <c r="K287" s="29">
        <v>1800000000</v>
      </c>
    </row>
    <row r="288" spans="1:12" x14ac:dyDescent="0.2">
      <c r="A288" s="22">
        <v>160501071872</v>
      </c>
      <c r="B288" s="26" t="s">
        <v>988</v>
      </c>
    </row>
    <row r="289" spans="1:11" x14ac:dyDescent="0.2">
      <c r="A289" s="22">
        <v>160501071872</v>
      </c>
      <c r="B289" s="26" t="s">
        <v>989</v>
      </c>
    </row>
    <row r="290" spans="1:11" x14ac:dyDescent="0.2">
      <c r="A290" s="22">
        <v>160501071872</v>
      </c>
      <c r="B290" s="26" t="s">
        <v>954</v>
      </c>
      <c r="K290" s="29"/>
    </row>
    <row r="291" spans="1:11" x14ac:dyDescent="0.2">
      <c r="A291" s="22">
        <v>160501071872</v>
      </c>
      <c r="B291" s="26" t="s">
        <v>980</v>
      </c>
    </row>
    <row r="292" spans="1:11" x14ac:dyDescent="0.2">
      <c r="A292" s="22">
        <v>160501071872</v>
      </c>
      <c r="B292" s="26" t="s">
        <v>981</v>
      </c>
    </row>
    <row r="293" spans="1:11" x14ac:dyDescent="0.2">
      <c r="A293" s="22">
        <v>160501071872</v>
      </c>
      <c r="B293" s="26" t="s">
        <v>990</v>
      </c>
      <c r="F293" s="29"/>
    </row>
    <row r="294" spans="1:11" x14ac:dyDescent="0.2">
      <c r="A294" s="22">
        <v>160501071872</v>
      </c>
      <c r="B294" s="26" t="s">
        <v>928</v>
      </c>
    </row>
    <row r="295" spans="1:11" x14ac:dyDescent="0.2">
      <c r="A295" s="22">
        <v>160501088256</v>
      </c>
      <c r="B295" s="26" t="s">
        <v>929</v>
      </c>
    </row>
    <row r="296" spans="1:11" x14ac:dyDescent="0.2">
      <c r="A296" s="22">
        <v>160501137408</v>
      </c>
      <c r="B296" s="26" t="s">
        <v>991</v>
      </c>
      <c r="K296" s="29"/>
    </row>
    <row r="297" spans="1:11" x14ac:dyDescent="0.2">
      <c r="A297" s="22">
        <v>160501137408</v>
      </c>
      <c r="B297" s="26" t="s">
        <v>992</v>
      </c>
      <c r="K297" s="29"/>
    </row>
    <row r="298" spans="1:11" x14ac:dyDescent="0.2">
      <c r="A298" s="22">
        <v>160501137408</v>
      </c>
      <c r="B298" s="26" t="s">
        <v>993</v>
      </c>
    </row>
    <row r="299" spans="1:11" x14ac:dyDescent="0.2">
      <c r="A299" s="22">
        <v>160501137408</v>
      </c>
      <c r="B299" s="26" t="s">
        <v>994</v>
      </c>
    </row>
    <row r="300" spans="1:11" x14ac:dyDescent="0.2">
      <c r="A300" s="22">
        <v>160501137408</v>
      </c>
      <c r="B300" s="26" t="s">
        <v>995</v>
      </c>
    </row>
    <row r="301" spans="1:11" x14ac:dyDescent="0.2">
      <c r="A301" s="22">
        <v>160501137408</v>
      </c>
      <c r="B301" s="26" t="s">
        <v>996</v>
      </c>
    </row>
    <row r="302" spans="1:11" x14ac:dyDescent="0.2">
      <c r="A302" s="22">
        <v>160501137408</v>
      </c>
      <c r="B302" s="26" t="s">
        <v>997</v>
      </c>
    </row>
    <row r="303" spans="1:11" x14ac:dyDescent="0.2">
      <c r="A303" s="22">
        <v>160501137408</v>
      </c>
      <c r="B303" s="26" t="s">
        <v>998</v>
      </c>
    </row>
    <row r="304" spans="1:11" x14ac:dyDescent="0.2">
      <c r="A304" s="22">
        <v>160501137408</v>
      </c>
      <c r="B304" s="26" t="s">
        <v>999</v>
      </c>
    </row>
    <row r="305" spans="1:12" x14ac:dyDescent="0.2">
      <c r="A305" s="22">
        <v>160501137408</v>
      </c>
      <c r="B305" s="26" t="s">
        <v>930</v>
      </c>
    </row>
    <row r="306" spans="1:12" x14ac:dyDescent="0.2">
      <c r="A306" s="22">
        <v>160501153792</v>
      </c>
      <c r="B306" s="26" t="s">
        <v>1000</v>
      </c>
    </row>
    <row r="307" spans="1:12" x14ac:dyDescent="0.2">
      <c r="A307" s="22">
        <v>160501202944</v>
      </c>
      <c r="B307" s="26" t="s">
        <v>488</v>
      </c>
    </row>
    <row r="308" spans="1:12" x14ac:dyDescent="0.25">
      <c r="A308" s="22">
        <v>160502005760</v>
      </c>
      <c r="B308" s="26" t="s">
        <v>1001</v>
      </c>
      <c r="C308" s="29">
        <v>5527166000</v>
      </c>
      <c r="D308" s="29">
        <v>9283716000</v>
      </c>
      <c r="E308" s="29">
        <v>22354263000</v>
      </c>
      <c r="F308">
        <v>21273662000</v>
      </c>
      <c r="G308" s="29">
        <v>15172644000</v>
      </c>
      <c r="H308">
        <v>14520205000</v>
      </c>
      <c r="I308" s="29">
        <v>19667016000</v>
      </c>
      <c r="J308" s="29">
        <v>24407537000</v>
      </c>
      <c r="K308" s="29">
        <v>28671933000</v>
      </c>
      <c r="L308">
        <v>20261409000</v>
      </c>
    </row>
    <row r="309" spans="1:12" x14ac:dyDescent="0.2">
      <c r="A309" s="22">
        <v>160502005760</v>
      </c>
      <c r="B309" s="26" t="s">
        <v>932</v>
      </c>
      <c r="I309" s="29"/>
    </row>
    <row r="310" spans="1:12" x14ac:dyDescent="0.2">
      <c r="A310" s="22">
        <v>160502022144</v>
      </c>
      <c r="B310" s="26" t="s">
        <v>941</v>
      </c>
    </row>
    <row r="311" spans="1:12" x14ac:dyDescent="0.2">
      <c r="A311" s="22">
        <v>160502022144</v>
      </c>
      <c r="B311" s="26" t="s">
        <v>1002</v>
      </c>
    </row>
    <row r="312" spans="1:12" x14ac:dyDescent="0.2">
      <c r="A312" s="22">
        <v>160502038528</v>
      </c>
      <c r="B312" s="26" t="s">
        <v>959</v>
      </c>
    </row>
    <row r="313" spans="1:12" x14ac:dyDescent="0.25">
      <c r="A313" s="22">
        <v>160502054912</v>
      </c>
      <c r="B313" s="26" t="s">
        <v>968</v>
      </c>
      <c r="C313" s="29">
        <v>5393726000</v>
      </c>
      <c r="D313" s="29">
        <v>9283716000</v>
      </c>
      <c r="E313" s="29">
        <v>22354263000</v>
      </c>
      <c r="F313">
        <v>21273662000</v>
      </c>
      <c r="G313" s="29">
        <v>15092664000</v>
      </c>
      <c r="H313">
        <v>14360245000</v>
      </c>
      <c r="I313" s="29">
        <v>19667016000</v>
      </c>
      <c r="J313" s="29">
        <v>24407537000</v>
      </c>
      <c r="K313" s="29">
        <v>28591753000</v>
      </c>
      <c r="L313">
        <v>20261409000</v>
      </c>
    </row>
    <row r="314" spans="1:12" x14ac:dyDescent="0.2">
      <c r="A314" s="22">
        <v>160502054912</v>
      </c>
      <c r="B314" s="26" t="s">
        <v>1003</v>
      </c>
    </row>
    <row r="315" spans="1:12" x14ac:dyDescent="0.25">
      <c r="A315" s="22">
        <v>160502054912</v>
      </c>
      <c r="B315" s="26" t="s">
        <v>1004</v>
      </c>
      <c r="C315" s="29">
        <v>5393726000</v>
      </c>
      <c r="D315" s="29">
        <v>9283716000</v>
      </c>
      <c r="E315" s="29">
        <v>22354263000</v>
      </c>
      <c r="F315">
        <v>21273662000</v>
      </c>
      <c r="G315" s="29">
        <v>15092664000</v>
      </c>
      <c r="H315">
        <v>14360245000</v>
      </c>
      <c r="I315" s="29">
        <v>18757056000</v>
      </c>
      <c r="J315" s="29">
        <v>23347577000</v>
      </c>
      <c r="K315" s="29">
        <v>27531793000</v>
      </c>
      <c r="L315">
        <v>19091409000</v>
      </c>
    </row>
    <row r="316" spans="1:12" x14ac:dyDescent="0.2">
      <c r="A316" s="22">
        <v>160502054912</v>
      </c>
      <c r="B316" s="26" t="s">
        <v>1005</v>
      </c>
    </row>
    <row r="317" spans="1:12" x14ac:dyDescent="0.2">
      <c r="A317" s="22">
        <v>160502054912</v>
      </c>
      <c r="B317" s="26" t="s">
        <v>1006</v>
      </c>
    </row>
    <row r="318" spans="1:12" x14ac:dyDescent="0.2">
      <c r="A318" s="22">
        <v>160502054912</v>
      </c>
      <c r="B318" s="26" t="s">
        <v>1007</v>
      </c>
    </row>
    <row r="319" spans="1:12" x14ac:dyDescent="0.25">
      <c r="A319" s="22">
        <v>160502054912</v>
      </c>
      <c r="B319" s="26" t="s">
        <v>1008</v>
      </c>
      <c r="I319">
        <v>909960000</v>
      </c>
      <c r="J319">
        <v>1059960000</v>
      </c>
      <c r="K319">
        <v>1059960000</v>
      </c>
      <c r="L319">
        <v>1170000000</v>
      </c>
    </row>
    <row r="320" spans="1:12" x14ac:dyDescent="0.2">
      <c r="A320" s="22">
        <v>160502054912</v>
      </c>
      <c r="B320" s="26" t="s">
        <v>1009</v>
      </c>
    </row>
    <row r="321" spans="1:11" x14ac:dyDescent="0.2">
      <c r="A321" s="22">
        <v>160502054912</v>
      </c>
      <c r="B321" s="26" t="s">
        <v>1010</v>
      </c>
    </row>
    <row r="322" spans="1:11" x14ac:dyDescent="0.2">
      <c r="A322" s="22">
        <v>160502054912</v>
      </c>
      <c r="B322" s="26" t="s">
        <v>1011</v>
      </c>
    </row>
    <row r="323" spans="1:11" x14ac:dyDescent="0.2">
      <c r="A323" s="22">
        <v>160502054912</v>
      </c>
      <c r="B323" s="26" t="s">
        <v>913</v>
      </c>
    </row>
    <row r="324" spans="1:11" x14ac:dyDescent="0.2">
      <c r="A324" s="22">
        <v>160502054912</v>
      </c>
      <c r="B324" s="26" t="s">
        <v>1012</v>
      </c>
    </row>
    <row r="325" spans="1:11" x14ac:dyDescent="0.2">
      <c r="A325" s="22">
        <v>160502054912</v>
      </c>
      <c r="B325" s="26" t="s">
        <v>1013</v>
      </c>
    </row>
    <row r="326" spans="1:11" x14ac:dyDescent="0.2">
      <c r="A326" s="22">
        <v>160502054912</v>
      </c>
      <c r="B326" s="26" t="s">
        <v>1014</v>
      </c>
    </row>
    <row r="327" spans="1:11" x14ac:dyDescent="0.25">
      <c r="A327" s="22">
        <v>160502071296</v>
      </c>
      <c r="B327" s="26" t="s">
        <v>969</v>
      </c>
      <c r="C327">
        <v>133440000</v>
      </c>
      <c r="G327">
        <v>79980000</v>
      </c>
      <c r="H327">
        <v>159960000</v>
      </c>
      <c r="I327" s="29"/>
      <c r="K327" s="29">
        <v>80180000</v>
      </c>
    </row>
    <row r="328" spans="1:11" x14ac:dyDescent="0.2">
      <c r="A328" s="22">
        <v>160502071296</v>
      </c>
      <c r="B328" s="26" t="s">
        <v>1015</v>
      </c>
      <c r="I328" s="29"/>
    </row>
    <row r="329" spans="1:11" x14ac:dyDescent="0.2">
      <c r="A329" s="22">
        <v>160502071296</v>
      </c>
      <c r="B329" s="26" t="s">
        <v>1016</v>
      </c>
    </row>
    <row r="330" spans="1:11" x14ac:dyDescent="0.2">
      <c r="A330" s="22">
        <v>160502071296</v>
      </c>
      <c r="B330" s="26" t="s">
        <v>1017</v>
      </c>
    </row>
    <row r="331" spans="1:11" x14ac:dyDescent="0.25">
      <c r="A331" s="22">
        <v>160502071296</v>
      </c>
      <c r="B331" s="26" t="s">
        <v>1018</v>
      </c>
      <c r="C331">
        <v>133440000</v>
      </c>
      <c r="G331">
        <v>79980000</v>
      </c>
      <c r="H331">
        <v>159960000</v>
      </c>
      <c r="K331" s="29">
        <v>80180000</v>
      </c>
    </row>
    <row r="332" spans="1:11" x14ac:dyDescent="0.2">
      <c r="A332" s="22">
        <v>160502071296</v>
      </c>
      <c r="B332" s="26" t="s">
        <v>1019</v>
      </c>
    </row>
    <row r="333" spans="1:11" x14ac:dyDescent="0.2">
      <c r="A333" s="22">
        <v>160502071296</v>
      </c>
      <c r="B333" s="26" t="s">
        <v>1020</v>
      </c>
    </row>
    <row r="334" spans="1:11" x14ac:dyDescent="0.2">
      <c r="A334" s="22">
        <v>160502071296</v>
      </c>
      <c r="B334" s="26" t="s">
        <v>913</v>
      </c>
    </row>
    <row r="335" spans="1:11" x14ac:dyDescent="0.2">
      <c r="A335" s="22">
        <v>160502071296</v>
      </c>
      <c r="B335" s="26" t="s">
        <v>1012</v>
      </c>
    </row>
    <row r="336" spans="1:11" x14ac:dyDescent="0.2">
      <c r="A336" s="22">
        <v>160502071296</v>
      </c>
      <c r="B336" s="26" t="s">
        <v>1013</v>
      </c>
    </row>
    <row r="337" spans="1:11" x14ac:dyDescent="0.2">
      <c r="A337" s="22">
        <v>160502071296</v>
      </c>
      <c r="B337" s="26" t="s">
        <v>1021</v>
      </c>
    </row>
    <row r="338" spans="1:11" x14ac:dyDescent="0.2">
      <c r="A338" s="22">
        <v>160502087680</v>
      </c>
      <c r="B338" s="26" t="s">
        <v>970</v>
      </c>
    </row>
    <row r="339" spans="1:11" x14ac:dyDescent="0.2">
      <c r="A339" s="22">
        <v>160502087680</v>
      </c>
      <c r="B339" s="26" t="s">
        <v>971</v>
      </c>
    </row>
    <row r="340" spans="1:11" x14ac:dyDescent="0.2">
      <c r="A340" s="22">
        <v>160502120448</v>
      </c>
      <c r="B340" s="26" t="s">
        <v>1022</v>
      </c>
    </row>
    <row r="341" spans="1:11" x14ac:dyDescent="0.2">
      <c r="A341" s="22">
        <v>160502136832</v>
      </c>
      <c r="B341" s="26" t="s">
        <v>1023</v>
      </c>
    </row>
    <row r="342" spans="1:11" x14ac:dyDescent="0.2">
      <c r="A342" s="22">
        <v>160502136832</v>
      </c>
      <c r="B342" s="26" t="s">
        <v>1024</v>
      </c>
    </row>
    <row r="343" spans="1:11" x14ac:dyDescent="0.2">
      <c r="A343" s="22">
        <v>160502136832</v>
      </c>
      <c r="B343" s="26" t="s">
        <v>1025</v>
      </c>
    </row>
    <row r="344" spans="1:11" x14ac:dyDescent="0.2">
      <c r="A344" s="22">
        <v>160502136832</v>
      </c>
      <c r="B344" s="26" t="s">
        <v>1026</v>
      </c>
    </row>
    <row r="345" spans="1:11" x14ac:dyDescent="0.2">
      <c r="A345" s="22">
        <v>160502136832</v>
      </c>
      <c r="B345" s="26" t="s">
        <v>1027</v>
      </c>
    </row>
    <row r="346" spans="1:11" x14ac:dyDescent="0.2">
      <c r="A346" s="22">
        <v>160502136832</v>
      </c>
      <c r="B346" s="26" t="s">
        <v>1028</v>
      </c>
    </row>
    <row r="347" spans="1:11" x14ac:dyDescent="0.2">
      <c r="A347" s="22">
        <v>160502136832</v>
      </c>
      <c r="B347" s="26" t="s">
        <v>1029</v>
      </c>
    </row>
    <row r="348" spans="1:11" x14ac:dyDescent="0.2">
      <c r="A348" s="22">
        <v>160502136832</v>
      </c>
      <c r="B348" s="26" t="s">
        <v>1030</v>
      </c>
    </row>
    <row r="349" spans="1:11" x14ac:dyDescent="0.2">
      <c r="A349" s="22">
        <v>160502136832</v>
      </c>
      <c r="B349" s="26" t="s">
        <v>999</v>
      </c>
    </row>
    <row r="350" spans="1:11" x14ac:dyDescent="0.2">
      <c r="A350" s="22">
        <v>160502136832</v>
      </c>
      <c r="B350" s="26" t="s">
        <v>1031</v>
      </c>
      <c r="E350" s="29"/>
      <c r="I350" s="29"/>
      <c r="K350" s="29"/>
    </row>
    <row r="351" spans="1:11" x14ac:dyDescent="0.2">
      <c r="A351" s="22">
        <v>160502153216</v>
      </c>
      <c r="B351" s="26" t="s">
        <v>972</v>
      </c>
    </row>
    <row r="352" spans="1:11" x14ac:dyDescent="0.2">
      <c r="A352" s="22">
        <v>160502169600</v>
      </c>
      <c r="B352" s="26" t="s">
        <v>1000</v>
      </c>
    </row>
    <row r="353" spans="1:12" x14ac:dyDescent="0.2">
      <c r="A353" s="22">
        <v>160502202368</v>
      </c>
      <c r="B353" s="26" t="s">
        <v>488</v>
      </c>
    </row>
    <row r="354" spans="1:12" x14ac:dyDescent="0.2">
      <c r="A354" s="22">
        <v>160599998464</v>
      </c>
      <c r="B354" s="26" t="s">
        <v>1032</v>
      </c>
    </row>
    <row r="355" spans="1:12" x14ac:dyDescent="0.25">
      <c r="A355" s="22">
        <v>160900005888</v>
      </c>
      <c r="B355" s="26" t="s">
        <v>1033</v>
      </c>
      <c r="C355" s="29">
        <v>237026000</v>
      </c>
      <c r="D355" s="29">
        <v>-77619000</v>
      </c>
      <c r="E355" s="29">
        <v>2015906000</v>
      </c>
      <c r="F355" s="29">
        <v>-796985000</v>
      </c>
      <c r="G355" s="29">
        <v>4392707000</v>
      </c>
      <c r="H355" s="29">
        <v>-5506727000</v>
      </c>
      <c r="I355" s="29">
        <v>720258000</v>
      </c>
      <c r="J355" s="29">
        <v>-278046000</v>
      </c>
      <c r="K355" s="29">
        <v>-402750000</v>
      </c>
      <c r="L355">
        <v>634920000</v>
      </c>
    </row>
    <row r="356" spans="1:12" x14ac:dyDescent="0.2">
      <c r="A356" s="22">
        <v>160700006400</v>
      </c>
      <c r="B356" s="26" t="s">
        <v>1034</v>
      </c>
    </row>
    <row r="357" spans="1:12" x14ac:dyDescent="0.2">
      <c r="A357" s="22">
        <v>160799997952</v>
      </c>
      <c r="B357" s="26" t="s">
        <v>1035</v>
      </c>
    </row>
    <row r="358" spans="1:12" x14ac:dyDescent="0.25">
      <c r="A358" s="22">
        <v>161100005376</v>
      </c>
      <c r="B358" s="26" t="s">
        <v>1036</v>
      </c>
      <c r="C358" s="29">
        <v>20171000</v>
      </c>
      <c r="D358" s="29">
        <v>257197000</v>
      </c>
      <c r="E358" s="29">
        <v>179578000</v>
      </c>
      <c r="F358" s="29">
        <v>2195484000</v>
      </c>
      <c r="G358" s="29">
        <v>1398500000</v>
      </c>
      <c r="H358" s="29">
        <v>5791206000</v>
      </c>
      <c r="I358" s="29">
        <v>284479000</v>
      </c>
      <c r="J358" s="29">
        <v>1004737000</v>
      </c>
      <c r="K358" s="29">
        <v>726691000</v>
      </c>
      <c r="L358">
        <v>323941000</v>
      </c>
    </row>
    <row r="359" spans="1:12" x14ac:dyDescent="0.25">
      <c r="A359" s="22">
        <v>161199996928</v>
      </c>
      <c r="B359" s="26" t="s">
        <v>1037</v>
      </c>
      <c r="C359" s="29">
        <v>257197000</v>
      </c>
      <c r="D359" s="29">
        <v>179578000</v>
      </c>
      <c r="E359" s="29">
        <v>2195484000</v>
      </c>
      <c r="F359" s="29">
        <v>1398500000</v>
      </c>
      <c r="G359" s="29">
        <v>5791206000</v>
      </c>
      <c r="H359" s="29">
        <v>284479000</v>
      </c>
      <c r="I359" s="29">
        <v>1004737000</v>
      </c>
      <c r="J359" s="29">
        <v>726691000</v>
      </c>
      <c r="K359" s="29">
        <v>323941000</v>
      </c>
      <c r="L359">
        <v>958861000</v>
      </c>
    </row>
    <row r="360" spans="1:12" x14ac:dyDescent="0.25">
      <c r="A360" s="22">
        <v>161300004864</v>
      </c>
      <c r="B360" s="26" t="s">
        <v>1038</v>
      </c>
      <c r="H360">
        <v>2673800000</v>
      </c>
      <c r="J360">
        <v>1059960000</v>
      </c>
      <c r="K360" s="29">
        <v>1170000000</v>
      </c>
      <c r="L360">
        <v>720000000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opLeftCell="E16" workbookViewId="0">
      <selection activeCell="J47" sqref="J47"/>
    </sheetView>
  </sheetViews>
  <sheetFormatPr defaultRowHeight="13.2" x14ac:dyDescent="0.25"/>
  <cols>
    <col min="1" max="1" width="18" customWidth="1"/>
    <col min="2" max="2" width="14.109375" customWidth="1"/>
    <col min="3" max="6" width="14.109375" bestFit="1" customWidth="1"/>
    <col min="7" max="7" width="35.5546875" bestFit="1" customWidth="1"/>
    <col min="8" max="12" width="17.88671875" customWidth="1"/>
    <col min="13" max="13" width="17.44140625" customWidth="1"/>
    <col min="14" max="14" width="18.44140625" customWidth="1"/>
    <col min="15" max="15" width="18" customWidth="1"/>
    <col min="16" max="17" width="17" customWidth="1"/>
  </cols>
  <sheetData>
    <row r="1" spans="1:17" ht="16.5" customHeight="1" x14ac:dyDescent="0.25">
      <c r="A1" s="30" t="s">
        <v>17</v>
      </c>
      <c r="B1" s="30" t="str">
        <f>+BS!A3</f>
        <v>(주)정우비나</v>
      </c>
      <c r="C1" s="30"/>
      <c r="D1" s="30"/>
      <c r="E1" s="30"/>
      <c r="F1" s="30"/>
      <c r="G1" s="2"/>
      <c r="H1" s="1">
        <v>20081231</v>
      </c>
      <c r="I1" s="1">
        <v>20091231</v>
      </c>
      <c r="J1" s="1">
        <v>20101231</v>
      </c>
      <c r="K1" s="1">
        <v>20111231</v>
      </c>
      <c r="L1" s="1">
        <v>20121231</v>
      </c>
      <c r="M1" s="1">
        <v>20131231</v>
      </c>
      <c r="N1" s="1">
        <v>20141231</v>
      </c>
      <c r="O1" s="1">
        <v>20151231</v>
      </c>
      <c r="P1" s="1">
        <v>20161231</v>
      </c>
      <c r="Q1" s="1">
        <v>20171231</v>
      </c>
    </row>
    <row r="2" spans="1:17" ht="16.5" customHeight="1" x14ac:dyDescent="0.25">
      <c r="A2" s="31"/>
      <c r="B2" s="31"/>
      <c r="C2" s="31"/>
      <c r="D2" s="31"/>
      <c r="E2" s="31"/>
      <c r="F2" s="31"/>
      <c r="G2" s="3"/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</row>
    <row r="3" spans="1:17" ht="16.5" customHeight="1" x14ac:dyDescent="0.25">
      <c r="A3" s="23">
        <v>120001003520</v>
      </c>
      <c r="B3" s="32"/>
      <c r="C3" s="32"/>
      <c r="D3" s="32"/>
      <c r="E3" s="32"/>
      <c r="F3" s="32"/>
      <c r="G3" s="3" t="s">
        <v>1039</v>
      </c>
      <c r="H3" s="33">
        <f>VLOOKUP($A3,IS!$A:$X,H$2+2,FALSE)</f>
        <v>18655083000</v>
      </c>
      <c r="I3" s="33">
        <f>VLOOKUP($A3,IS!$A:$X,I$2+2,FALSE)</f>
        <v>28434684000</v>
      </c>
      <c r="J3" s="33">
        <f>VLOOKUP($A3,IS!$A:$X,J$2+2,FALSE)</f>
        <v>58477720000</v>
      </c>
      <c r="K3" s="33">
        <f>VLOOKUP($A3,IS!$A:$X,K$2+2,FALSE)</f>
        <v>51905910000</v>
      </c>
      <c r="L3" s="33">
        <f>VLOOKUP($A3,IS!$A:$X,L$2+2,FALSE)</f>
        <v>45133967000</v>
      </c>
      <c r="M3" s="33">
        <f>VLOOKUP($A3,IS!$A:$X,M$2+2,FALSE)</f>
        <v>60139797000</v>
      </c>
      <c r="N3" s="33">
        <f>VLOOKUP($A3,IS!$A:$X,N$2+2,FALSE)</f>
        <v>82486167000</v>
      </c>
      <c r="O3" s="33">
        <f>VLOOKUP($A3,IS!$A:$X,O$2+2,FALSE)</f>
        <v>72259366000</v>
      </c>
      <c r="P3" s="33">
        <f>VLOOKUP($A3,IS!$A:$X,P$2+2,FALSE)</f>
        <v>69181699000</v>
      </c>
      <c r="Q3" s="33">
        <f>VLOOKUP($A3,IS!$A:$X,Q$2+2,FALSE)</f>
        <v>91512887000</v>
      </c>
    </row>
    <row r="4" spans="1:17" ht="16.5" customHeight="1" x14ac:dyDescent="0.25">
      <c r="A4" s="23">
        <v>120100003840</v>
      </c>
      <c r="B4" s="32"/>
      <c r="C4" s="32"/>
      <c r="D4" s="32"/>
      <c r="E4" s="32"/>
      <c r="F4" s="32"/>
      <c r="G4" s="3" t="s">
        <v>1040</v>
      </c>
      <c r="H4" s="33">
        <f>VLOOKUP($A4,IS!$A:$X,H$2+2,FALSE)</f>
        <v>15452399000</v>
      </c>
      <c r="I4" s="33">
        <f>VLOOKUP($A4,IS!$A:$X,I$2+2,FALSE)</f>
        <v>26608100000</v>
      </c>
      <c r="J4" s="33">
        <f>VLOOKUP($A4,IS!$A:$X,J$2+2,FALSE)</f>
        <v>53727700000</v>
      </c>
      <c r="K4" s="33">
        <f>VLOOKUP($A4,IS!$A:$X,K$2+2,FALSE)</f>
        <v>45245850000</v>
      </c>
      <c r="L4" s="33">
        <f>VLOOKUP($A4,IS!$A:$X,L$2+2,FALSE)</f>
        <v>39542895000</v>
      </c>
      <c r="M4" s="33">
        <f>VLOOKUP($A4,IS!$A:$X,M$2+2,FALSE)</f>
        <v>52276119000</v>
      </c>
      <c r="N4" s="33">
        <f>VLOOKUP($A4,IS!$A:$X,N$2+2,FALSE)</f>
        <v>71649349000</v>
      </c>
      <c r="O4" s="33">
        <f>VLOOKUP($A4,IS!$A:$X,O$2+2,FALSE)</f>
        <v>63539872000</v>
      </c>
      <c r="P4" s="33">
        <f>VLOOKUP($A4,IS!$A:$X,P$2+2,FALSE)</f>
        <v>61404392000</v>
      </c>
      <c r="Q4" s="33">
        <f>VLOOKUP($A4,IS!$A:$X,Q$2+2,FALSE)</f>
        <v>83343601000</v>
      </c>
    </row>
    <row r="5" spans="1:17" ht="16.5" customHeight="1" x14ac:dyDescent="0.25">
      <c r="A5" s="23">
        <v>110106009600</v>
      </c>
      <c r="B5" s="23">
        <v>110106066944</v>
      </c>
      <c r="C5" s="32"/>
      <c r="D5" s="32"/>
      <c r="E5" s="32"/>
      <c r="F5" s="32"/>
      <c r="G5" s="3" t="s">
        <v>1041</v>
      </c>
      <c r="H5" s="34">
        <f>(VLOOKUP($A$5,BS!$A:$X,H$2+2,FALSE))+(VLOOKUP($B$5,BS!$A:$X,H$2+2,FALSE))</f>
        <v>7960105000</v>
      </c>
      <c r="I5" s="34">
        <f>(VLOOKUP($A$5,BS!$A:$X,I$2+2,FALSE))+(VLOOKUP($B$5,BS!$A:$X,I$2+2,FALSE))</f>
        <v>12918956000</v>
      </c>
      <c r="J5" s="34">
        <f>(VLOOKUP($A$5,BS!$A:$X,J$2+2,FALSE))+(VLOOKUP($B$5,BS!$A:$X,J$2+2,FALSE))</f>
        <v>11285904000</v>
      </c>
      <c r="K5" s="34">
        <f>(VLOOKUP($A$5,BS!$A:$X,K$2+2,FALSE))+(VLOOKUP($B$5,BS!$A:$X,K$2+2,FALSE))</f>
        <v>8442194000</v>
      </c>
      <c r="L5" s="34">
        <f>(VLOOKUP($A$5,BS!$A:$X,L$2+2,FALSE))+(VLOOKUP($B$5,BS!$A:$X,L$2+2,FALSE))</f>
        <v>11605538000</v>
      </c>
      <c r="M5" s="34">
        <f>(VLOOKUP($A$5,BS!$A:$X,M$2+2,FALSE))+(VLOOKUP($B$5,BS!$A:$X,M$2+2,FALSE))</f>
        <v>15469459000</v>
      </c>
      <c r="N5" s="34">
        <f>(VLOOKUP($A$5,BS!$A:$X,N$2+2,FALSE))+(VLOOKUP($B$5,BS!$A:$X,N$2+2,FALSE))</f>
        <v>31262727000</v>
      </c>
      <c r="O5" s="34">
        <f>(VLOOKUP($A$5,BS!$A:$X,O$2+2,FALSE))+(VLOOKUP($B$5,BS!$A:$X,O$2+2,FALSE))</f>
        <v>31779472000</v>
      </c>
      <c r="P5" s="34">
        <f>(VLOOKUP($A$5,BS!$A:$X,P$2+2,FALSE))+(VLOOKUP($B$5,BS!$A:$X,P$2+2,FALSE))</f>
        <v>23388127000</v>
      </c>
      <c r="Q5" s="34">
        <f>(VLOOKUP($A$5,BS!$A:$X,Q$2+2,FALSE))+(VLOOKUP($B$5,BS!$A:$X,Q$2+2,FALSE))</f>
        <v>32287070000</v>
      </c>
    </row>
    <row r="6" spans="1:17" ht="16.5" customHeight="1" x14ac:dyDescent="0.25">
      <c r="A6" s="23">
        <v>110099996672</v>
      </c>
      <c r="B6" s="32"/>
      <c r="C6" s="32"/>
      <c r="D6" s="32"/>
      <c r="E6" s="32"/>
      <c r="F6" s="32"/>
      <c r="G6" s="3" t="s">
        <v>1042</v>
      </c>
      <c r="H6" s="33">
        <f>VLOOKUP($A$6,BS!$A:$X,H$2+2,FALSE)</f>
        <v>9404441000</v>
      </c>
      <c r="I6" s="33">
        <f>VLOOKUP($A$6,BS!$A:$X,I$2+2,FALSE)</f>
        <v>18993964000</v>
      </c>
      <c r="J6" s="33">
        <f>VLOOKUP($A$6,BS!$A:$X,J$2+2,FALSE)</f>
        <v>18782018000</v>
      </c>
      <c r="K6" s="33">
        <f>VLOOKUP($A$6,BS!$A:$X,K$2+2,FALSE)</f>
        <v>14429840000</v>
      </c>
      <c r="L6" s="33">
        <f>VLOOKUP($A$6,BS!$A:$X,L$2+2,FALSE)</f>
        <v>24720248000</v>
      </c>
      <c r="M6" s="33">
        <f>VLOOKUP($A$6,BS!$A:$X,M$2+2,FALSE)</f>
        <v>25530300000</v>
      </c>
      <c r="N6" s="33">
        <f>VLOOKUP($A$6,BS!$A:$X,N$2+2,FALSE)</f>
        <v>36958024000</v>
      </c>
      <c r="O6" s="33">
        <f>VLOOKUP($A$6,BS!$A:$X,O$2+2,FALSE)</f>
        <v>37288883000</v>
      </c>
      <c r="P6" s="33">
        <f>VLOOKUP($A$6,BS!$A:$X,P$2+2,FALSE)</f>
        <v>28812043000</v>
      </c>
      <c r="Q6" s="33">
        <f>VLOOKUP($A$6,BS!$A:$X,Q$2+2,FALSE)</f>
        <v>46755851000</v>
      </c>
    </row>
    <row r="7" spans="1:17" ht="16.5" customHeight="1" x14ac:dyDescent="0.25">
      <c r="A7" s="23">
        <v>110201004032</v>
      </c>
      <c r="B7" s="32"/>
      <c r="C7" s="32"/>
      <c r="D7" s="32"/>
      <c r="E7" s="32"/>
      <c r="F7" s="32"/>
      <c r="G7" s="3" t="s">
        <v>1043</v>
      </c>
      <c r="H7" s="33">
        <f>VLOOKUP($A$7,BS!$A:$X,H$2+2,FALSE)</f>
        <v>105226000</v>
      </c>
      <c r="I7" s="33">
        <f>VLOOKUP($A$7,BS!$A:$X,I$2+2,FALSE)</f>
        <v>147011000</v>
      </c>
      <c r="J7" s="33">
        <f>VLOOKUP($A$7,BS!$A:$X,J$2+2,FALSE)</f>
        <v>1102117000</v>
      </c>
      <c r="K7" s="33">
        <f>VLOOKUP($A$7,BS!$A:$X,K$2+2,FALSE)</f>
        <v>1884585000</v>
      </c>
      <c r="L7" s="33">
        <f>VLOOKUP($A$7,BS!$A:$X,L$2+2,FALSE)</f>
        <v>2771947000</v>
      </c>
      <c r="M7" s="33">
        <f>VLOOKUP($A$7,BS!$A:$X,M$2+2,FALSE)</f>
        <v>2885125000</v>
      </c>
      <c r="N7" s="33">
        <f>VLOOKUP($A$7,BS!$A:$X,N$2+2,FALSE)</f>
        <v>2672901000</v>
      </c>
      <c r="O7" s="33">
        <f>VLOOKUP($A$7,BS!$A:$X,O$2+2,FALSE)</f>
        <v>2621900000</v>
      </c>
      <c r="P7" s="33">
        <f>VLOOKUP($A$7,BS!$A:$X,P$2+2,FALSE)</f>
        <v>2430620000</v>
      </c>
      <c r="Q7" s="33">
        <f>VLOOKUP($A$7,BS!$A:$X,Q$2+2,FALSE)</f>
        <v>230704000</v>
      </c>
    </row>
    <row r="8" spans="1:17" ht="16.5" customHeight="1" x14ac:dyDescent="0.25">
      <c r="A8" s="23">
        <v>120802058240</v>
      </c>
      <c r="B8" s="23">
        <v>120804057088</v>
      </c>
      <c r="C8" s="23">
        <v>121331998720</v>
      </c>
      <c r="D8" s="23">
        <v>121329999872</v>
      </c>
      <c r="E8" s="32"/>
      <c r="F8" s="32"/>
      <c r="G8" s="3" t="s">
        <v>1044</v>
      </c>
      <c r="H8" s="34">
        <f>VLOOKUP($A$8,IS!$A:$X,H$2+2,FALSE)+VLOOKUP($B$8,IS!$A:$X,H$2+2,FALSE)+VLOOKUP($C$8,IS!$A:$X,H$2+2,FALSE)+VLOOKUP($D$8,IS!$A:$X,H$2+2,FALSE)</f>
        <v>6316000</v>
      </c>
      <c r="I8" s="34">
        <f>VLOOKUP($A$8,IS!$A:$X,I$2+2,FALSE)+VLOOKUP($B$8,IS!$A:$X,I$2+2,FALSE)+VLOOKUP($C$8,IS!$A:$X,I$2+2,FALSE)+VLOOKUP($D$8,IS!$A:$X,I$2+2,FALSE)</f>
        <v>86554000</v>
      </c>
      <c r="J8" s="34">
        <f>VLOOKUP($A$8,IS!$A:$X,J$2+2,FALSE)+VLOOKUP($B$8,IS!$A:$X,J$2+2,FALSE)+VLOOKUP($C$8,IS!$A:$X,J$2+2,FALSE)+VLOOKUP($D$8,IS!$A:$X,J$2+2,FALSE)</f>
        <v>60991000</v>
      </c>
      <c r="K8" s="34">
        <f>VLOOKUP($A$8,IS!$A:$X,K$2+2,FALSE)+VLOOKUP($B$8,IS!$A:$X,K$2+2,FALSE)+VLOOKUP($C$8,IS!$A:$X,K$2+2,FALSE)+VLOOKUP($D$8,IS!$A:$X,K$2+2,FALSE)</f>
        <v>35091000</v>
      </c>
      <c r="L8" s="34">
        <f>VLOOKUP($A$8,IS!$A:$X,L$2+2,FALSE)+VLOOKUP($B$8,IS!$A:$X,L$2+2,FALSE)+VLOOKUP($C$8,IS!$A:$X,L$2+2,FALSE)+VLOOKUP($D$8,IS!$A:$X,L$2+2,FALSE)</f>
        <v>37881000</v>
      </c>
      <c r="M8" s="34">
        <f>VLOOKUP($A$8,IS!$A:$X,M$2+2,FALSE)+VLOOKUP($B$8,IS!$A:$X,M$2+2,FALSE)+VLOOKUP($C$8,IS!$A:$X,M$2+2,FALSE)+VLOOKUP($D$8,IS!$A:$X,M$2+2,FALSE)</f>
        <v>152917000</v>
      </c>
      <c r="N8" s="34">
        <f>VLOOKUP($A$8,IS!$A:$X,N$2+2,FALSE)+VLOOKUP($B$8,IS!$A:$X,N$2+2,FALSE)+VLOOKUP($C$8,IS!$A:$X,N$2+2,FALSE)+VLOOKUP($D$8,IS!$A:$X,N$2+2,FALSE)</f>
        <v>237223000</v>
      </c>
      <c r="O8" s="34">
        <f>VLOOKUP($A$8,IS!$A:$X,O$2+2,FALSE)+VLOOKUP($B$8,IS!$A:$X,O$2+2,FALSE)+VLOOKUP($C$8,IS!$A:$X,O$2+2,FALSE)+VLOOKUP($D$8,IS!$A:$X,O$2+2,FALSE)</f>
        <v>196897000</v>
      </c>
      <c r="P8" s="34">
        <f>VLOOKUP($A$8,IS!$A:$X,P$2+2,FALSE)+VLOOKUP($B$8,IS!$A:$X,P$2+2,FALSE)+VLOOKUP($C$8,IS!$A:$X,P$2+2,FALSE)+VLOOKUP($D$8,IS!$A:$X,P$2+2,FALSE)</f>
        <v>210762000</v>
      </c>
      <c r="Q8" s="34">
        <f>VLOOKUP($A$8,IS!$A:$X,Q$2+2,FALSE)+VLOOKUP($B$8,IS!$A:$X,Q$2+2,FALSE)+VLOOKUP($C$8,IS!$A:$X,Q$2+2,FALSE)+VLOOKUP($D$8,IS!$A:$X,Q$2+2,FALSE)</f>
        <v>172882000</v>
      </c>
    </row>
    <row r="9" spans="1:17" ht="16.5" customHeight="1" x14ac:dyDescent="0.25">
      <c r="A9" s="23">
        <v>110000996352</v>
      </c>
      <c r="B9" s="32"/>
      <c r="C9" s="32"/>
      <c r="D9" s="32"/>
      <c r="E9" s="32"/>
      <c r="F9" s="32"/>
      <c r="G9" s="3" t="s">
        <v>1045</v>
      </c>
      <c r="H9" s="33">
        <f>VLOOKUP($A$9,BS!$A:$X,H$2+2,FALSE)</f>
        <v>13299006000</v>
      </c>
      <c r="I9" s="33">
        <f>VLOOKUP($A$9,BS!$A:$X,I$2+2,FALSE)</f>
        <v>19175557000</v>
      </c>
      <c r="J9" s="33">
        <f>VLOOKUP($A$9,BS!$A:$X,J$2+2,FALSE)</f>
        <v>19940289000</v>
      </c>
      <c r="K9" s="33">
        <f>VLOOKUP($A$9,BS!$A:$X,K$2+2,FALSE)</f>
        <v>16332425000</v>
      </c>
      <c r="L9" s="33">
        <f>VLOOKUP($A$9,BS!$A:$X,L$2+2,FALSE)</f>
        <v>27763866000</v>
      </c>
      <c r="M9" s="33">
        <f>VLOOKUP($A$9,BS!$A:$X,M$2+2,FALSE)</f>
        <v>32266240000</v>
      </c>
      <c r="N9" s="33">
        <f>VLOOKUP($A$9,BS!$A:$X,N$2+2,FALSE)</f>
        <v>41804490000</v>
      </c>
      <c r="O9" s="33">
        <f>VLOOKUP($A$9,BS!$A:$X,O$2+2,FALSE)</f>
        <v>44625996000</v>
      </c>
      <c r="P9" s="33">
        <f>VLOOKUP($A$9,BS!$A:$X,P$2+2,FALSE)</f>
        <v>36217359000</v>
      </c>
      <c r="Q9" s="33">
        <f>VLOOKUP($A$9,BS!$A:$X,Q$2+2,FALSE)</f>
        <v>50019632000</v>
      </c>
    </row>
    <row r="10" spans="1:17" ht="16.5" customHeight="1" x14ac:dyDescent="0.25">
      <c r="A10" s="23">
        <v>120500002816</v>
      </c>
      <c r="B10" s="32"/>
      <c r="C10" s="32"/>
      <c r="D10" s="32"/>
      <c r="E10" s="32"/>
      <c r="F10" s="32"/>
      <c r="G10" s="3" t="s">
        <v>1046</v>
      </c>
      <c r="H10" s="33">
        <f>VLOOKUP($A$10,IS!$A:$X,H$2+2,FALSE)</f>
        <v>1423510000</v>
      </c>
      <c r="I10" s="33">
        <f>VLOOKUP($A$10,IS!$A:$X,I$2+2,FALSE)</f>
        <v>2248725000</v>
      </c>
      <c r="J10" s="33">
        <f>VLOOKUP($A$10,IS!$A:$X,J$2+2,FALSE)</f>
        <v>2819740000</v>
      </c>
      <c r="K10" s="33">
        <f>VLOOKUP($A$10,IS!$A:$X,K$2+2,FALSE)</f>
        <v>3938947000</v>
      </c>
      <c r="L10" s="33">
        <f>VLOOKUP($A$10,IS!$A:$X,L$2+2,FALSE)</f>
        <v>3674891000</v>
      </c>
      <c r="M10" s="33">
        <f>VLOOKUP($A$10,IS!$A:$X,M$2+2,FALSE)</f>
        <v>5033514000</v>
      </c>
      <c r="N10" s="33">
        <f>VLOOKUP($A$10,IS!$A:$X,N$2+2,FALSE)</f>
        <v>6279078000</v>
      </c>
      <c r="O10" s="33">
        <f>VLOOKUP($A$10,IS!$A:$X,O$2+2,FALSE)</f>
        <v>6958219000</v>
      </c>
      <c r="P10" s="33">
        <f>VLOOKUP($A$10,IS!$A:$X,P$2+2,FALSE)</f>
        <v>6987008000</v>
      </c>
      <c r="Q10" s="33">
        <f>VLOOKUP($A$10,IS!$A:$X,Q$2+2,FALSE)</f>
        <v>6937599000</v>
      </c>
    </row>
    <row r="11" spans="1:17" ht="16.5" customHeight="1" x14ac:dyDescent="0.25">
      <c r="A11" s="23">
        <v>123099996160</v>
      </c>
      <c r="B11" s="32"/>
      <c r="C11" s="32"/>
      <c r="D11" s="32"/>
      <c r="E11" s="32"/>
      <c r="F11" s="32"/>
      <c r="G11" s="3" t="s">
        <v>1047</v>
      </c>
      <c r="H11" s="33">
        <f>VLOOKUP($A$11,IS!$A:$X,H$2+2,FALSE)</f>
        <v>1419445000</v>
      </c>
      <c r="I11" s="33">
        <f>VLOOKUP($A$11,IS!$A:$X,I$2+2,FALSE)</f>
        <v>1098053000</v>
      </c>
      <c r="J11" s="33">
        <f>VLOOKUP($A$11,IS!$A:$X,J$2+2,FALSE)</f>
        <v>1865801000</v>
      </c>
      <c r="K11" s="33">
        <f>VLOOKUP($A$11,IS!$A:$X,K$2+2,FALSE)</f>
        <v>1688203000</v>
      </c>
      <c r="L11" s="33">
        <f>VLOOKUP($A$11,IS!$A:$X,L$2+2,FALSE)</f>
        <v>1455303000</v>
      </c>
      <c r="M11" s="33">
        <f>VLOOKUP($A$11,IS!$A:$X,M$2+2,FALSE)</f>
        <v>-4913140000</v>
      </c>
      <c r="N11" s="33">
        <f>VLOOKUP($A$11,IS!$A:$X,N$2+2,FALSE)</f>
        <v>80093000</v>
      </c>
      <c r="O11" s="33">
        <f>VLOOKUP($A$11,IS!$A:$X,O$2+2,FALSE)</f>
        <v>2636422000</v>
      </c>
      <c r="P11" s="33">
        <f>VLOOKUP($A$11,IS!$A:$X,P$2+2,FALSE)</f>
        <v>68835000</v>
      </c>
      <c r="Q11" s="33">
        <f>VLOOKUP($A$11,IS!$A:$X,Q$2+2,FALSE)</f>
        <v>-2093062000</v>
      </c>
    </row>
    <row r="12" spans="1:17" ht="16.5" customHeight="1" x14ac:dyDescent="0.25">
      <c r="A12" s="23">
        <v>120900001792</v>
      </c>
      <c r="B12" s="32"/>
      <c r="C12" s="32"/>
      <c r="D12" s="32"/>
      <c r="E12" s="32"/>
      <c r="F12" s="32"/>
      <c r="G12" s="3" t="s">
        <v>585</v>
      </c>
      <c r="H12" s="33">
        <f>VLOOKUP($A12,IS!$A:$X,H$2+2,FALSE)</f>
        <v>1779174000</v>
      </c>
      <c r="I12" s="33">
        <f>VLOOKUP($A12,IS!$A:$X,I$2+2,FALSE)</f>
        <v>-422140000</v>
      </c>
      <c r="J12" s="33">
        <f>VLOOKUP($A12,IS!$A:$X,J$2+2,FALSE)</f>
        <v>1930281000</v>
      </c>
      <c r="K12" s="33">
        <f>VLOOKUP($A12,IS!$A:$X,K$2+2,FALSE)</f>
        <v>2721113000</v>
      </c>
      <c r="L12" s="33">
        <f>VLOOKUP($A12,IS!$A:$X,L$2+2,FALSE)</f>
        <v>1916180000</v>
      </c>
      <c r="M12" s="33">
        <f>VLOOKUP($A12,IS!$A:$X,M$2+2,FALSE)</f>
        <v>2830164000</v>
      </c>
      <c r="N12" s="33">
        <f>VLOOKUP($A12,IS!$A:$X,N$2+2,FALSE)</f>
        <v>4557740000</v>
      </c>
      <c r="O12" s="33">
        <f>VLOOKUP($A12,IS!$A:$X,O$2+2,FALSE)</f>
        <v>1761275000</v>
      </c>
      <c r="P12" s="33">
        <f>VLOOKUP($A12,IS!$A:$X,P$2+2,FALSE)</f>
        <v>790299000</v>
      </c>
      <c r="Q12" s="33">
        <f>VLOOKUP($A12,IS!$A:$X,Q$2+2,FALSE)</f>
        <v>1231687000</v>
      </c>
    </row>
    <row r="13" spans="1:17" ht="16.5" customHeight="1" x14ac:dyDescent="0.25">
      <c r="A13" s="23">
        <v>160000999424</v>
      </c>
      <c r="B13" s="32"/>
      <c r="C13" s="32"/>
      <c r="D13" s="32"/>
      <c r="E13" s="32"/>
      <c r="F13" s="32"/>
      <c r="G13" s="3" t="s">
        <v>1048</v>
      </c>
      <c r="H13" s="33">
        <f>VLOOKUP($A$13,CF!$A:$Z,H$2+2,FALSE)</f>
        <v>-927483000</v>
      </c>
      <c r="I13" s="33">
        <f>VLOOKUP($A$13,CF!$A:$Z,I$2+2,FALSE)</f>
        <v>-9010008000</v>
      </c>
      <c r="J13" s="33">
        <f>VLOOKUP($A$13,CF!$A:$Z,J$2+2,FALSE)</f>
        <v>4201560000</v>
      </c>
      <c r="K13" s="33">
        <f>VLOOKUP($A$13,CF!$A:$Z,K$2+2,FALSE)</f>
        <v>3674900000</v>
      </c>
      <c r="L13" s="33">
        <f>VLOOKUP($A$13,CF!$A:$Z,L$2+2,FALSE)</f>
        <v>-1394607000</v>
      </c>
      <c r="M13" s="33">
        <f>VLOOKUP($A$13,CF!$A:$Z,M$2+2,FALSE)</f>
        <v>1891509000</v>
      </c>
      <c r="N13" s="33">
        <f>VLOOKUP($A$13,CF!$A:$Z,N$2+2,FALSE)</f>
        <v>-6360136000</v>
      </c>
      <c r="O13" s="33">
        <f>VLOOKUP($A$13,CF!$A:$Z,O$2+2,FALSE)</f>
        <v>-4579447000</v>
      </c>
      <c r="P13" s="33">
        <f>VLOOKUP($A$13,CF!$A:$Z,P$2+2,FALSE)</f>
        <v>4221181000</v>
      </c>
      <c r="Q13" s="33">
        <f>VLOOKUP($A$13,CF!$A:$Z,Q$2+2,FALSE)</f>
        <v>-6217814000</v>
      </c>
    </row>
    <row r="14" spans="1:17" ht="16.5" customHeight="1" x14ac:dyDescent="0.25">
      <c r="A14" s="23">
        <v>111000002560</v>
      </c>
      <c r="B14" s="32"/>
      <c r="C14" s="32"/>
      <c r="D14" s="32"/>
      <c r="E14" s="32"/>
      <c r="F14" s="32"/>
      <c r="G14" s="3" t="s">
        <v>1049</v>
      </c>
      <c r="H14" s="33">
        <f>VLOOKUP($A$14,BS!$A:$X,H$2+2,FALSE)</f>
        <v>10855585000</v>
      </c>
      <c r="I14" s="33">
        <f>VLOOKUP($A$14,BS!$A:$X,I$2+2,FALSE)</f>
        <v>15649785000</v>
      </c>
      <c r="J14" s="33">
        <f>VLOOKUP($A$14,BS!$A:$X,J$2+2,FALSE)</f>
        <v>14298178000</v>
      </c>
      <c r="K14" s="33">
        <f>VLOOKUP($A$14,BS!$A:$X,K$2+2,FALSE)</f>
        <v>9002111000</v>
      </c>
      <c r="L14" s="33">
        <f>VLOOKUP($A$14,BS!$A:$X,L$2+2,FALSE)</f>
        <v>16074640000</v>
      </c>
      <c r="M14" s="33">
        <f>VLOOKUP($A$14,BS!$A:$X,M$2+2,FALSE)</f>
        <v>26001356000</v>
      </c>
      <c r="N14" s="33">
        <f>VLOOKUP($A$14,BS!$A:$X,N$2+2,FALSE)</f>
        <v>36690047000</v>
      </c>
      <c r="O14" s="33">
        <f>VLOOKUP($A$14,BS!$A:$X,O$2+2,FALSE)</f>
        <v>37118553000</v>
      </c>
      <c r="P14" s="33">
        <f>VLOOKUP($A$14,BS!$A:$X,P$2+2,FALSE)</f>
        <v>29485069000</v>
      </c>
      <c r="Q14" s="33">
        <f>VLOOKUP($A$14,BS!$A:$X,Q$2+2,FALSE)</f>
        <v>45726561000</v>
      </c>
    </row>
    <row r="15" spans="1:17" ht="16.5" customHeight="1" x14ac:dyDescent="0.25">
      <c r="A15" s="23">
        <v>111103082496</v>
      </c>
      <c r="B15" s="32"/>
      <c r="C15" s="32"/>
      <c r="D15" s="32"/>
      <c r="E15" s="32"/>
      <c r="F15" s="32"/>
      <c r="G15" s="3" t="s">
        <v>1050</v>
      </c>
      <c r="H15" s="35">
        <f>VLOOKUP($A$15,BS!$A:$X,H$2+2,FALSE)</f>
        <v>0</v>
      </c>
      <c r="I15" s="35">
        <f>VLOOKUP($A$15,BS!$A:$X,I$2+2,FALSE)</f>
        <v>0</v>
      </c>
      <c r="J15" s="35">
        <f>VLOOKUP($A$15,BS!$A:$X,J$2+2,FALSE)</f>
        <v>800000000</v>
      </c>
      <c r="K15" s="35">
        <f>VLOOKUP($A$15,BS!$A:$X,K$2+2,FALSE)</f>
        <v>800000000</v>
      </c>
      <c r="L15" s="35">
        <f>VLOOKUP($A$15,BS!$A:$X,L$2+2,FALSE)</f>
        <v>3720020000</v>
      </c>
      <c r="M15" s="35">
        <f>VLOOKUP($A$15,BS!$A:$X,M$2+2,FALSE)</f>
        <v>3400100000</v>
      </c>
      <c r="N15" s="35">
        <f>VLOOKUP($A$15,BS!$A:$X,N$2+2,FALSE)</f>
        <v>1590140000</v>
      </c>
      <c r="O15" s="35">
        <f>VLOOKUP($A$15,BS!$A:$X,O$2+2,FALSE)</f>
        <v>530180000</v>
      </c>
      <c r="P15" s="35">
        <f>VLOOKUP($A$15,BS!$A:$X,P$2+2,FALSE)</f>
        <v>1080000000</v>
      </c>
      <c r="Q15" s="35">
        <f>VLOOKUP($A$15,BS!$A:$X,Q$2+2,FALSE)</f>
        <v>360000000</v>
      </c>
    </row>
    <row r="16" spans="1:17" ht="16.5" customHeight="1" x14ac:dyDescent="0.25">
      <c r="A16" s="23">
        <v>110099996672</v>
      </c>
      <c r="B16" s="23">
        <v>111000002560</v>
      </c>
      <c r="C16" s="32"/>
      <c r="D16" s="32"/>
      <c r="E16" s="32"/>
      <c r="F16" s="32"/>
      <c r="G16" s="3" t="s">
        <v>1051</v>
      </c>
      <c r="H16" s="36">
        <f t="shared" ref="H16:Q16" si="0">H6-H14</f>
        <v>-1451144000</v>
      </c>
      <c r="I16" s="36">
        <f t="shared" si="0"/>
        <v>3344179000</v>
      </c>
      <c r="J16" s="36">
        <f t="shared" si="0"/>
        <v>4483840000</v>
      </c>
      <c r="K16" s="36">
        <f t="shared" si="0"/>
        <v>5427729000</v>
      </c>
      <c r="L16" s="36">
        <f t="shared" si="0"/>
        <v>8645608000</v>
      </c>
      <c r="M16" s="36">
        <f t="shared" si="0"/>
        <v>-471056000</v>
      </c>
      <c r="N16" s="36">
        <f t="shared" si="0"/>
        <v>267977000</v>
      </c>
      <c r="O16" s="36">
        <f t="shared" si="0"/>
        <v>170330000</v>
      </c>
      <c r="P16" s="36">
        <f t="shared" si="0"/>
        <v>-673026000</v>
      </c>
      <c r="Q16" s="36">
        <f t="shared" si="0"/>
        <v>1029290000</v>
      </c>
    </row>
    <row r="17" spans="1:17" ht="16.5" customHeight="1" x14ac:dyDescent="0.25">
      <c r="A17" s="23">
        <v>110100996096</v>
      </c>
      <c r="B17" s="24"/>
      <c r="C17" s="24"/>
      <c r="D17" s="24"/>
      <c r="E17" s="24"/>
      <c r="F17" s="24"/>
      <c r="G17" s="3" t="s">
        <v>1052</v>
      </c>
      <c r="H17" s="33">
        <f>VLOOKUP($A$17,BS!$A:$X,H$2+2,FALSE)</f>
        <v>257197000</v>
      </c>
      <c r="I17" s="33">
        <f>VLOOKUP($A$17,BS!$A:$X,I$2+2,FALSE)</f>
        <v>179578000</v>
      </c>
      <c r="J17" s="33">
        <f>VLOOKUP($A$17,BS!$A:$X,J$2+2,FALSE)</f>
        <v>2195484000</v>
      </c>
      <c r="K17" s="33">
        <f>VLOOKUP($A$17,BS!$A:$X,K$2+2,FALSE)</f>
        <v>1398500000</v>
      </c>
      <c r="L17" s="33">
        <f>VLOOKUP($A$17,BS!$A:$X,L$2+2,FALSE)</f>
        <v>5791206000</v>
      </c>
      <c r="M17" s="33">
        <f>VLOOKUP($A$17,BS!$A:$X,M$2+2,FALSE)</f>
        <v>284479000</v>
      </c>
      <c r="N17" s="33">
        <f>VLOOKUP($A$17,BS!$A:$X,N$2+2,FALSE)</f>
        <v>1004737000</v>
      </c>
      <c r="O17" s="33">
        <f>VLOOKUP($A$17,BS!$A:$X,O$2+2,FALSE)</f>
        <v>726691000</v>
      </c>
      <c r="P17" s="33">
        <f>VLOOKUP($A$17,BS!$A:$X,P$2+2,FALSE)</f>
        <v>323941000</v>
      </c>
      <c r="Q17" s="33">
        <f>VLOOKUP($A$17,BS!$A:$X,Q$2+2,FALSE)</f>
        <v>958861000</v>
      </c>
    </row>
    <row r="18" spans="1:17" ht="16.5" customHeight="1" x14ac:dyDescent="0.25">
      <c r="A18" s="23">
        <v>110224998400</v>
      </c>
      <c r="B18" s="23">
        <v>110118002688</v>
      </c>
      <c r="C18" s="23">
        <v>110224998400</v>
      </c>
      <c r="D18" s="23">
        <v>111004000256</v>
      </c>
      <c r="E18" s="23">
        <v>111104000000</v>
      </c>
      <c r="F18" s="23">
        <v>111104000000</v>
      </c>
      <c r="G18" s="3" t="s">
        <v>1053</v>
      </c>
      <c r="H18" s="37">
        <f>(VLOOKUP($A$18,BS!$A:$X,H$2+2,FALSE))+(VLOOKUP($B$18,BS!$A:$X,H$2+2,FALSE))+(VLOOKUP($C$18,BS!$A:$X,H$2+2,FALSE))+(VLOOKUP($D$18,BS!$A:$X,H$2+2,FALSE))+(VLOOKUP($E$18,BS!$A:$X,H$2+2,FALSE))+(VLOOKUP($F$18,BS!$A:$X,H$2+2,FALSE))</f>
        <v>0</v>
      </c>
      <c r="I18" s="37">
        <f>(VLOOKUP($A$18,BS!$A:$X,I$2+2,FALSE))+(VLOOKUP($B$18,BS!$A:$X,I$2+2,FALSE))+(VLOOKUP($C$18,BS!$A:$X,I$2+2,FALSE))+(VLOOKUP($D$18,BS!$A:$X,I$2+2,FALSE))+(VLOOKUP($E$18,BS!$A:$X,I$2+2,FALSE))+(VLOOKUP($F$18,BS!$A:$X,I$2+2,FALSE))</f>
        <v>0</v>
      </c>
      <c r="J18" s="37">
        <f>(VLOOKUP($A$18,BS!$A:$X,J$2+2,FALSE))+(VLOOKUP($B$18,BS!$A:$X,J$2+2,FALSE))+(VLOOKUP($C$18,BS!$A:$X,J$2+2,FALSE))+(VLOOKUP($D$18,BS!$A:$X,J$2+2,FALSE))+(VLOOKUP($E$18,BS!$A:$X,J$2+2,FALSE))+(VLOOKUP($F$18,BS!$A:$X,J$2+2,FALSE))</f>
        <v>0</v>
      </c>
      <c r="K18" s="37">
        <f>(VLOOKUP($A$18,BS!$A:$X,K$2+2,FALSE))+(VLOOKUP($B$18,BS!$A:$X,K$2+2,FALSE))+(VLOOKUP($C$18,BS!$A:$X,K$2+2,FALSE))+(VLOOKUP($D$18,BS!$A:$X,K$2+2,FALSE))+(VLOOKUP($E$18,BS!$A:$X,K$2+2,FALSE))+(VLOOKUP($F$18,BS!$A:$X,K$2+2,FALSE))</f>
        <v>0</v>
      </c>
      <c r="L18" s="37">
        <f>(VLOOKUP($A$18,BS!$A:$X,L$2+2,FALSE))+(VLOOKUP($B$18,BS!$A:$X,L$2+2,FALSE))+(VLOOKUP($C$18,BS!$A:$X,L$2+2,FALSE))+(VLOOKUP($D$18,BS!$A:$X,L$2+2,FALSE))+(VLOOKUP($E$18,BS!$A:$X,L$2+2,FALSE))+(VLOOKUP($F$18,BS!$A:$X,L$2+2,FALSE))</f>
        <v>0</v>
      </c>
      <c r="M18" s="37">
        <f>(VLOOKUP($A$18,BS!$A:$X,M$2+2,FALSE))+(VLOOKUP($B$18,BS!$A:$X,M$2+2,FALSE))+(VLOOKUP($C$18,BS!$A:$X,M$2+2,FALSE))+(VLOOKUP($D$18,BS!$A:$X,M$2+2,FALSE))+(VLOOKUP($E$18,BS!$A:$X,M$2+2,FALSE))+(VLOOKUP($F$18,BS!$A:$X,M$2+2,FALSE))</f>
        <v>0</v>
      </c>
      <c r="N18" s="37">
        <f>(VLOOKUP($A$18,BS!$A:$X,N$2+2,FALSE))+(VLOOKUP($B$18,BS!$A:$X,N$2+2,FALSE))+(VLOOKUP($C$18,BS!$A:$X,N$2+2,FALSE))+(VLOOKUP($D$18,BS!$A:$X,N$2+2,FALSE))+(VLOOKUP($E$18,BS!$A:$X,N$2+2,FALSE))+(VLOOKUP($F$18,BS!$A:$X,N$2+2,FALSE))</f>
        <v>0</v>
      </c>
      <c r="O18" s="37">
        <f>(VLOOKUP($A$18,BS!$A:$X,O$2+2,FALSE))+(VLOOKUP($B$18,BS!$A:$X,O$2+2,FALSE))+(VLOOKUP($C$18,BS!$A:$X,O$2+2,FALSE))+(VLOOKUP($D$18,BS!$A:$X,O$2+2,FALSE))+(VLOOKUP($E$18,BS!$A:$X,O$2+2,FALSE))+(VLOOKUP($F$18,BS!$A:$X,O$2+2,FALSE))</f>
        <v>88298000</v>
      </c>
      <c r="P18" s="37">
        <f>(VLOOKUP($A$18,BS!$A:$X,P$2+2,FALSE))+(VLOOKUP($B$18,BS!$A:$X,P$2+2,FALSE))+(VLOOKUP($C$18,BS!$A:$X,P$2+2,FALSE))+(VLOOKUP($D$18,BS!$A:$X,P$2+2,FALSE))+(VLOOKUP($E$18,BS!$A:$X,P$2+2,FALSE))+(VLOOKUP($F$18,BS!$A:$X,P$2+2,FALSE))</f>
        <v>158920000</v>
      </c>
      <c r="Q18" s="37">
        <f>(VLOOKUP($A$18,BS!$A:$X,Q$2+2,FALSE))+(VLOOKUP($B$18,BS!$A:$X,Q$2+2,FALSE))+(VLOOKUP($C$18,BS!$A:$X,Q$2+2,FALSE))+(VLOOKUP($D$18,BS!$A:$X,Q$2+2,FALSE))+(VLOOKUP($E$18,BS!$A:$X,Q$2+2,FALSE))+(VLOOKUP($F$18,BS!$A:$X,Q$2+2,FALSE))</f>
        <v>52599000</v>
      </c>
    </row>
    <row r="19" spans="1:17" ht="16.5" customHeight="1" x14ac:dyDescent="0.25">
      <c r="A19" s="23">
        <v>111003123712</v>
      </c>
      <c r="B19" s="24"/>
      <c r="C19" s="24"/>
      <c r="D19" s="24"/>
      <c r="E19" s="24"/>
      <c r="F19" s="24"/>
      <c r="G19" s="3" t="s">
        <v>1054</v>
      </c>
      <c r="H19" s="33">
        <f>VLOOKUP($A$19,BS!$A:$X,H$2+2,FALSE)</f>
        <v>0</v>
      </c>
      <c r="I19" s="33">
        <f>VLOOKUP($A$19,BS!$A:$X,I$2+2,FALSE)</f>
        <v>0</v>
      </c>
      <c r="J19" s="33">
        <f>VLOOKUP($A$19,BS!$A:$X,J$2+2,FALSE)</f>
        <v>0</v>
      </c>
      <c r="K19" s="33">
        <f>VLOOKUP($A$19,BS!$A:$X,K$2+2,FALSE)</f>
        <v>0</v>
      </c>
      <c r="L19" s="33">
        <f>VLOOKUP($A$19,BS!$A:$X,L$2+2,FALSE)</f>
        <v>0</v>
      </c>
      <c r="M19" s="33">
        <f>VLOOKUP($A$19,BS!$A:$X,M$2+2,FALSE)</f>
        <v>0</v>
      </c>
      <c r="N19" s="33">
        <f>VLOOKUP($A$19,BS!$A:$X,N$2+2,FALSE)</f>
        <v>0</v>
      </c>
      <c r="O19" s="33">
        <f>VLOOKUP($A$19,BS!$A:$X,O$2+2,FALSE)</f>
        <v>0</v>
      </c>
      <c r="P19" s="33">
        <f>VLOOKUP($A$19,BS!$A:$X,P$2+2,FALSE)</f>
        <v>0</v>
      </c>
      <c r="Q19" s="33">
        <f>VLOOKUP($A$19,BS!$A:$X,Q$2+2,FALSE)</f>
        <v>0</v>
      </c>
    </row>
    <row r="20" spans="1:17" ht="16.5" customHeight="1" x14ac:dyDescent="0.25">
      <c r="A20" s="3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6.5" customHeight="1" x14ac:dyDescent="0.25">
      <c r="A21" s="3"/>
      <c r="B21" s="3"/>
      <c r="C21" s="3"/>
      <c r="D21" s="3"/>
      <c r="E21" s="3"/>
      <c r="F21" s="3"/>
      <c r="G21" s="3" t="s">
        <v>1055</v>
      </c>
      <c r="H21" s="3"/>
      <c r="I21" s="39">
        <f t="shared" ref="I21:Q21" si="1">(I5/I3)/(H5/H3)</f>
        <v>1.0647739122442468</v>
      </c>
      <c r="J21" s="39">
        <f t="shared" si="1"/>
        <v>0.42478278445977419</v>
      </c>
      <c r="K21" s="39">
        <f t="shared" si="1"/>
        <v>0.84273804093633597</v>
      </c>
      <c r="L21" s="39">
        <f t="shared" si="1"/>
        <v>1.5809686289196383</v>
      </c>
      <c r="M21" s="39">
        <f t="shared" si="1"/>
        <v>1.0003486653478768</v>
      </c>
      <c r="N21" s="39">
        <f t="shared" si="1"/>
        <v>1.4734403783244541</v>
      </c>
      <c r="O21" s="39">
        <f t="shared" si="1"/>
        <v>1.1603975294594677</v>
      </c>
      <c r="P21" s="39">
        <f t="shared" si="1"/>
        <v>0.76869081085628244</v>
      </c>
      <c r="Q21" s="39">
        <f t="shared" si="1"/>
        <v>1.043619436402244</v>
      </c>
    </row>
    <row r="22" spans="1:17" ht="16.5" customHeight="1" x14ac:dyDescent="0.25">
      <c r="A22" s="3"/>
      <c r="B22" s="3"/>
      <c r="C22" s="3"/>
      <c r="D22" s="3"/>
      <c r="E22" s="3"/>
      <c r="F22" s="3"/>
      <c r="G22" s="3" t="s">
        <v>1056</v>
      </c>
      <c r="H22" s="3"/>
      <c r="I22" s="39">
        <f t="shared" ref="I22:Q22" si="2">((H3-H4)/H3)/((I3-I4)/I3)</f>
        <v>2.672548908001068</v>
      </c>
      <c r="J22" s="39">
        <f t="shared" si="2"/>
        <v>0.79083564554098762</v>
      </c>
      <c r="K22" s="39">
        <f t="shared" si="2"/>
        <v>0.63305825223211087</v>
      </c>
      <c r="L22" s="39">
        <f t="shared" si="2"/>
        <v>1.0357853267376502</v>
      </c>
      <c r="M22" s="39">
        <f t="shared" si="2"/>
        <v>0.94738785713303253</v>
      </c>
      <c r="N22" s="39">
        <f t="shared" si="2"/>
        <v>0.99527502786452704</v>
      </c>
      <c r="O22" s="39">
        <f t="shared" si="2"/>
        <v>1.0887383480849446</v>
      </c>
      <c r="P22" s="39">
        <f t="shared" si="2"/>
        <v>1.0733938861066488</v>
      </c>
      <c r="Q22" s="39">
        <f t="shared" si="2"/>
        <v>1.2593202153194993</v>
      </c>
    </row>
    <row r="23" spans="1:17" ht="16.5" customHeight="1" x14ac:dyDescent="0.25">
      <c r="A23" s="3"/>
      <c r="B23" s="3"/>
      <c r="C23" s="3"/>
      <c r="D23" s="3"/>
      <c r="E23" s="3"/>
      <c r="F23" s="3"/>
      <c r="G23" s="3" t="s">
        <v>1057</v>
      </c>
      <c r="H23" s="3"/>
      <c r="I23" s="39">
        <f t="shared" ref="I23:Q23" si="3">(I29/I9)/(H29/H9)</f>
        <v>6.3293314752416617E-3</v>
      </c>
      <c r="J23" s="39">
        <f t="shared" si="3"/>
        <v>1.5615184888031777</v>
      </c>
      <c r="K23" s="39">
        <f t="shared" si="3"/>
        <v>0.39135652874386018</v>
      </c>
      <c r="L23" s="39">
        <f t="shared" si="3"/>
        <v>8.8785390497910726</v>
      </c>
      <c r="M23" s="39">
        <f t="shared" si="3"/>
        <v>12.196661009210228</v>
      </c>
      <c r="N23" s="39">
        <f t="shared" si="3"/>
        <v>0.43565771331010666</v>
      </c>
      <c r="O23" s="39">
        <f t="shared" si="3"/>
        <v>2.032187103981709</v>
      </c>
      <c r="P23" s="39">
        <f t="shared" si="3"/>
        <v>1.2999791138579306</v>
      </c>
      <c r="Q23" s="39">
        <f t="shared" si="3"/>
        <v>0.4414618460826808</v>
      </c>
    </row>
    <row r="24" spans="1:17" ht="16.5" customHeight="1" x14ac:dyDescent="0.25">
      <c r="A24" s="3"/>
      <c r="B24" s="3"/>
      <c r="C24" s="3"/>
      <c r="D24" s="3"/>
      <c r="E24" s="3"/>
      <c r="F24" s="3"/>
      <c r="G24" s="3" t="s">
        <v>1058</v>
      </c>
      <c r="H24" s="3"/>
      <c r="I24" s="39">
        <f t="shared" ref="I24:Q24" si="4">I3/H3</f>
        <v>1.5242325107853982</v>
      </c>
      <c r="J24" s="39">
        <f t="shared" si="4"/>
        <v>2.0565630340748644</v>
      </c>
      <c r="K24" s="39">
        <f t="shared" si="4"/>
        <v>0.8876185665241394</v>
      </c>
      <c r="L24" s="39">
        <f t="shared" si="4"/>
        <v>0.8695342592009272</v>
      </c>
      <c r="M24" s="39">
        <f t="shared" si="4"/>
        <v>1.3324731016885798</v>
      </c>
      <c r="N24" s="39">
        <f t="shared" si="4"/>
        <v>1.37157375173714</v>
      </c>
      <c r="O24" s="39">
        <f t="shared" si="4"/>
        <v>0.87601798735538283</v>
      </c>
      <c r="P24" s="39">
        <f t="shared" si="4"/>
        <v>0.9574080542029666</v>
      </c>
      <c r="Q24" s="39">
        <f t="shared" si="4"/>
        <v>1.3227903957663716</v>
      </c>
    </row>
    <row r="25" spans="1:17" ht="16.5" customHeight="1" x14ac:dyDescent="0.25">
      <c r="A25" s="3"/>
      <c r="B25" s="3"/>
      <c r="C25" s="3"/>
      <c r="D25" s="3"/>
      <c r="E25" s="3"/>
      <c r="F25" s="3"/>
      <c r="G25" s="3" t="s">
        <v>1059</v>
      </c>
      <c r="H25" s="3"/>
      <c r="I25" s="39">
        <f t="shared" ref="I25:Q25" si="5">(H8/(H8+H7))/(I8/(I8+I7))</f>
        <v>0.15280033790266428</v>
      </c>
      <c r="J25" s="39">
        <f t="shared" si="5"/>
        <v>7.0669768424078088</v>
      </c>
      <c r="K25" s="39">
        <f t="shared" si="5"/>
        <v>2.8686522330344246</v>
      </c>
      <c r="L25" s="39">
        <f t="shared" si="5"/>
        <v>1.3558951586781069</v>
      </c>
      <c r="M25" s="39">
        <f t="shared" si="5"/>
        <v>0.26784263173534056</v>
      </c>
      <c r="N25" s="39">
        <f t="shared" si="5"/>
        <v>0.61747118627084929</v>
      </c>
      <c r="O25" s="39">
        <f t="shared" si="5"/>
        <v>1.1669977016713942</v>
      </c>
      <c r="P25" s="39">
        <f t="shared" si="5"/>
        <v>0.87541543841034863</v>
      </c>
      <c r="Q25" s="39">
        <f t="shared" si="5"/>
        <v>0.18627192881715932</v>
      </c>
    </row>
    <row r="26" spans="1:17" ht="16.5" customHeight="1" x14ac:dyDescent="0.25">
      <c r="A26" s="3"/>
      <c r="B26" s="3"/>
      <c r="C26" s="3"/>
      <c r="D26" s="3"/>
      <c r="E26" s="3"/>
      <c r="F26" s="3"/>
      <c r="G26" s="3" t="s">
        <v>1060</v>
      </c>
      <c r="H26" s="3"/>
      <c r="I26" s="39">
        <f t="shared" ref="I26:Q26" si="6">(I10/I3)/(H10/H3)</f>
        <v>1.036393320235129</v>
      </c>
      <c r="J26" s="39">
        <f t="shared" si="6"/>
        <v>0.60972035205957797</v>
      </c>
      <c r="K26" s="39">
        <f t="shared" si="6"/>
        <v>1.5737824363988941</v>
      </c>
      <c r="L26" s="39">
        <f t="shared" si="6"/>
        <v>1.072945412442458</v>
      </c>
      <c r="M26" s="39">
        <f t="shared" si="6"/>
        <v>1.0279414248413512</v>
      </c>
      <c r="N26" s="39">
        <f t="shared" si="6"/>
        <v>0.90950571389112222</v>
      </c>
      <c r="O26" s="39">
        <f t="shared" si="6"/>
        <v>1.2649961151244125</v>
      </c>
      <c r="P26" s="39">
        <f t="shared" si="6"/>
        <v>1.0488081909188056</v>
      </c>
      <c r="Q26" s="39">
        <f t="shared" si="6"/>
        <v>0.75063173258847682</v>
      </c>
    </row>
    <row r="27" spans="1:17" ht="16.5" customHeight="1" x14ac:dyDescent="0.25">
      <c r="A27" s="3"/>
      <c r="B27" s="3"/>
      <c r="C27" s="3"/>
      <c r="D27" s="3"/>
      <c r="E27" s="3"/>
      <c r="F27" s="3"/>
      <c r="G27" s="3" t="s">
        <v>1061</v>
      </c>
      <c r="H27" s="39"/>
      <c r="I27" s="39">
        <f t="shared" ref="I27:Q27" si="7">((I16-H16)-(I17-H17)+(I18-H18)+(I19-H19)-I8)/I9</f>
        <v>0.24960881188483861</v>
      </c>
      <c r="J27" s="39">
        <f t="shared" si="7"/>
        <v>-4.7002127200864538E-2</v>
      </c>
      <c r="K27" s="39">
        <f t="shared" si="7"/>
        <v>0.10444144087604872</v>
      </c>
      <c r="L27" s="39">
        <f t="shared" si="7"/>
        <v>-4.3679363673632482E-2</v>
      </c>
      <c r="M27" s="39">
        <f t="shared" si="7"/>
        <v>-0.11661891810139638</v>
      </c>
      <c r="N27" s="39">
        <f t="shared" si="7"/>
        <v>-5.2254674079267559E-3</v>
      </c>
      <c r="O27" s="39">
        <f t="shared" si="7"/>
        <v>1.6089276752500941E-3</v>
      </c>
      <c r="P27" s="39">
        <f t="shared" si="7"/>
        <v>-1.6035017903983557E-2</v>
      </c>
      <c r="Q27" s="39">
        <f t="shared" si="7"/>
        <v>1.5757672907309676E-2</v>
      </c>
    </row>
    <row r="28" spans="1:17" ht="16.5" customHeight="1" x14ac:dyDescent="0.25">
      <c r="A28" s="3"/>
      <c r="B28" s="3"/>
      <c r="C28" s="3"/>
      <c r="D28" s="3"/>
      <c r="E28" s="3"/>
      <c r="F28" s="3"/>
      <c r="G28" s="3" t="s">
        <v>1062</v>
      </c>
      <c r="H28" s="3"/>
      <c r="I28" s="39">
        <f t="shared" ref="I28:Q28" si="8">((I15+I14)/I9)/((H15+H14)/H9)</f>
        <v>0.99983039968403686</v>
      </c>
      <c r="J28" s="39">
        <f t="shared" si="8"/>
        <v>0.92775372178789417</v>
      </c>
      <c r="K28" s="39">
        <f t="shared" si="8"/>
        <v>0.79263975530642783</v>
      </c>
      <c r="L28" s="39">
        <f t="shared" si="8"/>
        <v>1.1879527391544877</v>
      </c>
      <c r="M28" s="39">
        <f t="shared" si="8"/>
        <v>1.2780633204643392</v>
      </c>
      <c r="N28" s="39">
        <f t="shared" si="8"/>
        <v>1.0049180411177587</v>
      </c>
      <c r="O28" s="39">
        <f t="shared" si="8"/>
        <v>0.92132174635435748</v>
      </c>
      <c r="P28" s="39">
        <f t="shared" si="8"/>
        <v>1.0003366008762797</v>
      </c>
      <c r="Q28" s="39">
        <f t="shared" si="8"/>
        <v>1.0917550445890651</v>
      </c>
    </row>
    <row r="29" spans="1:17" ht="16.5" customHeight="1" x14ac:dyDescent="0.25">
      <c r="A29" s="3"/>
      <c r="B29" s="3"/>
      <c r="C29" s="3"/>
      <c r="D29" s="3"/>
      <c r="E29" s="3"/>
      <c r="F29" s="3"/>
      <c r="G29" s="3" t="s">
        <v>1063</v>
      </c>
      <c r="H29" s="37">
        <f t="shared" ref="H29:Q29" si="9">H9-H7-H6</f>
        <v>3789339000</v>
      </c>
      <c r="I29" s="33">
        <f t="shared" si="9"/>
        <v>34582000</v>
      </c>
      <c r="J29" s="33">
        <f t="shared" si="9"/>
        <v>56154000</v>
      </c>
      <c r="K29" s="33">
        <f t="shared" si="9"/>
        <v>18000000</v>
      </c>
      <c r="L29" s="33">
        <f t="shared" si="9"/>
        <v>271671000</v>
      </c>
      <c r="M29" s="33">
        <f t="shared" si="9"/>
        <v>3850815000</v>
      </c>
      <c r="N29" s="33">
        <f t="shared" si="9"/>
        <v>2173565000</v>
      </c>
      <c r="O29" s="33">
        <f t="shared" si="9"/>
        <v>4715213000</v>
      </c>
      <c r="P29" s="33">
        <f t="shared" si="9"/>
        <v>4974696000</v>
      </c>
      <c r="Q29" s="33">
        <f t="shared" si="9"/>
        <v>3033077000</v>
      </c>
    </row>
    <row r="30" spans="1:17" ht="16.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16.5" customHeight="1" x14ac:dyDescent="0.25">
      <c r="A31" s="3"/>
      <c r="B31" s="3"/>
      <c r="C31" s="3"/>
      <c r="D31" s="3"/>
      <c r="E31" s="3"/>
      <c r="F31" s="3"/>
      <c r="G31" s="4" t="s">
        <v>1064</v>
      </c>
      <c r="H31" s="4"/>
      <c r="I31" s="3">
        <f t="shared" ref="I31:Q31" si="10">-4.84+(0.92*I21)+(0.528*I22)+(0.404*I23)+(0.892*I24)+(0.115*I25)-(0.172*I26)+(4.679*I27)-(0.327*I28)</f>
        <v>-0.40684224988331225</v>
      </c>
      <c r="J31" s="3">
        <f t="shared" si="10"/>
        <v>-1.3817989054549398</v>
      </c>
      <c r="K31" s="3">
        <f t="shared" si="10"/>
        <v>-2.4918697165957848</v>
      </c>
      <c r="L31" s="3">
        <f t="shared" si="10"/>
        <v>0.90248517042180265</v>
      </c>
      <c r="M31" s="3">
        <f t="shared" si="10"/>
        <v>1.5869679691020131</v>
      </c>
      <c r="N31" s="3">
        <f t="shared" si="10"/>
        <v>-1.9979640923175412</v>
      </c>
      <c r="O31" s="3">
        <f t="shared" si="10"/>
        <v>-1.972287424953395</v>
      </c>
      <c r="P31" s="3">
        <f t="shared" si="10"/>
        <v>-2.6687130864803859</v>
      </c>
      <c r="Q31" s="3">
        <f t="shared" si="10"/>
        <v>-2.2476305602188007</v>
      </c>
    </row>
    <row r="32" spans="1:17" ht="16.5" customHeight="1" x14ac:dyDescent="0.25">
      <c r="A32" s="5"/>
      <c r="B32" s="5"/>
      <c r="C32" s="5"/>
      <c r="D32" s="5"/>
      <c r="E32" s="5"/>
      <c r="F32" s="5"/>
      <c r="G32" s="6" t="s">
        <v>1065</v>
      </c>
      <c r="H32" s="5"/>
      <c r="I32" s="5"/>
      <c r="J32" s="5"/>
      <c r="K32" s="5"/>
      <c r="L32" s="5"/>
    </row>
  </sheetData>
  <phoneticPr fontId="5" type="noConversion"/>
  <conditionalFormatting sqref="I31:Q31">
    <cfRule type="expression" dxfId="0" priority="1">
      <formula>I$31&gt;-2.22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tabSelected="1" workbookViewId="0">
      <selection activeCell="B3" sqref="B3:I11"/>
    </sheetView>
  </sheetViews>
  <sheetFormatPr defaultRowHeight="13.2" x14ac:dyDescent="0.25"/>
  <cols>
    <col min="2" max="3" width="11.44140625" bestFit="1" customWidth="1"/>
    <col min="4" max="5" width="10.33203125" bestFit="1" customWidth="1"/>
    <col min="6" max="6" width="11.44140625" bestFit="1" customWidth="1"/>
    <col min="7" max="7" width="10.33203125" bestFit="1" customWidth="1"/>
    <col min="8" max="8" width="11" bestFit="1" customWidth="1"/>
    <col min="9" max="9" width="10.33203125" bestFit="1" customWidth="1"/>
  </cols>
  <sheetData>
    <row r="1" spans="1:9" ht="16.5" customHeight="1" x14ac:dyDescent="0.25">
      <c r="A1" t="s">
        <v>1066</v>
      </c>
      <c r="B1" s="3" t="s">
        <v>1055</v>
      </c>
      <c r="C1" s="3" t="s">
        <v>1056</v>
      </c>
      <c r="D1" s="3" t="s">
        <v>1057</v>
      </c>
      <c r="E1" s="3" t="s">
        <v>1058</v>
      </c>
      <c r="F1" s="3" t="s">
        <v>1059</v>
      </c>
      <c r="G1" s="3" t="s">
        <v>1060</v>
      </c>
      <c r="H1" s="3" t="s">
        <v>1061</v>
      </c>
      <c r="I1" s="3" t="s">
        <v>1062</v>
      </c>
    </row>
    <row r="2" spans="1:9" ht="16.5" customHeigh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 x14ac:dyDescent="0.25">
      <c r="A3">
        <v>2</v>
      </c>
      <c r="B3" s="40">
        <f ca="1">OFFSET(총괄!$G$21,B$2,$A3)</f>
        <v>1.0647739122442468</v>
      </c>
      <c r="C3" s="40">
        <f ca="1">OFFSET(총괄!$G$21,C$2,$A3)</f>
        <v>2.672548908001068</v>
      </c>
      <c r="D3" s="40">
        <f ca="1">OFFSET(총괄!$G$21,D$2,$A3)</f>
        <v>6.3293314752416617E-3</v>
      </c>
      <c r="E3" s="40">
        <f ca="1">OFFSET(총괄!$G$21,E$2,$A3)</f>
        <v>1.5242325107853982</v>
      </c>
      <c r="F3" s="40">
        <f ca="1">OFFSET(총괄!$G$21,F$2,$A3)</f>
        <v>0.15280033790266428</v>
      </c>
      <c r="G3" s="40">
        <f ca="1">OFFSET(총괄!$G$21,G$2,$A3)</f>
        <v>1.036393320235129</v>
      </c>
      <c r="H3" s="40">
        <f ca="1">OFFSET(총괄!$G$21,H$2,$A3)</f>
        <v>0.24960881188483861</v>
      </c>
      <c r="I3" s="40">
        <f ca="1">OFFSET(총괄!$G$21,I$2,$A3)</f>
        <v>0.99983039968403686</v>
      </c>
    </row>
    <row r="4" spans="1:9" x14ac:dyDescent="0.25">
      <c r="A4">
        <v>3</v>
      </c>
      <c r="B4" s="40">
        <f ca="1">OFFSET(총괄!$G$21,B$2,$A4)</f>
        <v>0.42478278445977419</v>
      </c>
      <c r="C4" s="40">
        <f ca="1">OFFSET(총괄!$G$21,C$2,$A4)</f>
        <v>0.79083564554098762</v>
      </c>
      <c r="D4" s="40">
        <f ca="1">OFFSET(총괄!$G$21,D$2,$A4)</f>
        <v>1.5615184888031777</v>
      </c>
      <c r="E4" s="40">
        <f ca="1">OFFSET(총괄!$G$21,E$2,$A4)</f>
        <v>2.0565630340748644</v>
      </c>
      <c r="F4" s="40">
        <f ca="1">OFFSET(총괄!$G$21,F$2,$A4)</f>
        <v>7.0669768424078088</v>
      </c>
      <c r="G4" s="40">
        <f ca="1">OFFSET(총괄!$G$21,G$2,$A4)</f>
        <v>0.60972035205957797</v>
      </c>
      <c r="H4" s="40">
        <f ca="1">OFFSET(총괄!$G$21,H$2,$A4)</f>
        <v>-4.7002127200864538E-2</v>
      </c>
      <c r="I4" s="40">
        <f ca="1">OFFSET(총괄!$G$21,I$2,$A4)</f>
        <v>0.92775372178789417</v>
      </c>
    </row>
    <row r="5" spans="1:9" x14ac:dyDescent="0.25">
      <c r="A5">
        <v>4</v>
      </c>
      <c r="B5" s="40">
        <f ca="1">OFFSET(총괄!$G$21,B$2,$A5)</f>
        <v>0.84273804093633597</v>
      </c>
      <c r="C5" s="40">
        <f ca="1">OFFSET(총괄!$G$21,C$2,$A5)</f>
        <v>0.63305825223211087</v>
      </c>
      <c r="D5" s="40">
        <f ca="1">OFFSET(총괄!$G$21,D$2,$A5)</f>
        <v>0.39135652874386018</v>
      </c>
      <c r="E5" s="40">
        <f ca="1">OFFSET(총괄!$G$21,E$2,$A5)</f>
        <v>0.8876185665241394</v>
      </c>
      <c r="F5" s="40">
        <f ca="1">OFFSET(총괄!$G$21,F$2,$A5)</f>
        <v>2.8686522330344246</v>
      </c>
      <c r="G5" s="40">
        <f ca="1">OFFSET(총괄!$G$21,G$2,$A5)</f>
        <v>1.5737824363988941</v>
      </c>
      <c r="H5" s="40">
        <f ca="1">OFFSET(총괄!$G$21,H$2,$A5)</f>
        <v>0.10444144087604872</v>
      </c>
      <c r="I5" s="40">
        <f ca="1">OFFSET(총괄!$G$21,I$2,$A5)</f>
        <v>0.79263975530642783</v>
      </c>
    </row>
    <row r="6" spans="1:9" x14ac:dyDescent="0.25">
      <c r="A6">
        <v>5</v>
      </c>
      <c r="B6" s="40">
        <f ca="1">OFFSET(총괄!$G$21,B$2,$A6)</f>
        <v>1.5809686289196383</v>
      </c>
      <c r="C6" s="40">
        <f ca="1">OFFSET(총괄!$G$21,C$2,$A6)</f>
        <v>1.0357853267376502</v>
      </c>
      <c r="D6" s="40">
        <f ca="1">OFFSET(총괄!$G$21,D$2,$A6)</f>
        <v>8.8785390497910726</v>
      </c>
      <c r="E6" s="40">
        <f ca="1">OFFSET(총괄!$G$21,E$2,$A6)</f>
        <v>0.8695342592009272</v>
      </c>
      <c r="F6" s="40">
        <f ca="1">OFFSET(총괄!$G$21,F$2,$A6)</f>
        <v>1.3558951586781069</v>
      </c>
      <c r="G6" s="40">
        <f ca="1">OFFSET(총괄!$G$21,G$2,$A6)</f>
        <v>1.072945412442458</v>
      </c>
      <c r="H6" s="40">
        <f ca="1">OFFSET(총괄!$G$21,H$2,$A6)</f>
        <v>-4.3679363673632482E-2</v>
      </c>
      <c r="I6" s="40">
        <f ca="1">OFFSET(총괄!$G$21,I$2,$A6)</f>
        <v>1.1879527391544877</v>
      </c>
    </row>
    <row r="7" spans="1:9" x14ac:dyDescent="0.25">
      <c r="A7">
        <v>6</v>
      </c>
      <c r="B7" s="40">
        <f ca="1">OFFSET(총괄!$G$21,B$2,$A7)</f>
        <v>1.0003486653478768</v>
      </c>
      <c r="C7" s="40">
        <f ca="1">OFFSET(총괄!$G$21,C$2,$A7)</f>
        <v>0.94738785713303253</v>
      </c>
      <c r="D7" s="40">
        <f ca="1">OFFSET(총괄!$G$21,D$2,$A7)</f>
        <v>12.196661009210228</v>
      </c>
      <c r="E7" s="40">
        <f ca="1">OFFSET(총괄!$G$21,E$2,$A7)</f>
        <v>1.3324731016885798</v>
      </c>
      <c r="F7" s="40">
        <f ca="1">OFFSET(총괄!$G$21,F$2,$A7)</f>
        <v>0.26784263173534056</v>
      </c>
      <c r="G7" s="40">
        <f ca="1">OFFSET(총괄!$G$21,G$2,$A7)</f>
        <v>1.0279414248413512</v>
      </c>
      <c r="H7" s="40">
        <f ca="1">OFFSET(총괄!$G$21,H$2,$A7)</f>
        <v>-0.11661891810139638</v>
      </c>
      <c r="I7" s="40">
        <f ca="1">OFFSET(총괄!$G$21,I$2,$A7)</f>
        <v>1.2780633204643392</v>
      </c>
    </row>
    <row r="8" spans="1:9" x14ac:dyDescent="0.25">
      <c r="A8">
        <v>7</v>
      </c>
      <c r="B8" s="40">
        <f ca="1">OFFSET(총괄!$G$21,B$2,$A8)</f>
        <v>1.4734403783244541</v>
      </c>
      <c r="C8" s="40">
        <f ca="1">OFFSET(총괄!$G$21,C$2,$A8)</f>
        <v>0.99527502786452704</v>
      </c>
      <c r="D8" s="40">
        <f ca="1">OFFSET(총괄!$G$21,D$2,$A8)</f>
        <v>0.43565771331010666</v>
      </c>
      <c r="E8" s="40">
        <f ca="1">OFFSET(총괄!$G$21,E$2,$A8)</f>
        <v>1.37157375173714</v>
      </c>
      <c r="F8" s="40">
        <f ca="1">OFFSET(총괄!$G$21,F$2,$A8)</f>
        <v>0.61747118627084929</v>
      </c>
      <c r="G8" s="40">
        <f ca="1">OFFSET(총괄!$G$21,G$2,$A8)</f>
        <v>0.90950571389112222</v>
      </c>
      <c r="H8" s="40">
        <f ca="1">OFFSET(총괄!$G$21,H$2,$A8)</f>
        <v>-5.2254674079267559E-3</v>
      </c>
      <c r="I8" s="40">
        <f ca="1">OFFSET(총괄!$G$21,I$2,$A8)</f>
        <v>1.0049180411177587</v>
      </c>
    </row>
    <row r="9" spans="1:9" x14ac:dyDescent="0.25">
      <c r="A9">
        <v>8</v>
      </c>
      <c r="B9" s="40">
        <f ca="1">OFFSET(총괄!$G$21,B$2,$A9)</f>
        <v>1.1603975294594677</v>
      </c>
      <c r="C9" s="40">
        <f ca="1">OFFSET(총괄!$G$21,C$2,$A9)</f>
        <v>1.0887383480849446</v>
      </c>
      <c r="D9" s="40">
        <f ca="1">OFFSET(총괄!$G$21,D$2,$A9)</f>
        <v>2.032187103981709</v>
      </c>
      <c r="E9" s="40">
        <f ca="1">OFFSET(총괄!$G$21,E$2,$A9)</f>
        <v>0.87601798735538283</v>
      </c>
      <c r="F9" s="40">
        <f ca="1">OFFSET(총괄!$G$21,F$2,$A9)</f>
        <v>1.1669977016713942</v>
      </c>
      <c r="G9" s="40">
        <f ca="1">OFFSET(총괄!$G$21,G$2,$A9)</f>
        <v>1.2649961151244125</v>
      </c>
      <c r="H9" s="40">
        <f ca="1">OFFSET(총괄!$G$21,H$2,$A9)</f>
        <v>1.6089276752500941E-3</v>
      </c>
      <c r="I9" s="40">
        <f ca="1">OFFSET(총괄!$G$21,I$2,$A9)</f>
        <v>0.92132174635435748</v>
      </c>
    </row>
    <row r="10" spans="1:9" x14ac:dyDescent="0.25">
      <c r="A10">
        <v>9</v>
      </c>
      <c r="B10" s="40">
        <f ca="1">OFFSET(총괄!$G$21,B$2,$A10)</f>
        <v>0.76869081085628244</v>
      </c>
      <c r="C10" s="40">
        <f ca="1">OFFSET(총괄!$G$21,C$2,$A10)</f>
        <v>1.0733938861066488</v>
      </c>
      <c r="D10" s="40">
        <f ca="1">OFFSET(총괄!$G$21,D$2,$A10)</f>
        <v>1.2999791138579306</v>
      </c>
      <c r="E10" s="40">
        <f ca="1">OFFSET(총괄!$G$21,E$2,$A10)</f>
        <v>0.9574080542029666</v>
      </c>
      <c r="F10" s="40">
        <f ca="1">OFFSET(총괄!$G$21,F$2,$A10)</f>
        <v>0.87541543841034863</v>
      </c>
      <c r="G10" s="40">
        <f ca="1">OFFSET(총괄!$G$21,G$2,$A10)</f>
        <v>1.0488081909188056</v>
      </c>
      <c r="H10" s="40">
        <f ca="1">OFFSET(총괄!$G$21,H$2,$A10)</f>
        <v>-1.6035017903983557E-2</v>
      </c>
      <c r="I10" s="40">
        <f ca="1">OFFSET(총괄!$G$21,I$2,$A10)</f>
        <v>1.0003366008762797</v>
      </c>
    </row>
    <row r="11" spans="1:9" x14ac:dyDescent="0.25">
      <c r="A11">
        <v>10</v>
      </c>
      <c r="B11" s="40">
        <f ca="1">OFFSET(총괄!$G$21,B$2,$A11)</f>
        <v>1.043619436402244</v>
      </c>
      <c r="C11" s="40">
        <f ca="1">OFFSET(총괄!$G$21,C$2,$A11)</f>
        <v>1.2593202153194993</v>
      </c>
      <c r="D11" s="40">
        <f ca="1">OFFSET(총괄!$G$21,D$2,$A11)</f>
        <v>0.4414618460826808</v>
      </c>
      <c r="E11" s="40">
        <f ca="1">OFFSET(총괄!$G$21,E$2,$A11)</f>
        <v>1.3227903957663716</v>
      </c>
      <c r="F11" s="40">
        <f ca="1">OFFSET(총괄!$G$21,F$2,$A11)</f>
        <v>0.18627192881715932</v>
      </c>
      <c r="G11" s="40">
        <f ca="1">OFFSET(총괄!$G$21,G$2,$A11)</f>
        <v>0.75063173258847682</v>
      </c>
      <c r="H11" s="40">
        <f ca="1">OFFSET(총괄!$G$21,H$2,$A11)</f>
        <v>1.5757672907309676E-2</v>
      </c>
      <c r="I11" s="40">
        <f ca="1">OFFSET(총괄!$G$21,I$2,$A11)</f>
        <v>1.0917550445890651</v>
      </c>
    </row>
    <row r="12" spans="1:9" x14ac:dyDescent="0.25">
      <c r="B12" s="40"/>
      <c r="C12" s="40"/>
      <c r="D12" s="40"/>
      <c r="E12" s="40"/>
      <c r="F12" s="40"/>
      <c r="G12" s="40"/>
      <c r="H12" s="40"/>
      <c r="I12" s="40"/>
    </row>
    <row r="13" spans="1:9" x14ac:dyDescent="0.25">
      <c r="B13" s="40"/>
      <c r="C13" s="40"/>
      <c r="D13" s="40"/>
      <c r="E13" s="40"/>
      <c r="F13" s="40"/>
      <c r="G13" s="40"/>
      <c r="H13" s="40"/>
      <c r="I13" s="40"/>
    </row>
    <row r="14" spans="1:9" x14ac:dyDescent="0.25">
      <c r="B14" s="40"/>
      <c r="C14" s="40"/>
      <c r="D14" s="40"/>
      <c r="E14" s="40"/>
      <c r="F14" s="40"/>
      <c r="G14" s="40"/>
      <c r="H14" s="40"/>
      <c r="I14" s="40"/>
    </row>
    <row r="15" spans="1:9" x14ac:dyDescent="0.25">
      <c r="B15" s="40"/>
      <c r="C15" s="40"/>
      <c r="D15" s="40"/>
      <c r="E15" s="40"/>
      <c r="F15" s="40"/>
      <c r="G15" s="40"/>
      <c r="H15" s="40"/>
      <c r="I15" s="40"/>
    </row>
    <row r="16" spans="1:9" x14ac:dyDescent="0.25">
      <c r="C16" s="40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3"/>
  <sheetViews>
    <sheetView workbookViewId="0">
      <selection activeCell="E12" sqref="E12"/>
    </sheetView>
  </sheetViews>
  <sheetFormatPr defaultRowHeight="13.2" x14ac:dyDescent="0.25"/>
  <cols>
    <col min="1" max="1" width="17.33203125" customWidth="1"/>
    <col min="3" max="3" width="14.109375" bestFit="1" customWidth="1"/>
    <col min="4" max="4" width="21.109375" customWidth="1"/>
    <col min="5" max="6" width="14.109375" customWidth="1"/>
    <col min="7" max="7" width="16.109375" customWidth="1"/>
    <col min="9" max="9" width="14.109375" bestFit="1" customWidth="1"/>
    <col min="10" max="10" width="15.109375" bestFit="1" customWidth="1"/>
    <col min="12" max="12" width="14.109375" bestFit="1" customWidth="1"/>
    <col min="13" max="13" width="15.44140625" customWidth="1"/>
    <col min="14" max="15" width="12.6640625" bestFit="1" customWidth="1"/>
    <col min="16" max="16" width="12.6640625" customWidth="1"/>
    <col min="18" max="18" width="14.109375" bestFit="1" customWidth="1"/>
  </cols>
  <sheetData>
    <row r="1" spans="1:18" ht="16.5" customHeight="1" x14ac:dyDescent="0.25">
      <c r="A1" s="7"/>
      <c r="B1" s="41" t="s">
        <v>1067</v>
      </c>
      <c r="C1" s="42" t="s">
        <v>1068</v>
      </c>
      <c r="D1" s="43"/>
      <c r="E1" s="41" t="s">
        <v>1067</v>
      </c>
      <c r="F1" s="42" t="s">
        <v>1068</v>
      </c>
      <c r="G1" s="43"/>
      <c r="H1" s="41" t="s">
        <v>1067</v>
      </c>
      <c r="I1" s="41" t="s">
        <v>1068</v>
      </c>
      <c r="J1" s="43"/>
      <c r="K1" s="41" t="s">
        <v>1067</v>
      </c>
      <c r="L1" s="41" t="s">
        <v>1068</v>
      </c>
      <c r="M1" s="43"/>
      <c r="N1" s="41" t="s">
        <v>1067</v>
      </c>
      <c r="O1" s="42" t="s">
        <v>1068</v>
      </c>
      <c r="P1" s="30"/>
      <c r="Q1" s="41" t="s">
        <v>1067</v>
      </c>
      <c r="R1" s="42" t="s">
        <v>1068</v>
      </c>
    </row>
    <row r="2" spans="1:18" ht="16.5" customHeight="1" x14ac:dyDescent="0.25">
      <c r="A2" s="8"/>
      <c r="B2" s="31"/>
      <c r="C2" s="44"/>
      <c r="D2" s="45"/>
      <c r="E2" s="31"/>
      <c r="F2" s="44"/>
      <c r="G2" s="45"/>
      <c r="H2" s="31"/>
      <c r="I2" s="31"/>
      <c r="J2" s="45"/>
      <c r="K2" s="31"/>
      <c r="L2" s="31"/>
      <c r="M2" s="45"/>
      <c r="N2" s="31"/>
      <c r="O2" s="44"/>
      <c r="P2" s="31"/>
      <c r="Q2" s="31"/>
    </row>
    <row r="3" spans="1:18" ht="16.5" customHeight="1" x14ac:dyDescent="0.25">
      <c r="A3" s="9" t="s">
        <v>509</v>
      </c>
      <c r="B3" s="38">
        <v>121000</v>
      </c>
      <c r="C3" s="10">
        <v>120001003520</v>
      </c>
      <c r="D3" s="15"/>
      <c r="E3" s="38"/>
      <c r="F3" s="46"/>
      <c r="G3" s="47"/>
      <c r="H3" s="38"/>
      <c r="I3" s="38"/>
      <c r="J3" s="47"/>
      <c r="K3" s="38"/>
      <c r="L3" s="38"/>
      <c r="M3" s="47"/>
      <c r="N3" s="38"/>
      <c r="O3" s="46"/>
      <c r="P3" s="38"/>
      <c r="Q3" s="38"/>
    </row>
    <row r="4" spans="1:18" ht="16.5" customHeight="1" x14ac:dyDescent="0.25">
      <c r="A4" s="9" t="s">
        <v>521</v>
      </c>
      <c r="B4" s="38">
        <v>122000</v>
      </c>
      <c r="C4" s="10">
        <v>120100003840</v>
      </c>
      <c r="D4" s="15"/>
      <c r="E4" s="38"/>
      <c r="F4" s="46"/>
      <c r="G4" s="47"/>
      <c r="H4" s="38"/>
      <c r="I4" s="38"/>
      <c r="J4" s="47"/>
      <c r="K4" s="38"/>
      <c r="L4" s="38"/>
      <c r="M4" s="47"/>
      <c r="N4" s="38"/>
      <c r="O4" s="46"/>
      <c r="P4" s="38"/>
      <c r="Q4" s="38"/>
    </row>
    <row r="5" spans="1:18" ht="16.5" customHeight="1" x14ac:dyDescent="0.25">
      <c r="A5" s="9" t="s">
        <v>1069</v>
      </c>
      <c r="B5" s="38">
        <v>111150</v>
      </c>
      <c r="C5" s="10">
        <v>110106009600</v>
      </c>
      <c r="D5" s="16" t="s">
        <v>1070</v>
      </c>
      <c r="E5" s="38">
        <v>111180</v>
      </c>
      <c r="F5" s="10">
        <v>110106066944</v>
      </c>
      <c r="G5" s="15"/>
      <c r="H5" s="38"/>
      <c r="I5" s="38"/>
      <c r="J5" s="47"/>
      <c r="K5" s="38"/>
      <c r="L5" s="38"/>
      <c r="M5" s="47"/>
      <c r="N5" s="38"/>
      <c r="O5" s="46"/>
      <c r="P5" s="38"/>
      <c r="Q5" s="38"/>
    </row>
    <row r="6" spans="1:18" ht="16.5" customHeight="1" x14ac:dyDescent="0.25">
      <c r="A6" s="9" t="s">
        <v>19</v>
      </c>
      <c r="B6" s="38">
        <v>112000</v>
      </c>
      <c r="C6" s="10">
        <v>110099996672</v>
      </c>
      <c r="D6" s="47"/>
      <c r="E6" s="38"/>
      <c r="F6" s="46"/>
      <c r="G6" s="47"/>
      <c r="H6" s="38"/>
      <c r="I6" s="38"/>
      <c r="J6" s="47"/>
      <c r="K6" s="38"/>
      <c r="L6" s="38"/>
      <c r="M6" s="47"/>
      <c r="N6" s="38"/>
      <c r="O6" s="46"/>
      <c r="P6" s="38"/>
      <c r="Q6" s="38"/>
    </row>
    <row r="7" spans="1:18" ht="16.5" customHeight="1" x14ac:dyDescent="0.25">
      <c r="A7" s="11" t="s">
        <v>119</v>
      </c>
      <c r="B7" s="38">
        <v>113200</v>
      </c>
      <c r="C7" s="10">
        <v>110201004032</v>
      </c>
      <c r="D7" s="47"/>
      <c r="E7" s="38"/>
      <c r="F7" s="46"/>
      <c r="G7" s="47"/>
      <c r="H7" s="38"/>
      <c r="I7" s="38"/>
      <c r="J7" s="47"/>
      <c r="K7" s="38"/>
      <c r="L7" s="38"/>
      <c r="M7" s="47"/>
      <c r="N7" s="38"/>
      <c r="O7" s="46"/>
      <c r="P7" s="38"/>
      <c r="Q7" s="38"/>
    </row>
    <row r="8" spans="1:18" ht="16.5" customHeight="1" x14ac:dyDescent="0.25">
      <c r="A8" s="9" t="s">
        <v>1071</v>
      </c>
      <c r="B8" s="38">
        <v>124216</v>
      </c>
      <c r="C8" s="10">
        <v>120802058240</v>
      </c>
      <c r="D8" s="47" t="s">
        <v>1072</v>
      </c>
      <c r="E8" s="38">
        <v>124450</v>
      </c>
      <c r="F8" s="10">
        <v>120804057088</v>
      </c>
      <c r="G8" s="15"/>
      <c r="H8" s="38"/>
      <c r="I8" s="38"/>
      <c r="J8" s="47"/>
      <c r="K8" s="38"/>
      <c r="L8" s="38"/>
      <c r="M8" s="47"/>
      <c r="N8" s="38"/>
      <c r="O8" s="46"/>
      <c r="P8" s="38"/>
      <c r="Q8" s="38"/>
    </row>
    <row r="9" spans="1:18" ht="16.5" customHeight="1" x14ac:dyDescent="0.25">
      <c r="A9" s="9" t="s">
        <v>1071</v>
      </c>
      <c r="B9" s="38">
        <v>126245</v>
      </c>
      <c r="C9" s="10">
        <v>121331998720</v>
      </c>
      <c r="D9" s="47" t="s">
        <v>1072</v>
      </c>
      <c r="E9" s="38">
        <v>126210</v>
      </c>
      <c r="F9" s="10">
        <v>121329999872</v>
      </c>
      <c r="G9" s="15"/>
      <c r="H9" s="38"/>
      <c r="I9" s="38"/>
      <c r="J9" s="47"/>
      <c r="K9" s="38"/>
      <c r="L9" s="38"/>
      <c r="M9" s="47"/>
      <c r="N9" s="38"/>
      <c r="O9" s="46"/>
      <c r="P9" s="38"/>
      <c r="Q9" s="38"/>
    </row>
    <row r="10" spans="1:18" ht="16.5" customHeight="1" x14ac:dyDescent="0.25">
      <c r="A10" s="12" t="s">
        <v>306</v>
      </c>
      <c r="B10" s="38">
        <v>115000</v>
      </c>
      <c r="C10" s="10">
        <v>110000996352</v>
      </c>
      <c r="D10" s="47"/>
      <c r="E10" s="38"/>
      <c r="F10" s="46"/>
      <c r="G10" s="47"/>
      <c r="H10" s="38"/>
      <c r="I10" s="38"/>
      <c r="J10" s="47"/>
      <c r="K10" s="38"/>
      <c r="L10" s="38"/>
      <c r="M10" s="47"/>
      <c r="N10" s="38"/>
      <c r="O10" s="46"/>
      <c r="P10" s="38"/>
      <c r="Q10" s="38"/>
    </row>
    <row r="11" spans="1:18" ht="16.5" customHeight="1" x14ac:dyDescent="0.25">
      <c r="A11" s="12" t="s">
        <v>539</v>
      </c>
      <c r="B11" s="38">
        <v>124000</v>
      </c>
      <c r="C11" s="10">
        <v>120500002816</v>
      </c>
      <c r="D11" s="47"/>
      <c r="E11" s="38"/>
      <c r="F11" s="46"/>
      <c r="G11" s="47"/>
      <c r="H11" s="38"/>
      <c r="I11" s="38"/>
      <c r="J11" s="47"/>
      <c r="K11" s="38"/>
      <c r="L11" s="38"/>
      <c r="M11" s="47"/>
      <c r="N11" s="38"/>
      <c r="O11" s="46"/>
      <c r="P11" s="38"/>
      <c r="Q11" s="38"/>
    </row>
    <row r="12" spans="1:18" ht="16.5" customHeight="1" x14ac:dyDescent="0.25">
      <c r="A12" s="12" t="s">
        <v>730</v>
      </c>
      <c r="B12" s="38">
        <v>129000</v>
      </c>
      <c r="C12" s="10">
        <v>123099996160</v>
      </c>
      <c r="D12" s="47"/>
      <c r="E12" s="38"/>
      <c r="F12" s="46"/>
      <c r="G12" s="47"/>
      <c r="H12" s="38"/>
      <c r="I12" s="38"/>
      <c r="J12" s="47"/>
      <c r="K12" s="38"/>
      <c r="L12" s="38"/>
      <c r="M12" s="47"/>
      <c r="N12" s="38"/>
      <c r="O12" s="46"/>
      <c r="P12" s="38"/>
      <c r="Q12" s="38"/>
    </row>
    <row r="13" spans="1:18" ht="16.5" customHeight="1" x14ac:dyDescent="0.25">
      <c r="A13" s="12" t="s">
        <v>585</v>
      </c>
      <c r="B13" s="38">
        <v>125000</v>
      </c>
      <c r="C13" s="10">
        <v>120900001792</v>
      </c>
      <c r="D13" s="47"/>
      <c r="E13" s="38"/>
      <c r="F13" s="46"/>
      <c r="G13" s="47"/>
      <c r="H13" s="38"/>
      <c r="I13" s="38"/>
      <c r="J13" s="47"/>
      <c r="K13" s="38"/>
      <c r="L13" s="38"/>
      <c r="M13" s="47"/>
      <c r="N13" s="38"/>
      <c r="O13" s="46"/>
      <c r="P13" s="38"/>
      <c r="Q13" s="38"/>
    </row>
    <row r="14" spans="1:18" ht="16.5" customHeight="1" x14ac:dyDescent="0.25">
      <c r="A14" s="12" t="s">
        <v>736</v>
      </c>
      <c r="B14" s="38">
        <v>161000</v>
      </c>
      <c r="C14" s="10">
        <v>160000999424</v>
      </c>
      <c r="D14" s="47"/>
      <c r="E14" s="38"/>
      <c r="F14" s="46"/>
      <c r="G14" s="47"/>
      <c r="H14" s="38"/>
      <c r="I14" s="38"/>
      <c r="J14" s="47"/>
      <c r="K14" s="38"/>
      <c r="L14" s="38"/>
      <c r="M14" s="47"/>
      <c r="N14" s="38"/>
      <c r="O14" s="46"/>
      <c r="P14" s="38"/>
      <c r="Q14" s="38"/>
    </row>
    <row r="15" spans="1:18" ht="16.5" customHeight="1" x14ac:dyDescent="0.25">
      <c r="A15" s="12" t="s">
        <v>1073</v>
      </c>
      <c r="B15" s="38">
        <v>116000</v>
      </c>
      <c r="C15" s="10">
        <v>111000002560</v>
      </c>
      <c r="D15" s="47"/>
      <c r="E15" s="38"/>
      <c r="F15" s="46"/>
      <c r="G15" s="47"/>
      <c r="H15" s="38"/>
      <c r="I15" s="38"/>
      <c r="J15" s="47"/>
      <c r="K15" s="38"/>
      <c r="L15" s="38"/>
      <c r="M15" s="47"/>
      <c r="N15" s="38"/>
      <c r="O15" s="46"/>
      <c r="P15" s="38"/>
      <c r="Q15" s="38"/>
    </row>
    <row r="16" spans="1:18" ht="16.5" customHeight="1" x14ac:dyDescent="0.25">
      <c r="A16" s="9" t="s">
        <v>1074</v>
      </c>
      <c r="B16" s="38">
        <v>116200</v>
      </c>
      <c r="C16" s="10">
        <v>111103082496</v>
      </c>
      <c r="D16" s="47"/>
      <c r="E16" s="38"/>
      <c r="F16" s="46"/>
      <c r="G16" s="47"/>
      <c r="H16" s="38"/>
      <c r="I16" s="38"/>
      <c r="J16" s="47"/>
      <c r="K16" s="38"/>
      <c r="L16" s="38"/>
      <c r="M16" s="47"/>
      <c r="N16" s="38"/>
      <c r="O16" s="46"/>
      <c r="P16" s="38"/>
      <c r="Q16" s="38"/>
    </row>
    <row r="17" spans="1:18" ht="16.5" customHeight="1" x14ac:dyDescent="0.25">
      <c r="A17" s="9" t="s">
        <v>19</v>
      </c>
      <c r="B17" s="38">
        <v>112000</v>
      </c>
      <c r="C17" s="10">
        <v>110099996672</v>
      </c>
      <c r="D17" s="12" t="s">
        <v>1073</v>
      </c>
      <c r="E17" s="38">
        <v>116000</v>
      </c>
      <c r="F17" s="10">
        <v>111000002560</v>
      </c>
      <c r="G17" s="15"/>
      <c r="H17" s="38"/>
      <c r="I17" s="38"/>
      <c r="J17" s="47"/>
      <c r="K17" s="38"/>
      <c r="L17" s="38"/>
      <c r="M17" s="47"/>
      <c r="N17" s="38"/>
      <c r="O17" s="46"/>
      <c r="P17" s="38"/>
      <c r="Q17" s="38"/>
    </row>
    <row r="18" spans="1:18" ht="16.5" customHeight="1" x14ac:dyDescent="0.25">
      <c r="A18" s="9" t="s">
        <v>1075</v>
      </c>
      <c r="B18" s="38">
        <v>111100</v>
      </c>
      <c r="C18" s="10">
        <v>110100996096</v>
      </c>
      <c r="D18" s="47"/>
      <c r="E18" s="3"/>
      <c r="F18" s="17"/>
      <c r="G18" s="20"/>
      <c r="H18" s="3"/>
      <c r="I18" s="3"/>
      <c r="J18" s="20"/>
      <c r="K18" s="3"/>
      <c r="L18" s="3"/>
      <c r="M18" s="20"/>
      <c r="N18" s="3"/>
      <c r="O18" s="17"/>
      <c r="P18" s="3"/>
      <c r="Q18" s="3"/>
    </row>
    <row r="19" spans="1:18" ht="16.5" customHeight="1" x14ac:dyDescent="0.25">
      <c r="A19" s="9" t="s">
        <v>1076</v>
      </c>
      <c r="B19" s="38">
        <v>111210</v>
      </c>
      <c r="C19" s="10">
        <v>110224998400</v>
      </c>
      <c r="D19" s="47" t="s">
        <v>1077</v>
      </c>
      <c r="E19" s="38">
        <v>111421</v>
      </c>
      <c r="F19" s="10">
        <v>110118002688</v>
      </c>
      <c r="G19" s="47" t="s">
        <v>1076</v>
      </c>
      <c r="H19" s="38">
        <v>112270</v>
      </c>
      <c r="I19" s="22">
        <v>110224998400</v>
      </c>
      <c r="J19" s="47" t="s">
        <v>1078</v>
      </c>
      <c r="K19" s="38">
        <v>115144</v>
      </c>
      <c r="L19" s="22">
        <v>111004000256</v>
      </c>
      <c r="M19" s="47" t="s">
        <v>1079</v>
      </c>
      <c r="N19" s="38">
        <v>115212</v>
      </c>
      <c r="O19" s="22">
        <v>111104000000</v>
      </c>
      <c r="P19" s="47" t="s">
        <v>1079</v>
      </c>
      <c r="Q19" s="38">
        <v>116900</v>
      </c>
      <c r="R19" s="22">
        <v>111104000000</v>
      </c>
    </row>
    <row r="20" spans="1:18" ht="17.25" customHeight="1" thickBot="1" x14ac:dyDescent="0.3">
      <c r="A20" s="13" t="s">
        <v>1080</v>
      </c>
      <c r="B20" s="48">
        <v>115191</v>
      </c>
      <c r="C20" s="14">
        <v>111003123712</v>
      </c>
      <c r="D20" s="49"/>
      <c r="E20" s="18"/>
      <c r="F20" s="19"/>
      <c r="G20" s="21"/>
      <c r="H20" s="18"/>
      <c r="I20" s="18"/>
      <c r="J20" s="21"/>
      <c r="K20" s="18"/>
      <c r="L20" s="18"/>
      <c r="M20" s="21"/>
      <c r="N20" s="18"/>
      <c r="O20" s="19"/>
      <c r="P20" s="3"/>
      <c r="Q20" s="3"/>
    </row>
    <row r="21" spans="1:18" ht="16.5" customHeight="1" x14ac:dyDescent="0.25">
      <c r="B21" s="38"/>
      <c r="C21" s="38"/>
      <c r="D21" s="3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8" ht="16.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8" ht="16.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8" ht="16.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8" ht="16.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8" ht="16.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8" ht="16.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 ht="16.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8" ht="16.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8" ht="16.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8" ht="16.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8" ht="16.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2:17" ht="16.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BS</vt:lpstr>
      <vt:lpstr>IS</vt:lpstr>
      <vt:lpstr>CF</vt:lpstr>
      <vt:lpstr>총괄</vt:lpstr>
      <vt:lpstr>행변환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iwannab1</cp:lastModifiedBy>
  <dcterms:created xsi:type="dcterms:W3CDTF">2003-08-27T16:40:13Z</dcterms:created>
  <dcterms:modified xsi:type="dcterms:W3CDTF">2019-11-28T02:25:01Z</dcterms:modified>
</cp:coreProperties>
</file>