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SL_RTDS\iCloudDrive\Downloads\PESL_google\과제\전가차_SKT\"/>
    </mc:Choice>
  </mc:AlternateContent>
  <xr:revisionPtr revIDLastSave="0" documentId="13_ncr:1_{F1485BFC-DFDA-4DBB-B1DE-628FB6FC1920}" xr6:coauthVersionLast="47" xr6:coauthVersionMax="47" xr10:uidLastSave="{00000000-0000-0000-0000-000000000000}"/>
  <bookViews>
    <workbookView xWindow="28680" yWindow="-120" windowWidth="29040" windowHeight="15840" firstSheet="2" activeTab="3" xr2:uid="{CA35F1A4-23E7-2A42-AA47-4479B3207259}"/>
  </bookViews>
  <sheets>
    <sheet name="제주도" sheetId="1" r:id="rId1"/>
    <sheet name="제주시 및 서귀포시" sheetId="2" r:id="rId2"/>
    <sheet name="Zone(변전소 기준)" sheetId="6" r:id="rId3"/>
    <sheet name="플러스DR_V2_보유데이터" sheetId="9" r:id="rId4"/>
    <sheet name="플러드DR_V2_확보비율 반영" sheetId="10" r:id="rId5"/>
    <sheet name="플러드DR_V2_2030시나리오" sheetId="11" r:id="rId6"/>
    <sheet name="월간 평균 충전량" sheetId="4" r:id="rId7"/>
    <sheet name="예측 오차그래프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E124" i="10" l="1"/>
  <c r="BE123" i="10"/>
  <c r="BE122" i="10"/>
  <c r="BE121" i="10"/>
  <c r="BE120" i="10"/>
  <c r="BI120" i="10" s="1"/>
  <c r="BE119" i="10"/>
  <c r="BE118" i="10"/>
  <c r="BE117" i="10"/>
  <c r="BE116" i="10"/>
  <c r="BE115" i="10"/>
  <c r="BE114" i="10"/>
  <c r="BG114" i="10" s="1"/>
  <c r="BE113" i="10"/>
  <c r="BE112" i="10"/>
  <c r="BE111" i="10"/>
  <c r="BI111" i="10" s="1"/>
  <c r="BE110" i="10"/>
  <c r="BI110" i="10" s="1"/>
  <c r="BE109" i="10"/>
  <c r="BE104" i="10"/>
  <c r="BE103" i="10"/>
  <c r="BE102" i="10"/>
  <c r="BE101" i="10"/>
  <c r="BE100" i="10"/>
  <c r="BE99" i="10"/>
  <c r="BE98" i="10"/>
  <c r="BI98" i="10" s="1"/>
  <c r="BE97" i="10"/>
  <c r="BE96" i="10"/>
  <c r="BE95" i="10"/>
  <c r="BE94" i="10"/>
  <c r="BE93" i="10"/>
  <c r="BE92" i="10"/>
  <c r="BE91" i="10"/>
  <c r="BE90" i="10"/>
  <c r="BE89" i="10"/>
  <c r="AY124" i="10"/>
  <c r="AY123" i="10"/>
  <c r="AY122" i="10"/>
  <c r="AY121" i="10"/>
  <c r="AY120" i="10"/>
  <c r="AY119" i="10"/>
  <c r="AY118" i="10"/>
  <c r="AY117" i="10"/>
  <c r="AY116" i="10"/>
  <c r="BC116" i="10" s="1"/>
  <c r="AY115" i="10"/>
  <c r="AY114" i="10"/>
  <c r="AY113" i="10"/>
  <c r="AY112" i="10"/>
  <c r="AY111" i="10"/>
  <c r="AY110" i="10"/>
  <c r="BB110" i="10" s="1"/>
  <c r="AY109" i="10"/>
  <c r="BC109" i="10" s="1"/>
  <c r="AY104" i="10"/>
  <c r="AY103" i="10"/>
  <c r="AY102" i="10"/>
  <c r="AY101" i="10"/>
  <c r="AY100" i="10"/>
  <c r="AY99" i="10"/>
  <c r="AY98" i="10"/>
  <c r="BC98" i="10" s="1"/>
  <c r="AY97" i="10"/>
  <c r="AY96" i="10"/>
  <c r="AY95" i="10"/>
  <c r="AY94" i="10"/>
  <c r="AY93" i="10"/>
  <c r="AY92" i="10"/>
  <c r="AY91" i="10"/>
  <c r="AY90" i="10"/>
  <c r="AY89" i="10"/>
  <c r="AZ89" i="10" s="1"/>
  <c r="AS124" i="10"/>
  <c r="AS123" i="10"/>
  <c r="AS122" i="10"/>
  <c r="AS121" i="10"/>
  <c r="AS120" i="10"/>
  <c r="AS119" i="10"/>
  <c r="AS118" i="10"/>
  <c r="AS117" i="10"/>
  <c r="AW117" i="10" s="1"/>
  <c r="AS116" i="10"/>
  <c r="AS115" i="10"/>
  <c r="AS114" i="10"/>
  <c r="AS113" i="10"/>
  <c r="AS112" i="10"/>
  <c r="AS111" i="10"/>
  <c r="AW111" i="10" s="1"/>
  <c r="AS110" i="10"/>
  <c r="AS109" i="10"/>
  <c r="AV109" i="10" s="1"/>
  <c r="AS104" i="10"/>
  <c r="AS103" i="10"/>
  <c r="AS102" i="10"/>
  <c r="AS101" i="10"/>
  <c r="AS100" i="10"/>
  <c r="AS99" i="10"/>
  <c r="AS98" i="10"/>
  <c r="AS97" i="10"/>
  <c r="AS96" i="10"/>
  <c r="AW96" i="10" s="1"/>
  <c r="AS95" i="10"/>
  <c r="AS94" i="10"/>
  <c r="AS93" i="10"/>
  <c r="AS92" i="10"/>
  <c r="AS91" i="10"/>
  <c r="AS90" i="10"/>
  <c r="AS89" i="10"/>
  <c r="AM124" i="10"/>
  <c r="AM123" i="10"/>
  <c r="AM122" i="10"/>
  <c r="AM121" i="10"/>
  <c r="AM120" i="10"/>
  <c r="AM119" i="10"/>
  <c r="AP119" i="10" s="1"/>
  <c r="AM118" i="10"/>
  <c r="AM117" i="10"/>
  <c r="AM116" i="10"/>
  <c r="AQ116" i="10" s="1"/>
  <c r="AM115" i="10"/>
  <c r="AM114" i="10"/>
  <c r="AM113" i="10"/>
  <c r="AM112" i="10"/>
  <c r="AM111" i="10"/>
  <c r="AQ111" i="10" s="1"/>
  <c r="AM110" i="10"/>
  <c r="AO110" i="10" s="1"/>
  <c r="AM109" i="10"/>
  <c r="AM104" i="10"/>
  <c r="AM103" i="10"/>
  <c r="AM102" i="10"/>
  <c r="AM101" i="10"/>
  <c r="AM100" i="10"/>
  <c r="AM99" i="10"/>
  <c r="AM98" i="10"/>
  <c r="AM97" i="10"/>
  <c r="AM96" i="10"/>
  <c r="AM95" i="10"/>
  <c r="AM94" i="10"/>
  <c r="AM93" i="10"/>
  <c r="AM92" i="10"/>
  <c r="AM91" i="10"/>
  <c r="AM90" i="10"/>
  <c r="AM89" i="10"/>
  <c r="AG124" i="10"/>
  <c r="AG123" i="10"/>
  <c r="AG122" i="10"/>
  <c r="AG121" i="10"/>
  <c r="AG120" i="10"/>
  <c r="AG119" i="10"/>
  <c r="AG118" i="10"/>
  <c r="AG117" i="10"/>
  <c r="AG116" i="10"/>
  <c r="AG115" i="10"/>
  <c r="AG114" i="10"/>
  <c r="AG113" i="10"/>
  <c r="AG112" i="10"/>
  <c r="AG111" i="10"/>
  <c r="AG110" i="10"/>
  <c r="AK110" i="10" s="1"/>
  <c r="AG109" i="10"/>
  <c r="AG104" i="10"/>
  <c r="AG103" i="10"/>
  <c r="AG102" i="10"/>
  <c r="AG101" i="10"/>
  <c r="AG100" i="10"/>
  <c r="AG99" i="10"/>
  <c r="AG98" i="10"/>
  <c r="AG97" i="10"/>
  <c r="AG96" i="10"/>
  <c r="AG95" i="10"/>
  <c r="AG94" i="10"/>
  <c r="AG93" i="10"/>
  <c r="AG92" i="10"/>
  <c r="AG91" i="10"/>
  <c r="AG90" i="10"/>
  <c r="AG89" i="10"/>
  <c r="AA104" i="10"/>
  <c r="AA103" i="10"/>
  <c r="AA102" i="10"/>
  <c r="AA101" i="10"/>
  <c r="AA100" i="10"/>
  <c r="AA99" i="10"/>
  <c r="AA98" i="10"/>
  <c r="AA97" i="10"/>
  <c r="AA96" i="10"/>
  <c r="AA95" i="10"/>
  <c r="AA94" i="10"/>
  <c r="AA93" i="10"/>
  <c r="AA92" i="10"/>
  <c r="AA91" i="10"/>
  <c r="AA90" i="10"/>
  <c r="AA89" i="10"/>
  <c r="AA84" i="10"/>
  <c r="AA83" i="10"/>
  <c r="AA82" i="10"/>
  <c r="AA81" i="10"/>
  <c r="AA80" i="10"/>
  <c r="AA79" i="10"/>
  <c r="AA78" i="10"/>
  <c r="AA77" i="10"/>
  <c r="AA76" i="10"/>
  <c r="AA75" i="10"/>
  <c r="AA74" i="10"/>
  <c r="AA73" i="10"/>
  <c r="AA72" i="10"/>
  <c r="AA71" i="10"/>
  <c r="AA70" i="10"/>
  <c r="AA69" i="10"/>
  <c r="U124" i="10"/>
  <c r="U123" i="10"/>
  <c r="U122" i="10"/>
  <c r="U121" i="10"/>
  <c r="U120" i="10"/>
  <c r="U119" i="10"/>
  <c r="U118" i="10"/>
  <c r="Y118" i="10" s="1"/>
  <c r="U117" i="10"/>
  <c r="U116" i="10"/>
  <c r="W116" i="10" s="1"/>
  <c r="U115" i="10"/>
  <c r="U114" i="10"/>
  <c r="U113" i="10"/>
  <c r="Y113" i="10" s="1"/>
  <c r="U112" i="10"/>
  <c r="U111" i="10"/>
  <c r="V111" i="10" s="1"/>
  <c r="U110" i="10"/>
  <c r="W110" i="10" s="1"/>
  <c r="U109" i="10"/>
  <c r="U104" i="10"/>
  <c r="U103" i="10"/>
  <c r="U102" i="10"/>
  <c r="U101" i="10"/>
  <c r="U100" i="10"/>
  <c r="U99" i="10"/>
  <c r="U98" i="10"/>
  <c r="Y98" i="10" s="1"/>
  <c r="U97" i="10"/>
  <c r="U96" i="10"/>
  <c r="V96" i="10" s="1"/>
  <c r="U95" i="10"/>
  <c r="U94" i="10"/>
  <c r="U93" i="10"/>
  <c r="U92" i="10"/>
  <c r="U91" i="10"/>
  <c r="U90" i="10"/>
  <c r="U89" i="10"/>
  <c r="O124" i="10"/>
  <c r="O123" i="10"/>
  <c r="O122" i="10"/>
  <c r="O121" i="10"/>
  <c r="O120" i="10"/>
  <c r="O119" i="10"/>
  <c r="O118" i="10"/>
  <c r="R118" i="10" s="1"/>
  <c r="O117" i="10"/>
  <c r="O116" i="10"/>
  <c r="O115" i="10"/>
  <c r="O114" i="10"/>
  <c r="O113" i="10"/>
  <c r="O112" i="10"/>
  <c r="R112" i="10" s="1"/>
  <c r="O111" i="10"/>
  <c r="O110" i="10"/>
  <c r="O109" i="10"/>
  <c r="I124" i="10"/>
  <c r="I123" i="10"/>
  <c r="I122" i="10"/>
  <c r="I121" i="10"/>
  <c r="I120" i="10"/>
  <c r="I119" i="10"/>
  <c r="I118" i="10"/>
  <c r="I117" i="10"/>
  <c r="I116" i="10"/>
  <c r="I115" i="10"/>
  <c r="I114" i="10"/>
  <c r="I113" i="10"/>
  <c r="K113" i="10" s="1"/>
  <c r="I112" i="10"/>
  <c r="I111" i="10"/>
  <c r="K111" i="10" s="1"/>
  <c r="I110" i="10"/>
  <c r="K110" i="10" s="1"/>
  <c r="I109" i="10"/>
  <c r="I104" i="10"/>
  <c r="I103" i="10"/>
  <c r="I102" i="10"/>
  <c r="I101" i="10"/>
  <c r="I100" i="10"/>
  <c r="I99" i="10"/>
  <c r="L99" i="10" s="1"/>
  <c r="I98" i="10"/>
  <c r="I97" i="10"/>
  <c r="L97" i="10" s="1"/>
  <c r="I96" i="10"/>
  <c r="I95" i="10"/>
  <c r="I94" i="10"/>
  <c r="I93" i="10"/>
  <c r="K93" i="10" s="1"/>
  <c r="I92" i="10"/>
  <c r="I91" i="10"/>
  <c r="L91" i="10" s="1"/>
  <c r="I90" i="10"/>
  <c r="I89" i="10"/>
  <c r="L89" i="10" s="1"/>
  <c r="C124" i="10"/>
  <c r="C123" i="10"/>
  <c r="C122" i="10"/>
  <c r="C121" i="10"/>
  <c r="C120" i="10"/>
  <c r="C119" i="10"/>
  <c r="F119" i="10" s="1"/>
  <c r="C118" i="10"/>
  <c r="C117" i="10"/>
  <c r="C116" i="10"/>
  <c r="F116" i="10" s="1"/>
  <c r="C115" i="10"/>
  <c r="C114" i="10"/>
  <c r="C113" i="10"/>
  <c r="C112" i="10"/>
  <c r="C111" i="10"/>
  <c r="C110" i="10"/>
  <c r="F110" i="10" s="1"/>
  <c r="C109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AA124" i="10"/>
  <c r="AA123" i="10"/>
  <c r="AC123" i="10" s="1"/>
  <c r="AA122" i="10"/>
  <c r="AA121" i="10"/>
  <c r="AA120" i="10"/>
  <c r="AA119" i="10"/>
  <c r="AD119" i="10" s="1"/>
  <c r="AA118" i="10"/>
  <c r="AA117" i="10"/>
  <c r="AC117" i="10" s="1"/>
  <c r="AA116" i="10"/>
  <c r="AD116" i="10" s="1"/>
  <c r="AA115" i="10"/>
  <c r="AC115" i="10" s="1"/>
  <c r="AA114" i="10"/>
  <c r="AA113" i="10"/>
  <c r="AD113" i="10" s="1"/>
  <c r="AA112" i="10"/>
  <c r="AA111" i="10"/>
  <c r="AC111" i="10" s="1"/>
  <c r="AA110" i="10"/>
  <c r="AA109" i="10"/>
  <c r="AC109" i="10" s="1"/>
  <c r="AB93" i="10"/>
  <c r="V97" i="10"/>
  <c r="Y92" i="10"/>
  <c r="O104" i="10"/>
  <c r="O103" i="10"/>
  <c r="O102" i="10"/>
  <c r="O101" i="10"/>
  <c r="O100" i="10"/>
  <c r="O99" i="10"/>
  <c r="O98" i="10"/>
  <c r="O97" i="10"/>
  <c r="O96" i="10"/>
  <c r="O95" i="10"/>
  <c r="O94" i="10"/>
  <c r="O93" i="10"/>
  <c r="O92" i="10"/>
  <c r="O91" i="10"/>
  <c r="O90" i="10"/>
  <c r="O89" i="10"/>
  <c r="BE84" i="10"/>
  <c r="BE83" i="10"/>
  <c r="BE82" i="10"/>
  <c r="BE81" i="10"/>
  <c r="BE80" i="10"/>
  <c r="BE79" i="10"/>
  <c r="BE78" i="10"/>
  <c r="BE77" i="10"/>
  <c r="BE76" i="10"/>
  <c r="BE75" i="10"/>
  <c r="BE74" i="10"/>
  <c r="BE73" i="10"/>
  <c r="BE72" i="10"/>
  <c r="BE71" i="10"/>
  <c r="BE70" i="10"/>
  <c r="BE69" i="10"/>
  <c r="BH69" i="10" s="1"/>
  <c r="AY84" i="10"/>
  <c r="AY83" i="10"/>
  <c r="AY82" i="10"/>
  <c r="AY81" i="10"/>
  <c r="AY80" i="10"/>
  <c r="AY79" i="10"/>
  <c r="AY78" i="10"/>
  <c r="AY77" i="10"/>
  <c r="AY76" i="10"/>
  <c r="BC76" i="10" s="1"/>
  <c r="AY75" i="10"/>
  <c r="AY74" i="10"/>
  <c r="AY73" i="10"/>
  <c r="AY72" i="10"/>
  <c r="AY71" i="10"/>
  <c r="AY70" i="10"/>
  <c r="AY69" i="10"/>
  <c r="AS84" i="10"/>
  <c r="AS83" i="10"/>
  <c r="AS82" i="10"/>
  <c r="AS81" i="10"/>
  <c r="AS80" i="10"/>
  <c r="AS79" i="10"/>
  <c r="AS78" i="10"/>
  <c r="AS77" i="10"/>
  <c r="AS76" i="10"/>
  <c r="AS75" i="10"/>
  <c r="AS74" i="10"/>
  <c r="AS73" i="10"/>
  <c r="AS72" i="10"/>
  <c r="AS71" i="10"/>
  <c r="AS70" i="10"/>
  <c r="AS69" i="10"/>
  <c r="AW69" i="10" s="1"/>
  <c r="AM84" i="10"/>
  <c r="AM83" i="10"/>
  <c r="AM82" i="10"/>
  <c r="AM81" i="10"/>
  <c r="AM80" i="10"/>
  <c r="AM79" i="10"/>
  <c r="AM78" i="10"/>
  <c r="AM77" i="10"/>
  <c r="AM76" i="10"/>
  <c r="AM75" i="10"/>
  <c r="AM74" i="10"/>
  <c r="AM73" i="10"/>
  <c r="AM72" i="10"/>
  <c r="AM71" i="10"/>
  <c r="AM70" i="10"/>
  <c r="AM69" i="10"/>
  <c r="AG84" i="10"/>
  <c r="AG83" i="10"/>
  <c r="AG82" i="10"/>
  <c r="AG81" i="10"/>
  <c r="AG80" i="10"/>
  <c r="AG79" i="10"/>
  <c r="AG78" i="10"/>
  <c r="AG77" i="10"/>
  <c r="AG76" i="10"/>
  <c r="AG75" i="10"/>
  <c r="AG74" i="10"/>
  <c r="AG73" i="10"/>
  <c r="AG72" i="10"/>
  <c r="AG71" i="10"/>
  <c r="AG70" i="10"/>
  <c r="AG69" i="10"/>
  <c r="AK69" i="10" s="1"/>
  <c r="U84" i="10"/>
  <c r="U83" i="10"/>
  <c r="U82" i="10"/>
  <c r="U81" i="10"/>
  <c r="U80" i="10"/>
  <c r="U79" i="10"/>
  <c r="U78" i="10"/>
  <c r="U77" i="10"/>
  <c r="U76" i="10"/>
  <c r="U75" i="10"/>
  <c r="U74" i="10"/>
  <c r="U73" i="10"/>
  <c r="U72" i="10"/>
  <c r="U71" i="10"/>
  <c r="U70" i="10"/>
  <c r="U69" i="10"/>
  <c r="Y69" i="10" s="1"/>
  <c r="O84" i="10"/>
  <c r="O83" i="10"/>
  <c r="O82" i="10"/>
  <c r="O81" i="10"/>
  <c r="O80" i="10"/>
  <c r="O79" i="10"/>
  <c r="O78" i="10"/>
  <c r="O77" i="10"/>
  <c r="O76" i="10"/>
  <c r="O75" i="10"/>
  <c r="O74" i="10"/>
  <c r="O73" i="10"/>
  <c r="O72" i="10"/>
  <c r="O71" i="10"/>
  <c r="O70" i="10"/>
  <c r="R70" i="10" s="1"/>
  <c r="O69" i="10"/>
  <c r="I84" i="10"/>
  <c r="I83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I70" i="10"/>
  <c r="I69" i="10"/>
  <c r="L69" i="10" s="1"/>
  <c r="C84" i="10"/>
  <c r="C83" i="10"/>
  <c r="C82" i="10"/>
  <c r="C81" i="10"/>
  <c r="C80" i="10"/>
  <c r="C79" i="10"/>
  <c r="C78" i="10"/>
  <c r="E78" i="10" s="1"/>
  <c r="C77" i="10"/>
  <c r="C76" i="10"/>
  <c r="C75" i="10"/>
  <c r="C74" i="10"/>
  <c r="C73" i="10"/>
  <c r="C72" i="10"/>
  <c r="C71" i="10"/>
  <c r="C70" i="10"/>
  <c r="C69" i="10"/>
  <c r="BE63" i="10"/>
  <c r="BE62" i="10"/>
  <c r="BE61" i="10"/>
  <c r="BE60" i="10"/>
  <c r="BE59" i="10"/>
  <c r="BE58" i="10"/>
  <c r="BE57" i="10"/>
  <c r="BE56" i="10"/>
  <c r="BE55" i="10"/>
  <c r="BE54" i="10"/>
  <c r="BE53" i="10"/>
  <c r="BE52" i="10"/>
  <c r="BE51" i="10"/>
  <c r="BE50" i="10"/>
  <c r="BE49" i="10"/>
  <c r="BE48" i="10"/>
  <c r="AY63" i="10"/>
  <c r="AY62" i="10"/>
  <c r="AY61" i="10"/>
  <c r="AY60" i="10"/>
  <c r="AY59" i="10"/>
  <c r="AY58" i="10"/>
  <c r="AY57" i="10"/>
  <c r="AY56" i="10"/>
  <c r="AY55" i="10"/>
  <c r="BB55" i="10" s="1"/>
  <c r="AY54" i="10"/>
  <c r="AY53" i="10"/>
  <c r="AY52" i="10"/>
  <c r="AY51" i="10"/>
  <c r="AY50" i="10"/>
  <c r="AY49" i="10"/>
  <c r="AY48" i="10"/>
  <c r="AS63" i="10"/>
  <c r="AS62" i="10"/>
  <c r="AS61" i="10"/>
  <c r="AS60" i="10"/>
  <c r="AS59" i="10"/>
  <c r="AS58" i="10"/>
  <c r="AS57" i="10"/>
  <c r="AS56" i="10"/>
  <c r="AS55" i="10"/>
  <c r="AS54" i="10"/>
  <c r="AS53" i="10"/>
  <c r="AS52" i="10"/>
  <c r="AS51" i="10"/>
  <c r="AS50" i="10"/>
  <c r="AS49" i="10"/>
  <c r="AS48" i="10"/>
  <c r="AM63" i="10"/>
  <c r="AM62" i="10"/>
  <c r="AM61" i="10"/>
  <c r="AM60" i="10"/>
  <c r="AM59" i="10"/>
  <c r="AM58" i="10"/>
  <c r="AM57" i="10"/>
  <c r="AM56" i="10"/>
  <c r="AO56" i="10" s="1"/>
  <c r="AM55" i="10"/>
  <c r="AM54" i="10"/>
  <c r="AM53" i="10"/>
  <c r="AM52" i="10"/>
  <c r="AM51" i="10"/>
  <c r="AM50" i="10"/>
  <c r="AM49" i="10"/>
  <c r="AM48" i="10"/>
  <c r="AG63" i="10"/>
  <c r="AG62" i="10"/>
  <c r="AG61" i="10"/>
  <c r="AG60" i="10"/>
  <c r="AG59" i="10"/>
  <c r="AG58" i="10"/>
  <c r="AG57" i="10"/>
  <c r="AJ57" i="10" s="1"/>
  <c r="AG56" i="10"/>
  <c r="AG55" i="10"/>
  <c r="AJ55" i="10" s="1"/>
  <c r="AG54" i="10"/>
  <c r="AG53" i="10"/>
  <c r="AG52" i="10"/>
  <c r="AJ52" i="10" s="1"/>
  <c r="AG51" i="10"/>
  <c r="AG50" i="10"/>
  <c r="AG49" i="10"/>
  <c r="AG48" i="10"/>
  <c r="AA63" i="10"/>
  <c r="AA62" i="10"/>
  <c r="AA61" i="10"/>
  <c r="AA60" i="10"/>
  <c r="AA59" i="10"/>
  <c r="AA58" i="10"/>
  <c r="AA57" i="10"/>
  <c r="AA56" i="10"/>
  <c r="AA55" i="10"/>
  <c r="AA54" i="10"/>
  <c r="AA53" i="10"/>
  <c r="AA52" i="10"/>
  <c r="AA51" i="10"/>
  <c r="AA50" i="10"/>
  <c r="AA49" i="10"/>
  <c r="AA48" i="10"/>
  <c r="U63" i="10"/>
  <c r="U62" i="10"/>
  <c r="U61" i="10"/>
  <c r="U60" i="10"/>
  <c r="U59" i="10"/>
  <c r="U58" i="10"/>
  <c r="U57" i="10"/>
  <c r="U56" i="10"/>
  <c r="U55" i="10"/>
  <c r="U54" i="10"/>
  <c r="U53" i="10"/>
  <c r="U52" i="10"/>
  <c r="U51" i="10"/>
  <c r="U50" i="10"/>
  <c r="U49" i="10"/>
  <c r="U48" i="10"/>
  <c r="O63" i="10"/>
  <c r="O62" i="10"/>
  <c r="O61" i="10"/>
  <c r="O60" i="10"/>
  <c r="O59" i="10"/>
  <c r="O58" i="10"/>
  <c r="O57" i="10"/>
  <c r="O56" i="10"/>
  <c r="O55" i="10"/>
  <c r="O54" i="10"/>
  <c r="O53" i="10"/>
  <c r="O52" i="10"/>
  <c r="O51" i="10"/>
  <c r="O50" i="10"/>
  <c r="O49" i="10"/>
  <c r="O48" i="10"/>
  <c r="I63" i="10"/>
  <c r="I62" i="10"/>
  <c r="I61" i="10"/>
  <c r="I60" i="10"/>
  <c r="I59" i="10"/>
  <c r="I58" i="10"/>
  <c r="I57" i="10"/>
  <c r="K57" i="10" s="1"/>
  <c r="I56" i="10"/>
  <c r="I55" i="10"/>
  <c r="K55" i="10" s="1"/>
  <c r="I54" i="10"/>
  <c r="I53" i="10"/>
  <c r="I52" i="10"/>
  <c r="K52" i="10" s="1"/>
  <c r="I51" i="10"/>
  <c r="I50" i="10"/>
  <c r="I49" i="10"/>
  <c r="K49" i="10" s="1"/>
  <c r="I48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BE27" i="10"/>
  <c r="BE28" i="10"/>
  <c r="BE29" i="10"/>
  <c r="BE30" i="10"/>
  <c r="BE31" i="10"/>
  <c r="BE32" i="10"/>
  <c r="BE33" i="10"/>
  <c r="BE34" i="10"/>
  <c r="BE35" i="10"/>
  <c r="BE36" i="10"/>
  <c r="BE37" i="10"/>
  <c r="BE38" i="10"/>
  <c r="BE39" i="10"/>
  <c r="BE40" i="10"/>
  <c r="BE41" i="10"/>
  <c r="BE26" i="10"/>
  <c r="AY27" i="10"/>
  <c r="AY28" i="10"/>
  <c r="AY29" i="10"/>
  <c r="AY30" i="10"/>
  <c r="AY31" i="10"/>
  <c r="AY32" i="10"/>
  <c r="AY33" i="10"/>
  <c r="AY34" i="10"/>
  <c r="AY35" i="10"/>
  <c r="AY36" i="10"/>
  <c r="AY37" i="10"/>
  <c r="AY38" i="10"/>
  <c r="AY39" i="10"/>
  <c r="AY40" i="10"/>
  <c r="AY41" i="10"/>
  <c r="AY26" i="10"/>
  <c r="AS27" i="10"/>
  <c r="AS28" i="10"/>
  <c r="AS29" i="10"/>
  <c r="AS30" i="10"/>
  <c r="AS31" i="10"/>
  <c r="AS32" i="10"/>
  <c r="AS33" i="10"/>
  <c r="AS34" i="10"/>
  <c r="AS35" i="10"/>
  <c r="AS36" i="10"/>
  <c r="AS37" i="10"/>
  <c r="AS38" i="10"/>
  <c r="AS39" i="10"/>
  <c r="AS40" i="10"/>
  <c r="AS41" i="10"/>
  <c r="AS26" i="10"/>
  <c r="AM27" i="10"/>
  <c r="AM28" i="10"/>
  <c r="AM29" i="10"/>
  <c r="AM30" i="10"/>
  <c r="AM31" i="10"/>
  <c r="AM32" i="10"/>
  <c r="AM33" i="10"/>
  <c r="AM34" i="10"/>
  <c r="AM35" i="10"/>
  <c r="AM36" i="10"/>
  <c r="AM37" i="10"/>
  <c r="AM38" i="10"/>
  <c r="AM39" i="10"/>
  <c r="AM40" i="10"/>
  <c r="AM41" i="10"/>
  <c r="AM26" i="10"/>
  <c r="AG27" i="10"/>
  <c r="AG28" i="10"/>
  <c r="AG29" i="10"/>
  <c r="AG30" i="10"/>
  <c r="AG31" i="10"/>
  <c r="AG32" i="10"/>
  <c r="AG33" i="10"/>
  <c r="AG34" i="10"/>
  <c r="AG35" i="10"/>
  <c r="AG36" i="10"/>
  <c r="AG37" i="10"/>
  <c r="AG38" i="10"/>
  <c r="AG39" i="10"/>
  <c r="AG40" i="10"/>
  <c r="AG41" i="10"/>
  <c r="AK41" i="10" s="1"/>
  <c r="AG26" i="10"/>
  <c r="AJ32" i="10"/>
  <c r="AA26" i="10"/>
  <c r="AA41" i="10"/>
  <c r="AA40" i="10"/>
  <c r="AA39" i="10"/>
  <c r="AA38" i="10"/>
  <c r="AA37" i="10"/>
  <c r="AA36" i="10"/>
  <c r="AA35" i="10"/>
  <c r="AA34" i="10"/>
  <c r="AA33" i="10"/>
  <c r="AA32" i="10"/>
  <c r="AA31" i="10"/>
  <c r="AA30" i="10"/>
  <c r="AA29" i="10"/>
  <c r="AA28" i="10"/>
  <c r="AA27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26" i="10"/>
  <c r="Y33" i="10"/>
  <c r="Y30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26" i="10"/>
  <c r="I27" i="10"/>
  <c r="I28" i="10"/>
  <c r="I29" i="10"/>
  <c r="I30" i="10"/>
  <c r="I31" i="10"/>
  <c r="I32" i="10"/>
  <c r="I33" i="10"/>
  <c r="I34" i="10"/>
  <c r="I35" i="10"/>
  <c r="L35" i="10" s="1"/>
  <c r="I36" i="10"/>
  <c r="I37" i="10"/>
  <c r="I38" i="10"/>
  <c r="I39" i="10"/>
  <c r="I40" i="10"/>
  <c r="I41" i="10"/>
  <c r="I26" i="10"/>
  <c r="C26" i="10"/>
  <c r="K33" i="10"/>
  <c r="K30" i="10"/>
  <c r="C27" i="10"/>
  <c r="C28" i="10"/>
  <c r="C29" i="10"/>
  <c r="C30" i="10"/>
  <c r="C31" i="10"/>
  <c r="C32" i="10"/>
  <c r="C33" i="10"/>
  <c r="C34" i="10"/>
  <c r="C35" i="10"/>
  <c r="C36" i="10"/>
  <c r="F36" i="10" s="1"/>
  <c r="C37" i="10"/>
  <c r="C38" i="10"/>
  <c r="C39" i="10"/>
  <c r="C40" i="10"/>
  <c r="C41" i="10"/>
  <c r="F29" i="10"/>
  <c r="E30" i="10"/>
  <c r="K21" i="10"/>
  <c r="J21" i="10"/>
  <c r="I21" i="10"/>
  <c r="H21" i="10"/>
  <c r="G21" i="10"/>
  <c r="F21" i="10"/>
  <c r="E21" i="10"/>
  <c r="D21" i="10"/>
  <c r="C21" i="10"/>
  <c r="B21" i="10"/>
  <c r="BI124" i="10"/>
  <c r="BH124" i="10"/>
  <c r="BG124" i="10"/>
  <c r="BF124" i="10"/>
  <c r="BC124" i="10"/>
  <c r="BB124" i="10"/>
  <c r="BA124" i="10"/>
  <c r="AZ124" i="10"/>
  <c r="AW124" i="10"/>
  <c r="AV124" i="10"/>
  <c r="AU124" i="10"/>
  <c r="AT124" i="10"/>
  <c r="AQ124" i="10"/>
  <c r="AP124" i="10"/>
  <c r="AO124" i="10"/>
  <c r="AN124" i="10"/>
  <c r="AK124" i="10"/>
  <c r="AJ124" i="10"/>
  <c r="AI124" i="10"/>
  <c r="AH124" i="10"/>
  <c r="AD124" i="10"/>
  <c r="AC124" i="10"/>
  <c r="AB124" i="10"/>
  <c r="Y124" i="10"/>
  <c r="X124" i="10"/>
  <c r="W124" i="10"/>
  <c r="V124" i="10"/>
  <c r="R124" i="10"/>
  <c r="Q124" i="10"/>
  <c r="P124" i="10"/>
  <c r="L124" i="10"/>
  <c r="K124" i="10"/>
  <c r="J124" i="10"/>
  <c r="F124" i="10"/>
  <c r="E124" i="10"/>
  <c r="D124" i="10"/>
  <c r="BI123" i="10"/>
  <c r="BH123" i="10"/>
  <c r="BG123" i="10"/>
  <c r="BF123" i="10"/>
  <c r="BC123" i="10"/>
  <c r="BB123" i="10"/>
  <c r="BA123" i="10"/>
  <c r="AZ123" i="10"/>
  <c r="AW123" i="10"/>
  <c r="AV123" i="10"/>
  <c r="AU123" i="10"/>
  <c r="AT123" i="10"/>
  <c r="AQ123" i="10"/>
  <c r="AP123" i="10"/>
  <c r="AO123" i="10"/>
  <c r="AN123" i="10"/>
  <c r="AK123" i="10"/>
  <c r="AJ123" i="10"/>
  <c r="AI123" i="10"/>
  <c r="AH123" i="10"/>
  <c r="AD123" i="10"/>
  <c r="Y123" i="10"/>
  <c r="X123" i="10"/>
  <c r="W123" i="10"/>
  <c r="V123" i="10"/>
  <c r="R123" i="10"/>
  <c r="Q123" i="10"/>
  <c r="P123" i="10"/>
  <c r="L123" i="10"/>
  <c r="K123" i="10"/>
  <c r="J123" i="10"/>
  <c r="F123" i="10"/>
  <c r="E123" i="10"/>
  <c r="D123" i="10"/>
  <c r="BI122" i="10"/>
  <c r="BH122" i="10"/>
  <c r="BG122" i="10"/>
  <c r="BF122" i="10"/>
  <c r="BC122" i="10"/>
  <c r="BB122" i="10"/>
  <c r="BA122" i="10"/>
  <c r="AZ122" i="10"/>
  <c r="AW122" i="10"/>
  <c r="AV122" i="10"/>
  <c r="AU122" i="10"/>
  <c r="AT122" i="10"/>
  <c r="AQ122" i="10"/>
  <c r="AP122" i="10"/>
  <c r="AO122" i="10"/>
  <c r="AN122" i="10"/>
  <c r="AK122" i="10"/>
  <c r="AJ122" i="10"/>
  <c r="AI122" i="10"/>
  <c r="AH122" i="10"/>
  <c r="AD122" i="10"/>
  <c r="AC122" i="10"/>
  <c r="AB122" i="10"/>
  <c r="Y122" i="10"/>
  <c r="X122" i="10"/>
  <c r="W122" i="10"/>
  <c r="V122" i="10"/>
  <c r="R122" i="10"/>
  <c r="Q122" i="10"/>
  <c r="P122" i="10"/>
  <c r="L122" i="10"/>
  <c r="K122" i="10"/>
  <c r="J122" i="10"/>
  <c r="F122" i="10"/>
  <c r="E122" i="10"/>
  <c r="D122" i="10"/>
  <c r="BI121" i="10"/>
  <c r="BH121" i="10"/>
  <c r="BG121" i="10"/>
  <c r="BF121" i="10"/>
  <c r="BC121" i="10"/>
  <c r="BB121" i="10"/>
  <c r="BA121" i="10"/>
  <c r="AZ121" i="10"/>
  <c r="AW121" i="10"/>
  <c r="AV121" i="10"/>
  <c r="AU121" i="10"/>
  <c r="AT121" i="10"/>
  <c r="AQ121" i="10"/>
  <c r="AP121" i="10"/>
  <c r="AO121" i="10"/>
  <c r="AN121" i="10"/>
  <c r="AK121" i="10"/>
  <c r="AJ121" i="10"/>
  <c r="AI121" i="10"/>
  <c r="AH121" i="10"/>
  <c r="AD121" i="10"/>
  <c r="AC121" i="10"/>
  <c r="AB121" i="10"/>
  <c r="Y121" i="10"/>
  <c r="X121" i="10"/>
  <c r="W121" i="10"/>
  <c r="V121" i="10"/>
  <c r="R121" i="10"/>
  <c r="Q121" i="10"/>
  <c r="P121" i="10"/>
  <c r="L121" i="10"/>
  <c r="K121" i="10"/>
  <c r="J121" i="10"/>
  <c r="F121" i="10"/>
  <c r="E121" i="10"/>
  <c r="D121" i="10"/>
  <c r="BG120" i="10"/>
  <c r="BF120" i="10"/>
  <c r="BC120" i="10"/>
  <c r="BB120" i="10"/>
  <c r="BA120" i="10"/>
  <c r="AZ120" i="10"/>
  <c r="AW120" i="10"/>
  <c r="AV120" i="10"/>
  <c r="AU120" i="10"/>
  <c r="AT120" i="10"/>
  <c r="AQ120" i="10"/>
  <c r="AP120" i="10"/>
  <c r="AO120" i="10"/>
  <c r="AN120" i="10"/>
  <c r="AK120" i="10"/>
  <c r="AJ120" i="10"/>
  <c r="AI120" i="10"/>
  <c r="AH120" i="10"/>
  <c r="AD120" i="10"/>
  <c r="AC120" i="10"/>
  <c r="AB120" i="10"/>
  <c r="Y120" i="10"/>
  <c r="X120" i="10"/>
  <c r="W120" i="10"/>
  <c r="V120" i="10"/>
  <c r="R120" i="10"/>
  <c r="Q120" i="10"/>
  <c r="P120" i="10"/>
  <c r="L120" i="10"/>
  <c r="K120" i="10"/>
  <c r="J120" i="10"/>
  <c r="F120" i="10"/>
  <c r="E120" i="10"/>
  <c r="D120" i="10"/>
  <c r="BI119" i="10"/>
  <c r="BH119" i="10"/>
  <c r="BG119" i="10"/>
  <c r="BF119" i="10"/>
  <c r="BC119" i="10"/>
  <c r="BB119" i="10"/>
  <c r="BA119" i="10"/>
  <c r="AZ119" i="10"/>
  <c r="AW119" i="10"/>
  <c r="AV119" i="10"/>
  <c r="AU119" i="10"/>
  <c r="AT119" i="10"/>
  <c r="AQ119" i="10"/>
  <c r="AO119" i="10"/>
  <c r="AN119" i="10"/>
  <c r="AK119" i="10"/>
  <c r="AJ119" i="10"/>
  <c r="AI119" i="10"/>
  <c r="AH119" i="10"/>
  <c r="Y119" i="10"/>
  <c r="X119" i="10"/>
  <c r="W119" i="10"/>
  <c r="V119" i="10"/>
  <c r="R119" i="10"/>
  <c r="Q119" i="10"/>
  <c r="P119" i="10"/>
  <c r="L119" i="10"/>
  <c r="K119" i="10"/>
  <c r="J119" i="10"/>
  <c r="BI118" i="10"/>
  <c r="BH118" i="10"/>
  <c r="BG118" i="10"/>
  <c r="BF118" i="10"/>
  <c r="BC118" i="10"/>
  <c r="BB118" i="10"/>
  <c r="BA118" i="10"/>
  <c r="AZ118" i="10"/>
  <c r="AW118" i="10"/>
  <c r="AV118" i="10"/>
  <c r="AU118" i="10"/>
  <c r="AT118" i="10"/>
  <c r="AQ118" i="10"/>
  <c r="AP118" i="10"/>
  <c r="AO118" i="10"/>
  <c r="AN118" i="10"/>
  <c r="AK118" i="10"/>
  <c r="AJ118" i="10"/>
  <c r="AI118" i="10"/>
  <c r="AH118" i="10"/>
  <c r="AD118" i="10"/>
  <c r="AC118" i="10"/>
  <c r="AB118" i="10"/>
  <c r="W118" i="10"/>
  <c r="V118" i="10"/>
  <c r="Q118" i="10"/>
  <c r="P118" i="10"/>
  <c r="L118" i="10"/>
  <c r="K118" i="10"/>
  <c r="J118" i="10"/>
  <c r="F118" i="10"/>
  <c r="E118" i="10"/>
  <c r="D118" i="10"/>
  <c r="BI117" i="10"/>
  <c r="BH117" i="10"/>
  <c r="BG117" i="10"/>
  <c r="BF117" i="10"/>
  <c r="BC117" i="10"/>
  <c r="BB117" i="10"/>
  <c r="BA117" i="10"/>
  <c r="AZ117" i="10"/>
  <c r="AU117" i="10"/>
  <c r="AQ117" i="10"/>
  <c r="AP117" i="10"/>
  <c r="AO117" i="10"/>
  <c r="AN117" i="10"/>
  <c r="AK117" i="10"/>
  <c r="AJ117" i="10"/>
  <c r="AI117" i="10"/>
  <c r="AH117" i="10"/>
  <c r="AD117" i="10"/>
  <c r="Y117" i="10"/>
  <c r="X117" i="10"/>
  <c r="W117" i="10"/>
  <c r="V117" i="10"/>
  <c r="R117" i="10"/>
  <c r="Q117" i="10"/>
  <c r="P117" i="10"/>
  <c r="L117" i="10"/>
  <c r="K117" i="10"/>
  <c r="J117" i="10"/>
  <c r="F117" i="10"/>
  <c r="E117" i="10"/>
  <c r="D117" i="10"/>
  <c r="BI116" i="10"/>
  <c r="BH116" i="10"/>
  <c r="BG116" i="10"/>
  <c r="BF116" i="10"/>
  <c r="BB116" i="10"/>
  <c r="AW116" i="10"/>
  <c r="AV116" i="10"/>
  <c r="AU116" i="10"/>
  <c r="AT116" i="10"/>
  <c r="AO116" i="10"/>
  <c r="AK116" i="10"/>
  <c r="AJ116" i="10"/>
  <c r="AI116" i="10"/>
  <c r="AH116" i="10"/>
  <c r="AC116" i="10"/>
  <c r="AB116" i="10"/>
  <c r="Y116" i="10"/>
  <c r="X116" i="10"/>
  <c r="R116" i="10"/>
  <c r="Q116" i="10"/>
  <c r="P116" i="10"/>
  <c r="L116" i="10"/>
  <c r="K116" i="10"/>
  <c r="J116" i="10"/>
  <c r="D116" i="10"/>
  <c r="BI115" i="10"/>
  <c r="BH115" i="10"/>
  <c r="BG115" i="10"/>
  <c r="BF115" i="10"/>
  <c r="BC115" i="10"/>
  <c r="BB115" i="10"/>
  <c r="BA115" i="10"/>
  <c r="AZ115" i="10"/>
  <c r="AW115" i="10"/>
  <c r="AV115" i="10"/>
  <c r="AU115" i="10"/>
  <c r="AT115" i="10"/>
  <c r="AQ115" i="10"/>
  <c r="AP115" i="10"/>
  <c r="AO115" i="10"/>
  <c r="AN115" i="10"/>
  <c r="AK115" i="10"/>
  <c r="AJ115" i="10"/>
  <c r="AI115" i="10"/>
  <c r="AH115" i="10"/>
  <c r="AD115" i="10"/>
  <c r="Y115" i="10"/>
  <c r="X115" i="10"/>
  <c r="W115" i="10"/>
  <c r="V115" i="10"/>
  <c r="R115" i="10"/>
  <c r="Q115" i="10"/>
  <c r="P115" i="10"/>
  <c r="L115" i="10"/>
  <c r="K115" i="10"/>
  <c r="J115" i="10"/>
  <c r="F115" i="10"/>
  <c r="E115" i="10"/>
  <c r="D115" i="10"/>
  <c r="BI114" i="10"/>
  <c r="BH114" i="10"/>
  <c r="BF114" i="10"/>
  <c r="BC114" i="10"/>
  <c r="BB114" i="10"/>
  <c r="BA114" i="10"/>
  <c r="AZ114" i="10"/>
  <c r="AW114" i="10"/>
  <c r="AV114" i="10"/>
  <c r="AU114" i="10"/>
  <c r="AT114" i="10"/>
  <c r="AQ114" i="10"/>
  <c r="AP114" i="10"/>
  <c r="AO114" i="10"/>
  <c r="AN114" i="10"/>
  <c r="AK114" i="10"/>
  <c r="AJ114" i="10"/>
  <c r="AI114" i="10"/>
  <c r="AH114" i="10"/>
  <c r="AD114" i="10"/>
  <c r="AC114" i="10"/>
  <c r="AB114" i="10"/>
  <c r="Y114" i="10"/>
  <c r="X114" i="10"/>
  <c r="W114" i="10"/>
  <c r="V114" i="10"/>
  <c r="R114" i="10"/>
  <c r="Q114" i="10"/>
  <c r="P114" i="10"/>
  <c r="L114" i="10"/>
  <c r="K114" i="10"/>
  <c r="J114" i="10"/>
  <c r="F114" i="10"/>
  <c r="E114" i="10"/>
  <c r="D114" i="10"/>
  <c r="BI113" i="10"/>
  <c r="BH113" i="10"/>
  <c r="BG113" i="10"/>
  <c r="BF113" i="10"/>
  <c r="BC113" i="10"/>
  <c r="BB113" i="10"/>
  <c r="BA113" i="10"/>
  <c r="AZ113" i="10"/>
  <c r="AW113" i="10"/>
  <c r="AV113" i="10"/>
  <c r="AU113" i="10"/>
  <c r="AT113" i="10"/>
  <c r="AQ113" i="10"/>
  <c r="AP113" i="10"/>
  <c r="AO113" i="10"/>
  <c r="AN113" i="10"/>
  <c r="AK113" i="10"/>
  <c r="AJ113" i="10"/>
  <c r="AI113" i="10"/>
  <c r="AH113" i="10"/>
  <c r="X113" i="10"/>
  <c r="W113" i="10"/>
  <c r="V113" i="10"/>
  <c r="R113" i="10"/>
  <c r="Q113" i="10"/>
  <c r="P113" i="10"/>
  <c r="L113" i="10"/>
  <c r="J113" i="10"/>
  <c r="F113" i="10"/>
  <c r="E113" i="10"/>
  <c r="D113" i="10"/>
  <c r="BI112" i="10"/>
  <c r="BH112" i="10"/>
  <c r="BG112" i="10"/>
  <c r="BF112" i="10"/>
  <c r="BC112" i="10"/>
  <c r="BB112" i="10"/>
  <c r="BA112" i="10"/>
  <c r="AZ112" i="10"/>
  <c r="AW112" i="10"/>
  <c r="AV112" i="10"/>
  <c r="AU112" i="10"/>
  <c r="AT112" i="10"/>
  <c r="AQ112" i="10"/>
  <c r="AP112" i="10"/>
  <c r="AO112" i="10"/>
  <c r="AN112" i="10"/>
  <c r="AK112" i="10"/>
  <c r="AJ112" i="10"/>
  <c r="AI112" i="10"/>
  <c r="AH112" i="10"/>
  <c r="AD112" i="10"/>
  <c r="AC112" i="10"/>
  <c r="AB112" i="10"/>
  <c r="Y112" i="10"/>
  <c r="X112" i="10"/>
  <c r="W112" i="10"/>
  <c r="V112" i="10"/>
  <c r="L112" i="10"/>
  <c r="K112" i="10"/>
  <c r="J112" i="10"/>
  <c r="F112" i="10"/>
  <c r="E112" i="10"/>
  <c r="D112" i="10"/>
  <c r="BG111" i="10"/>
  <c r="BF111" i="10"/>
  <c r="BC111" i="10"/>
  <c r="BB111" i="10"/>
  <c r="BA111" i="10"/>
  <c r="AZ111" i="10"/>
  <c r="AO111" i="10"/>
  <c r="AN111" i="10"/>
  <c r="AK111" i="10"/>
  <c r="AJ111" i="10"/>
  <c r="AI111" i="10"/>
  <c r="AH111" i="10"/>
  <c r="AD111" i="10"/>
  <c r="Y111" i="10"/>
  <c r="X111" i="10"/>
  <c r="W111" i="10"/>
  <c r="R111" i="10"/>
  <c r="Q111" i="10"/>
  <c r="P111" i="10"/>
  <c r="L111" i="10"/>
  <c r="F111" i="10"/>
  <c r="E111" i="10"/>
  <c r="D111" i="10"/>
  <c r="BH110" i="10"/>
  <c r="BG110" i="10"/>
  <c r="BF110" i="10"/>
  <c r="BC110" i="10"/>
  <c r="BA110" i="10"/>
  <c r="AZ110" i="10"/>
  <c r="AW110" i="10"/>
  <c r="AV110" i="10"/>
  <c r="AU110" i="10"/>
  <c r="AT110" i="10"/>
  <c r="AQ110" i="10"/>
  <c r="AP110" i="10"/>
  <c r="AN110" i="10"/>
  <c r="AJ110" i="10"/>
  <c r="AI110" i="10"/>
  <c r="AH110" i="10"/>
  <c r="AD110" i="10"/>
  <c r="AC110" i="10"/>
  <c r="AB110" i="10"/>
  <c r="Y110" i="10"/>
  <c r="X110" i="10"/>
  <c r="V110" i="10"/>
  <c r="R110" i="10"/>
  <c r="Q110" i="10"/>
  <c r="P110" i="10"/>
  <c r="L110" i="10"/>
  <c r="J110" i="10"/>
  <c r="E110" i="10"/>
  <c r="D110" i="10"/>
  <c r="BI109" i="10"/>
  <c r="BH109" i="10"/>
  <c r="BG109" i="10"/>
  <c r="BF109" i="10"/>
  <c r="BB109" i="10"/>
  <c r="BA109" i="10"/>
  <c r="AZ109" i="10"/>
  <c r="AW109" i="10"/>
  <c r="AU109" i="10"/>
  <c r="AT109" i="10"/>
  <c r="AQ109" i="10"/>
  <c r="AP109" i="10"/>
  <c r="AO109" i="10"/>
  <c r="AN109" i="10"/>
  <c r="AK109" i="10"/>
  <c r="AJ109" i="10"/>
  <c r="AI109" i="10"/>
  <c r="AH109" i="10"/>
  <c r="AD109" i="10"/>
  <c r="Y109" i="10"/>
  <c r="X109" i="10"/>
  <c r="W109" i="10"/>
  <c r="V109" i="10"/>
  <c r="R109" i="10"/>
  <c r="Q109" i="10"/>
  <c r="P109" i="10"/>
  <c r="L109" i="10"/>
  <c r="K109" i="10"/>
  <c r="J109" i="10"/>
  <c r="F109" i="10"/>
  <c r="E109" i="10"/>
  <c r="D109" i="10"/>
  <c r="BI104" i="10"/>
  <c r="BH104" i="10"/>
  <c r="BG104" i="10"/>
  <c r="BF104" i="10"/>
  <c r="BC104" i="10"/>
  <c r="BB104" i="10"/>
  <c r="BA104" i="10"/>
  <c r="AZ104" i="10"/>
  <c r="AW104" i="10"/>
  <c r="AV104" i="10"/>
  <c r="AU104" i="10"/>
  <c r="AT104" i="10"/>
  <c r="AQ104" i="10"/>
  <c r="AP104" i="10"/>
  <c r="AO104" i="10"/>
  <c r="AN104" i="10"/>
  <c r="AK104" i="10"/>
  <c r="AJ104" i="10"/>
  <c r="AI104" i="10"/>
  <c r="AH104" i="10"/>
  <c r="AD104" i="10"/>
  <c r="AC104" i="10"/>
  <c r="AB104" i="10"/>
  <c r="Y104" i="10"/>
  <c r="X104" i="10"/>
  <c r="W104" i="10"/>
  <c r="V104" i="10"/>
  <c r="R104" i="10"/>
  <c r="Q104" i="10"/>
  <c r="P104" i="10"/>
  <c r="L104" i="10"/>
  <c r="K104" i="10"/>
  <c r="J104" i="10"/>
  <c r="F104" i="10"/>
  <c r="E104" i="10"/>
  <c r="D104" i="10"/>
  <c r="BI103" i="10"/>
  <c r="BH103" i="10"/>
  <c r="BG103" i="10"/>
  <c r="BF103" i="10"/>
  <c r="BC103" i="10"/>
  <c r="BB103" i="10"/>
  <c r="BA103" i="10"/>
  <c r="AZ103" i="10"/>
  <c r="AW103" i="10"/>
  <c r="AV103" i="10"/>
  <c r="AU103" i="10"/>
  <c r="AT103" i="10"/>
  <c r="AQ103" i="10"/>
  <c r="AP103" i="10"/>
  <c r="AO103" i="10"/>
  <c r="AN103" i="10"/>
  <c r="AK103" i="10"/>
  <c r="AJ103" i="10"/>
  <c r="AI103" i="10"/>
  <c r="AH103" i="10"/>
  <c r="AD103" i="10"/>
  <c r="AC103" i="10"/>
  <c r="AB103" i="10"/>
  <c r="Y103" i="10"/>
  <c r="X103" i="10"/>
  <c r="W103" i="10"/>
  <c r="V103" i="10"/>
  <c r="R103" i="10"/>
  <c r="Q103" i="10"/>
  <c r="P103" i="10"/>
  <c r="L103" i="10"/>
  <c r="K103" i="10"/>
  <c r="J103" i="10"/>
  <c r="F103" i="10"/>
  <c r="E103" i="10"/>
  <c r="D103" i="10"/>
  <c r="BI102" i="10"/>
  <c r="BH102" i="10"/>
  <c r="BG102" i="10"/>
  <c r="BF102" i="10"/>
  <c r="BC102" i="10"/>
  <c r="BB102" i="10"/>
  <c r="BA102" i="10"/>
  <c r="AZ102" i="10"/>
  <c r="AW102" i="10"/>
  <c r="AV102" i="10"/>
  <c r="AU102" i="10"/>
  <c r="AT102" i="10"/>
  <c r="AQ102" i="10"/>
  <c r="AP102" i="10"/>
  <c r="AO102" i="10"/>
  <c r="AN102" i="10"/>
  <c r="AK102" i="10"/>
  <c r="AJ102" i="10"/>
  <c r="AI102" i="10"/>
  <c r="AH102" i="10"/>
  <c r="AD102" i="10"/>
  <c r="AC102" i="10"/>
  <c r="AB102" i="10"/>
  <c r="Y102" i="10"/>
  <c r="X102" i="10"/>
  <c r="W102" i="10"/>
  <c r="V102" i="10"/>
  <c r="R102" i="10"/>
  <c r="Q102" i="10"/>
  <c r="P102" i="10"/>
  <c r="L102" i="10"/>
  <c r="K102" i="10"/>
  <c r="J102" i="10"/>
  <c r="F102" i="10"/>
  <c r="E102" i="10"/>
  <c r="D102" i="10"/>
  <c r="BI101" i="10"/>
  <c r="BH101" i="10"/>
  <c r="BG101" i="10"/>
  <c r="BF101" i="10"/>
  <c r="BC101" i="10"/>
  <c r="BB101" i="10"/>
  <c r="BA101" i="10"/>
  <c r="AZ101" i="10"/>
  <c r="AW101" i="10"/>
  <c r="AV101" i="10"/>
  <c r="AU101" i="10"/>
  <c r="AT101" i="10"/>
  <c r="AQ101" i="10"/>
  <c r="AP101" i="10"/>
  <c r="AO101" i="10"/>
  <c r="AN101" i="10"/>
  <c r="AK101" i="10"/>
  <c r="AJ101" i="10"/>
  <c r="AI101" i="10"/>
  <c r="AH101" i="10"/>
  <c r="AD101" i="10"/>
  <c r="AC101" i="10"/>
  <c r="AB101" i="10"/>
  <c r="Y101" i="10"/>
  <c r="X101" i="10"/>
  <c r="W101" i="10"/>
  <c r="V101" i="10"/>
  <c r="R101" i="10"/>
  <c r="Q101" i="10"/>
  <c r="P101" i="10"/>
  <c r="L101" i="10"/>
  <c r="K101" i="10"/>
  <c r="J101" i="10"/>
  <c r="F101" i="10"/>
  <c r="E101" i="10"/>
  <c r="D101" i="10"/>
  <c r="BI100" i="10"/>
  <c r="BH100" i="10"/>
  <c r="BG100" i="10"/>
  <c r="BF100" i="10"/>
  <c r="BC100" i="10"/>
  <c r="BB100" i="10"/>
  <c r="BA100" i="10"/>
  <c r="AZ100" i="10"/>
  <c r="AW100" i="10"/>
  <c r="AV100" i="10"/>
  <c r="AU100" i="10"/>
  <c r="AT100" i="10"/>
  <c r="AQ100" i="10"/>
  <c r="AP100" i="10"/>
  <c r="AO100" i="10"/>
  <c r="AN100" i="10"/>
  <c r="AK100" i="10"/>
  <c r="AJ100" i="10"/>
  <c r="AI100" i="10"/>
  <c r="AH100" i="10"/>
  <c r="AD100" i="10"/>
  <c r="AC100" i="10"/>
  <c r="AB100" i="10"/>
  <c r="Y100" i="10"/>
  <c r="X100" i="10"/>
  <c r="W100" i="10"/>
  <c r="V100" i="10"/>
  <c r="R100" i="10"/>
  <c r="Q100" i="10"/>
  <c r="P100" i="10"/>
  <c r="L100" i="10"/>
  <c r="K100" i="10"/>
  <c r="J100" i="10"/>
  <c r="F100" i="10"/>
  <c r="E100" i="10"/>
  <c r="D100" i="10"/>
  <c r="BI99" i="10"/>
  <c r="BH99" i="10"/>
  <c r="BG99" i="10"/>
  <c r="BF99" i="10"/>
  <c r="BC99" i="10"/>
  <c r="BB99" i="10"/>
  <c r="BA99" i="10"/>
  <c r="AZ99" i="10"/>
  <c r="AW99" i="10"/>
  <c r="AV99" i="10"/>
  <c r="AU99" i="10"/>
  <c r="AT99" i="10"/>
  <c r="AQ99" i="10"/>
  <c r="AP99" i="10"/>
  <c r="AO99" i="10"/>
  <c r="AN99" i="10"/>
  <c r="AK99" i="10"/>
  <c r="AJ99" i="10"/>
  <c r="AI99" i="10"/>
  <c r="AH99" i="10"/>
  <c r="AD99" i="10"/>
  <c r="AC99" i="10"/>
  <c r="AB99" i="10"/>
  <c r="Y99" i="10"/>
  <c r="X99" i="10"/>
  <c r="W99" i="10"/>
  <c r="V99" i="10"/>
  <c r="R99" i="10"/>
  <c r="Q99" i="10"/>
  <c r="P99" i="10"/>
  <c r="K99" i="10"/>
  <c r="J99" i="10"/>
  <c r="F99" i="10"/>
  <c r="E99" i="10"/>
  <c r="D99" i="10"/>
  <c r="BF98" i="10"/>
  <c r="BB98" i="10"/>
  <c r="BA98" i="10"/>
  <c r="AZ98" i="10"/>
  <c r="AW98" i="10"/>
  <c r="AV98" i="10"/>
  <c r="AU98" i="10"/>
  <c r="AT98" i="10"/>
  <c r="AQ98" i="10"/>
  <c r="AP98" i="10"/>
  <c r="AO98" i="10"/>
  <c r="AN98" i="10"/>
  <c r="AK98" i="10"/>
  <c r="AJ98" i="10"/>
  <c r="AI98" i="10"/>
  <c r="AH98" i="10"/>
  <c r="AD98" i="10"/>
  <c r="AC98" i="10"/>
  <c r="AB98" i="10"/>
  <c r="X98" i="10"/>
  <c r="V98" i="10"/>
  <c r="R98" i="10"/>
  <c r="Q98" i="10"/>
  <c r="P98" i="10"/>
  <c r="L98" i="10"/>
  <c r="K98" i="10"/>
  <c r="J98" i="10"/>
  <c r="F98" i="10"/>
  <c r="E98" i="10"/>
  <c r="D98" i="10"/>
  <c r="BI97" i="10"/>
  <c r="BH97" i="10"/>
  <c r="BG97" i="10"/>
  <c r="BF97" i="10"/>
  <c r="BC97" i="10"/>
  <c r="BB97" i="10"/>
  <c r="BA97" i="10"/>
  <c r="AZ97" i="10"/>
  <c r="AW97" i="10"/>
  <c r="AV97" i="10"/>
  <c r="AU97" i="10"/>
  <c r="AT97" i="10"/>
  <c r="AQ97" i="10"/>
  <c r="AP97" i="10"/>
  <c r="AO97" i="10"/>
  <c r="AN97" i="10"/>
  <c r="AK97" i="10"/>
  <c r="AJ97" i="10"/>
  <c r="AI97" i="10"/>
  <c r="AH97" i="10"/>
  <c r="AD97" i="10"/>
  <c r="AC97" i="10"/>
  <c r="AB97" i="10"/>
  <c r="Y97" i="10"/>
  <c r="X97" i="10"/>
  <c r="W97" i="10"/>
  <c r="R97" i="10"/>
  <c r="Q97" i="10"/>
  <c r="P97" i="10"/>
  <c r="J97" i="10"/>
  <c r="F97" i="10"/>
  <c r="E97" i="10"/>
  <c r="D97" i="10"/>
  <c r="BI96" i="10"/>
  <c r="BH96" i="10"/>
  <c r="BG96" i="10"/>
  <c r="BF96" i="10"/>
  <c r="BC96" i="10"/>
  <c r="BB96" i="10"/>
  <c r="BA96" i="10"/>
  <c r="AZ96" i="10"/>
  <c r="AU96" i="10"/>
  <c r="AQ96" i="10"/>
  <c r="AP96" i="10"/>
  <c r="AO96" i="10"/>
  <c r="AN96" i="10"/>
  <c r="AK96" i="10"/>
  <c r="AJ96" i="10"/>
  <c r="AI96" i="10"/>
  <c r="AH96" i="10"/>
  <c r="AD96" i="10"/>
  <c r="AC96" i="10"/>
  <c r="AB96" i="10"/>
  <c r="Y96" i="10"/>
  <c r="X96" i="10"/>
  <c r="W96" i="10"/>
  <c r="R96" i="10"/>
  <c r="Q96" i="10"/>
  <c r="P96" i="10"/>
  <c r="L96" i="10"/>
  <c r="K96" i="10"/>
  <c r="J96" i="10"/>
  <c r="F96" i="10"/>
  <c r="E96" i="10"/>
  <c r="D96" i="10"/>
  <c r="BI95" i="10"/>
  <c r="BH95" i="10"/>
  <c r="BG95" i="10"/>
  <c r="BF95" i="10"/>
  <c r="BC95" i="10"/>
  <c r="BB95" i="10"/>
  <c r="BA95" i="10"/>
  <c r="AZ95" i="10"/>
  <c r="AW95" i="10"/>
  <c r="AV95" i="10"/>
  <c r="AU95" i="10"/>
  <c r="AT95" i="10"/>
  <c r="AQ95" i="10"/>
  <c r="AP95" i="10"/>
  <c r="AO95" i="10"/>
  <c r="AN95" i="10"/>
  <c r="AK95" i="10"/>
  <c r="AJ95" i="10"/>
  <c r="AI95" i="10"/>
  <c r="AH95" i="10"/>
  <c r="AD95" i="10"/>
  <c r="AC95" i="10"/>
  <c r="AB95" i="10"/>
  <c r="Y95" i="10"/>
  <c r="X95" i="10"/>
  <c r="W95" i="10"/>
  <c r="V95" i="10"/>
  <c r="R95" i="10"/>
  <c r="Q95" i="10"/>
  <c r="P95" i="10"/>
  <c r="L95" i="10"/>
  <c r="K95" i="10"/>
  <c r="J95" i="10"/>
  <c r="F95" i="10"/>
  <c r="E95" i="10"/>
  <c r="D95" i="10"/>
  <c r="BI94" i="10"/>
  <c r="BH94" i="10"/>
  <c r="BG94" i="10"/>
  <c r="BF94" i="10"/>
  <c r="BC94" i="10"/>
  <c r="BB94" i="10"/>
  <c r="BA94" i="10"/>
  <c r="AZ94" i="10"/>
  <c r="AW94" i="10"/>
  <c r="AV94" i="10"/>
  <c r="AU94" i="10"/>
  <c r="AT94" i="10"/>
  <c r="AQ94" i="10"/>
  <c r="AP94" i="10"/>
  <c r="AO94" i="10"/>
  <c r="AN94" i="10"/>
  <c r="AK94" i="10"/>
  <c r="AJ94" i="10"/>
  <c r="AI94" i="10"/>
  <c r="AH94" i="10"/>
  <c r="AD94" i="10"/>
  <c r="AC94" i="10"/>
  <c r="AB94" i="10"/>
  <c r="Y94" i="10"/>
  <c r="X94" i="10"/>
  <c r="W94" i="10"/>
  <c r="V94" i="10"/>
  <c r="R94" i="10"/>
  <c r="Q94" i="10"/>
  <c r="P94" i="10"/>
  <c r="L94" i="10"/>
  <c r="K94" i="10"/>
  <c r="J94" i="10"/>
  <c r="F94" i="10"/>
  <c r="E94" i="10"/>
  <c r="D94" i="10"/>
  <c r="BI93" i="10"/>
  <c r="BH93" i="10"/>
  <c r="BG93" i="10"/>
  <c r="BF93" i="10"/>
  <c r="BC93" i="10"/>
  <c r="BB93" i="10"/>
  <c r="BA93" i="10"/>
  <c r="AZ93" i="10"/>
  <c r="AW93" i="10"/>
  <c r="AV93" i="10"/>
  <c r="AU93" i="10"/>
  <c r="AT93" i="10"/>
  <c r="AQ93" i="10"/>
  <c r="AP93" i="10"/>
  <c r="AO93" i="10"/>
  <c r="AN93" i="10"/>
  <c r="AK93" i="10"/>
  <c r="AJ93" i="10"/>
  <c r="AI93" i="10"/>
  <c r="AH93" i="10"/>
  <c r="AD93" i="10"/>
  <c r="AC93" i="10"/>
  <c r="Y93" i="10"/>
  <c r="X93" i="10"/>
  <c r="W93" i="10"/>
  <c r="V93" i="10"/>
  <c r="R93" i="10"/>
  <c r="Q93" i="10"/>
  <c r="P93" i="10"/>
  <c r="L93" i="10"/>
  <c r="F93" i="10"/>
  <c r="E93" i="10"/>
  <c r="D93" i="10"/>
  <c r="BI92" i="10"/>
  <c r="BH92" i="10"/>
  <c r="BG92" i="10"/>
  <c r="BF92" i="10"/>
  <c r="BC92" i="10"/>
  <c r="BB92" i="10"/>
  <c r="BA92" i="10"/>
  <c r="AZ92" i="10"/>
  <c r="AW92" i="10"/>
  <c r="AV92" i="10"/>
  <c r="AU92" i="10"/>
  <c r="AT92" i="10"/>
  <c r="AQ92" i="10"/>
  <c r="AP92" i="10"/>
  <c r="AO92" i="10"/>
  <c r="AN92" i="10"/>
  <c r="AK92" i="10"/>
  <c r="AJ92" i="10"/>
  <c r="AI92" i="10"/>
  <c r="AH92" i="10"/>
  <c r="AD92" i="10"/>
  <c r="AC92" i="10"/>
  <c r="AB92" i="10"/>
  <c r="W92" i="10"/>
  <c r="V92" i="10"/>
  <c r="R92" i="10"/>
  <c r="Q92" i="10"/>
  <c r="P92" i="10"/>
  <c r="L92" i="10"/>
  <c r="K92" i="10"/>
  <c r="J92" i="10"/>
  <c r="F92" i="10"/>
  <c r="E92" i="10"/>
  <c r="D92" i="10"/>
  <c r="BI91" i="10"/>
  <c r="BH91" i="10"/>
  <c r="BG91" i="10"/>
  <c r="BF91" i="10"/>
  <c r="BC91" i="10"/>
  <c r="BB91" i="10"/>
  <c r="BA91" i="10"/>
  <c r="AZ91" i="10"/>
  <c r="AW91" i="10"/>
  <c r="AV91" i="10"/>
  <c r="AU91" i="10"/>
  <c r="AT91" i="10"/>
  <c r="AQ91" i="10"/>
  <c r="AP91" i="10"/>
  <c r="AO91" i="10"/>
  <c r="AN91" i="10"/>
  <c r="AK91" i="10"/>
  <c r="AJ91" i="10"/>
  <c r="AI91" i="10"/>
  <c r="AH91" i="10"/>
  <c r="AD91" i="10"/>
  <c r="AC91" i="10"/>
  <c r="AB91" i="10"/>
  <c r="Y91" i="10"/>
  <c r="X91" i="10"/>
  <c r="W91" i="10"/>
  <c r="V91" i="10"/>
  <c r="R91" i="10"/>
  <c r="Q91" i="10"/>
  <c r="P91" i="10"/>
  <c r="J91" i="10"/>
  <c r="F91" i="10"/>
  <c r="E91" i="10"/>
  <c r="D91" i="10"/>
  <c r="BI90" i="10"/>
  <c r="BH90" i="10"/>
  <c r="BG90" i="10"/>
  <c r="BF90" i="10"/>
  <c r="BC90" i="10"/>
  <c r="BB90" i="10"/>
  <c r="BA90" i="10"/>
  <c r="AZ90" i="10"/>
  <c r="AW90" i="10"/>
  <c r="AV90" i="10"/>
  <c r="AU90" i="10"/>
  <c r="AT90" i="10"/>
  <c r="AQ90" i="10"/>
  <c r="AP90" i="10"/>
  <c r="AO90" i="10"/>
  <c r="AN90" i="10"/>
  <c r="AK90" i="10"/>
  <c r="AJ90" i="10"/>
  <c r="AI90" i="10"/>
  <c r="AH90" i="10"/>
  <c r="AD90" i="10"/>
  <c r="AC90" i="10"/>
  <c r="AB90" i="10"/>
  <c r="Y90" i="10"/>
  <c r="X90" i="10"/>
  <c r="W90" i="10"/>
  <c r="V90" i="10"/>
  <c r="R90" i="10"/>
  <c r="Q90" i="10"/>
  <c r="P90" i="10"/>
  <c r="L90" i="10"/>
  <c r="K90" i="10"/>
  <c r="J90" i="10"/>
  <c r="F90" i="10"/>
  <c r="E90" i="10"/>
  <c r="D90" i="10"/>
  <c r="BI89" i="10"/>
  <c r="BH89" i="10"/>
  <c r="BG89" i="10"/>
  <c r="BF89" i="10"/>
  <c r="BC89" i="10"/>
  <c r="BB89" i="10"/>
  <c r="BA89" i="10"/>
  <c r="AW89" i="10"/>
  <c r="AV89" i="10"/>
  <c r="AU89" i="10"/>
  <c r="AT89" i="10"/>
  <c r="AQ89" i="10"/>
  <c r="AP89" i="10"/>
  <c r="AO89" i="10"/>
  <c r="AN89" i="10"/>
  <c r="AK89" i="10"/>
  <c r="AJ89" i="10"/>
  <c r="AI89" i="10"/>
  <c r="AH89" i="10"/>
  <c r="AD89" i="10"/>
  <c r="AC89" i="10"/>
  <c r="AB89" i="10"/>
  <c r="Y89" i="10"/>
  <c r="X89" i="10"/>
  <c r="W89" i="10"/>
  <c r="V89" i="10"/>
  <c r="R89" i="10"/>
  <c r="Q89" i="10"/>
  <c r="P89" i="10"/>
  <c r="J89" i="10"/>
  <c r="F89" i="10"/>
  <c r="E89" i="10"/>
  <c r="D89" i="10"/>
  <c r="BI84" i="10"/>
  <c r="BH84" i="10"/>
  <c r="BG84" i="10"/>
  <c r="BF84" i="10"/>
  <c r="BC84" i="10"/>
  <c r="BB84" i="10"/>
  <c r="BA84" i="10"/>
  <c r="AZ84" i="10"/>
  <c r="AW84" i="10"/>
  <c r="AV84" i="10"/>
  <c r="AU84" i="10"/>
  <c r="AT84" i="10"/>
  <c r="AQ84" i="10"/>
  <c r="AP84" i="10"/>
  <c r="AO84" i="10"/>
  <c r="AN84" i="10"/>
  <c r="AK84" i="10"/>
  <c r="AJ84" i="10"/>
  <c r="AI84" i="10"/>
  <c r="AH84" i="10"/>
  <c r="AD84" i="10"/>
  <c r="AC84" i="10"/>
  <c r="AB84" i="10"/>
  <c r="Y84" i="10"/>
  <c r="X84" i="10"/>
  <c r="W84" i="10"/>
  <c r="V84" i="10"/>
  <c r="R84" i="10"/>
  <c r="Q84" i="10"/>
  <c r="P84" i="10"/>
  <c r="L84" i="10"/>
  <c r="K84" i="10"/>
  <c r="J84" i="10"/>
  <c r="F84" i="10"/>
  <c r="E84" i="10"/>
  <c r="D84" i="10"/>
  <c r="BI83" i="10"/>
  <c r="BH83" i="10"/>
  <c r="BG83" i="10"/>
  <c r="BF83" i="10"/>
  <c r="BC83" i="10"/>
  <c r="BB83" i="10"/>
  <c r="BA83" i="10"/>
  <c r="AZ83" i="10"/>
  <c r="AW83" i="10"/>
  <c r="AV83" i="10"/>
  <c r="AU83" i="10"/>
  <c r="AT83" i="10"/>
  <c r="AQ83" i="10"/>
  <c r="AP83" i="10"/>
  <c r="AO83" i="10"/>
  <c r="AN83" i="10"/>
  <c r="AK83" i="10"/>
  <c r="AJ83" i="10"/>
  <c r="AI83" i="10"/>
  <c r="AH83" i="10"/>
  <c r="AD83" i="10"/>
  <c r="AC83" i="10"/>
  <c r="AB83" i="10"/>
  <c r="Y83" i="10"/>
  <c r="X83" i="10"/>
  <c r="W83" i="10"/>
  <c r="V83" i="10"/>
  <c r="R83" i="10"/>
  <c r="Q83" i="10"/>
  <c r="P83" i="10"/>
  <c r="L83" i="10"/>
  <c r="K83" i="10"/>
  <c r="J83" i="10"/>
  <c r="F83" i="10"/>
  <c r="E83" i="10"/>
  <c r="D83" i="10"/>
  <c r="BI82" i="10"/>
  <c r="BH82" i="10"/>
  <c r="BG82" i="10"/>
  <c r="BF82" i="10"/>
  <c r="BC82" i="10"/>
  <c r="BB82" i="10"/>
  <c r="BA82" i="10"/>
  <c r="AZ82" i="10"/>
  <c r="AW82" i="10"/>
  <c r="AV82" i="10"/>
  <c r="AU82" i="10"/>
  <c r="AT82" i="10"/>
  <c r="AQ82" i="10"/>
  <c r="AP82" i="10"/>
  <c r="AO82" i="10"/>
  <c r="AN82" i="10"/>
  <c r="AK82" i="10"/>
  <c r="AJ82" i="10"/>
  <c r="AI82" i="10"/>
  <c r="AH82" i="10"/>
  <c r="AD82" i="10"/>
  <c r="AC82" i="10"/>
  <c r="AB82" i="10"/>
  <c r="Y82" i="10"/>
  <c r="X82" i="10"/>
  <c r="W82" i="10"/>
  <c r="V82" i="10"/>
  <c r="R82" i="10"/>
  <c r="Q82" i="10"/>
  <c r="P82" i="10"/>
  <c r="L82" i="10"/>
  <c r="K82" i="10"/>
  <c r="J82" i="10"/>
  <c r="F82" i="10"/>
  <c r="E82" i="10"/>
  <c r="D82" i="10"/>
  <c r="BI81" i="10"/>
  <c r="BH81" i="10"/>
  <c r="BG81" i="10"/>
  <c r="BF81" i="10"/>
  <c r="BC81" i="10"/>
  <c r="BB81" i="10"/>
  <c r="BA81" i="10"/>
  <c r="AZ81" i="10"/>
  <c r="AW81" i="10"/>
  <c r="AV81" i="10"/>
  <c r="AU81" i="10"/>
  <c r="AT81" i="10"/>
  <c r="AQ81" i="10"/>
  <c r="AP81" i="10"/>
  <c r="AO81" i="10"/>
  <c r="AN81" i="10"/>
  <c r="AK81" i="10"/>
  <c r="AJ81" i="10"/>
  <c r="AI81" i="10"/>
  <c r="AH81" i="10"/>
  <c r="AD81" i="10"/>
  <c r="AC81" i="10"/>
  <c r="AB81" i="10"/>
  <c r="Y81" i="10"/>
  <c r="X81" i="10"/>
  <c r="W81" i="10"/>
  <c r="V81" i="10"/>
  <c r="R81" i="10"/>
  <c r="Q81" i="10"/>
  <c r="P81" i="10"/>
  <c r="L81" i="10"/>
  <c r="K81" i="10"/>
  <c r="J81" i="10"/>
  <c r="F81" i="10"/>
  <c r="E81" i="10"/>
  <c r="D81" i="10"/>
  <c r="BI80" i="10"/>
  <c r="BH80" i="10"/>
  <c r="BG80" i="10"/>
  <c r="BF80" i="10"/>
  <c r="BC80" i="10"/>
  <c r="BB80" i="10"/>
  <c r="BA80" i="10"/>
  <c r="AZ80" i="10"/>
  <c r="AW80" i="10"/>
  <c r="AV80" i="10"/>
  <c r="AU80" i="10"/>
  <c r="AT80" i="10"/>
  <c r="AQ80" i="10"/>
  <c r="AP80" i="10"/>
  <c r="AO80" i="10"/>
  <c r="AN80" i="10"/>
  <c r="AK80" i="10"/>
  <c r="AJ80" i="10"/>
  <c r="AI80" i="10"/>
  <c r="AH80" i="10"/>
  <c r="AD80" i="10"/>
  <c r="AC80" i="10"/>
  <c r="AB80" i="10"/>
  <c r="Y80" i="10"/>
  <c r="X80" i="10"/>
  <c r="W80" i="10"/>
  <c r="V80" i="10"/>
  <c r="R80" i="10"/>
  <c r="Q80" i="10"/>
  <c r="P80" i="10"/>
  <c r="L80" i="10"/>
  <c r="K80" i="10"/>
  <c r="J80" i="10"/>
  <c r="F80" i="10"/>
  <c r="E80" i="10"/>
  <c r="D80" i="10"/>
  <c r="BI79" i="10"/>
  <c r="BH79" i="10"/>
  <c r="BG79" i="10"/>
  <c r="BF79" i="10"/>
  <c r="BC79" i="10"/>
  <c r="BB79" i="10"/>
  <c r="BA79" i="10"/>
  <c r="AZ79" i="10"/>
  <c r="AW79" i="10"/>
  <c r="AV79" i="10"/>
  <c r="AU79" i="10"/>
  <c r="AT79" i="10"/>
  <c r="AQ79" i="10"/>
  <c r="AP79" i="10"/>
  <c r="AO79" i="10"/>
  <c r="AN79" i="10"/>
  <c r="AK79" i="10"/>
  <c r="AJ79" i="10"/>
  <c r="AI79" i="10"/>
  <c r="AH79" i="10"/>
  <c r="AD79" i="10"/>
  <c r="AC79" i="10"/>
  <c r="AB79" i="10"/>
  <c r="Y79" i="10"/>
  <c r="X79" i="10"/>
  <c r="W79" i="10"/>
  <c r="V79" i="10"/>
  <c r="R79" i="10"/>
  <c r="Q79" i="10"/>
  <c r="P79" i="10"/>
  <c r="L79" i="10"/>
  <c r="K79" i="10"/>
  <c r="J79" i="10"/>
  <c r="F79" i="10"/>
  <c r="E79" i="10"/>
  <c r="D79" i="10"/>
  <c r="BI78" i="10"/>
  <c r="BH78" i="10"/>
  <c r="BG78" i="10"/>
  <c r="BF78" i="10"/>
  <c r="BC78" i="10"/>
  <c r="BB78" i="10"/>
  <c r="BA78" i="10"/>
  <c r="AZ78" i="10"/>
  <c r="AW78" i="10"/>
  <c r="AV78" i="10"/>
  <c r="AU78" i="10"/>
  <c r="AT78" i="10"/>
  <c r="AQ78" i="10"/>
  <c r="AP78" i="10"/>
  <c r="AO78" i="10"/>
  <c r="AN78" i="10"/>
  <c r="AK78" i="10"/>
  <c r="AJ78" i="10"/>
  <c r="AI78" i="10"/>
  <c r="AH78" i="10"/>
  <c r="AD78" i="10"/>
  <c r="AC78" i="10"/>
  <c r="AB78" i="10"/>
  <c r="Y78" i="10"/>
  <c r="X78" i="10"/>
  <c r="W78" i="10"/>
  <c r="V78" i="10"/>
  <c r="R78" i="10"/>
  <c r="Q78" i="10"/>
  <c r="P78" i="10"/>
  <c r="L78" i="10"/>
  <c r="K78" i="10"/>
  <c r="J78" i="10"/>
  <c r="F78" i="10"/>
  <c r="BI77" i="10"/>
  <c r="BH77" i="10"/>
  <c r="BG77" i="10"/>
  <c r="BF77" i="10"/>
  <c r="BC77" i="10"/>
  <c r="BB77" i="10"/>
  <c r="BA77" i="10"/>
  <c r="AZ77" i="10"/>
  <c r="AW77" i="10"/>
  <c r="AV77" i="10"/>
  <c r="AU77" i="10"/>
  <c r="AT77" i="10"/>
  <c r="AQ77" i="10"/>
  <c r="AP77" i="10"/>
  <c r="AO77" i="10"/>
  <c r="AN77" i="10"/>
  <c r="AK77" i="10"/>
  <c r="AJ77" i="10"/>
  <c r="AI77" i="10"/>
  <c r="AH77" i="10"/>
  <c r="AD77" i="10"/>
  <c r="AC77" i="10"/>
  <c r="AB77" i="10"/>
  <c r="Y77" i="10"/>
  <c r="X77" i="10"/>
  <c r="W77" i="10"/>
  <c r="V77" i="10"/>
  <c r="R77" i="10"/>
  <c r="Q77" i="10"/>
  <c r="P77" i="10"/>
  <c r="L77" i="10"/>
  <c r="K77" i="10"/>
  <c r="J77" i="10"/>
  <c r="F77" i="10"/>
  <c r="E77" i="10"/>
  <c r="D77" i="10"/>
  <c r="BI76" i="10"/>
  <c r="BH76" i="10"/>
  <c r="BG76" i="10"/>
  <c r="BF76" i="10"/>
  <c r="BA76" i="10"/>
  <c r="AZ76" i="10"/>
  <c r="AW76" i="10"/>
  <c r="AV76" i="10"/>
  <c r="AU76" i="10"/>
  <c r="AT76" i="10"/>
  <c r="AQ76" i="10"/>
  <c r="AP76" i="10"/>
  <c r="AO76" i="10"/>
  <c r="AN76" i="10"/>
  <c r="AK76" i="10"/>
  <c r="AJ76" i="10"/>
  <c r="AI76" i="10"/>
  <c r="AH76" i="10"/>
  <c r="AD76" i="10"/>
  <c r="AC76" i="10"/>
  <c r="AB76" i="10"/>
  <c r="Y76" i="10"/>
  <c r="X76" i="10"/>
  <c r="W76" i="10"/>
  <c r="V76" i="10"/>
  <c r="R76" i="10"/>
  <c r="Q76" i="10"/>
  <c r="P76" i="10"/>
  <c r="L76" i="10"/>
  <c r="K76" i="10"/>
  <c r="J76" i="10"/>
  <c r="F76" i="10"/>
  <c r="E76" i="10"/>
  <c r="D76" i="10"/>
  <c r="BI75" i="10"/>
  <c r="BH75" i="10"/>
  <c r="BG75" i="10"/>
  <c r="BF75" i="10"/>
  <c r="BC75" i="10"/>
  <c r="BB75" i="10"/>
  <c r="BA75" i="10"/>
  <c r="AZ75" i="10"/>
  <c r="AW75" i="10"/>
  <c r="AV75" i="10"/>
  <c r="AU75" i="10"/>
  <c r="AT75" i="10"/>
  <c r="AQ75" i="10"/>
  <c r="AP75" i="10"/>
  <c r="AO75" i="10"/>
  <c r="AN75" i="10"/>
  <c r="AK75" i="10"/>
  <c r="AJ75" i="10"/>
  <c r="AI75" i="10"/>
  <c r="AH75" i="10"/>
  <c r="AD75" i="10"/>
  <c r="AC75" i="10"/>
  <c r="AB75" i="10"/>
  <c r="Y75" i="10"/>
  <c r="X75" i="10"/>
  <c r="W75" i="10"/>
  <c r="V75" i="10"/>
  <c r="R75" i="10"/>
  <c r="Q75" i="10"/>
  <c r="P75" i="10"/>
  <c r="L75" i="10"/>
  <c r="K75" i="10"/>
  <c r="J75" i="10"/>
  <c r="F75" i="10"/>
  <c r="E75" i="10"/>
  <c r="D75" i="10"/>
  <c r="BI74" i="10"/>
  <c r="BH74" i="10"/>
  <c r="BG74" i="10"/>
  <c r="BF74" i="10"/>
  <c r="BC74" i="10"/>
  <c r="BB74" i="10"/>
  <c r="BA74" i="10"/>
  <c r="AZ74" i="10"/>
  <c r="AW74" i="10"/>
  <c r="AV74" i="10"/>
  <c r="AU74" i="10"/>
  <c r="AT74" i="10"/>
  <c r="AQ74" i="10"/>
  <c r="AP74" i="10"/>
  <c r="AO74" i="10"/>
  <c r="AN74" i="10"/>
  <c r="AK74" i="10"/>
  <c r="AJ74" i="10"/>
  <c r="AI74" i="10"/>
  <c r="AH74" i="10"/>
  <c r="AD74" i="10"/>
  <c r="AC74" i="10"/>
  <c r="AB74" i="10"/>
  <c r="Y74" i="10"/>
  <c r="X74" i="10"/>
  <c r="W74" i="10"/>
  <c r="V74" i="10"/>
  <c r="R74" i="10"/>
  <c r="Q74" i="10"/>
  <c r="P74" i="10"/>
  <c r="L74" i="10"/>
  <c r="K74" i="10"/>
  <c r="J74" i="10"/>
  <c r="F74" i="10"/>
  <c r="E74" i="10"/>
  <c r="D74" i="10"/>
  <c r="BI73" i="10"/>
  <c r="BH73" i="10"/>
  <c r="BG73" i="10"/>
  <c r="BF73" i="10"/>
  <c r="BC73" i="10"/>
  <c r="BB73" i="10"/>
  <c r="BA73" i="10"/>
  <c r="AZ73" i="10"/>
  <c r="AW73" i="10"/>
  <c r="AV73" i="10"/>
  <c r="AU73" i="10"/>
  <c r="AT73" i="10"/>
  <c r="AQ73" i="10"/>
  <c r="AP73" i="10"/>
  <c r="AO73" i="10"/>
  <c r="AN73" i="10"/>
  <c r="AK73" i="10"/>
  <c r="AJ73" i="10"/>
  <c r="AI73" i="10"/>
  <c r="AH73" i="10"/>
  <c r="AD73" i="10"/>
  <c r="AC73" i="10"/>
  <c r="AB73" i="10"/>
  <c r="Y73" i="10"/>
  <c r="X73" i="10"/>
  <c r="W73" i="10"/>
  <c r="V73" i="10"/>
  <c r="R73" i="10"/>
  <c r="Q73" i="10"/>
  <c r="P73" i="10"/>
  <c r="L73" i="10"/>
  <c r="K73" i="10"/>
  <c r="J73" i="10"/>
  <c r="F73" i="10"/>
  <c r="E73" i="10"/>
  <c r="D73" i="10"/>
  <c r="BI72" i="10"/>
  <c r="BH72" i="10"/>
  <c r="BG72" i="10"/>
  <c r="BF72" i="10"/>
  <c r="BC72" i="10"/>
  <c r="BB72" i="10"/>
  <c r="BA72" i="10"/>
  <c r="AZ72" i="10"/>
  <c r="AW72" i="10"/>
  <c r="AV72" i="10"/>
  <c r="AU72" i="10"/>
  <c r="AT72" i="10"/>
  <c r="AQ72" i="10"/>
  <c r="AP72" i="10"/>
  <c r="AO72" i="10"/>
  <c r="AN72" i="10"/>
  <c r="AK72" i="10"/>
  <c r="AJ72" i="10"/>
  <c r="AI72" i="10"/>
  <c r="AH72" i="10"/>
  <c r="AD72" i="10"/>
  <c r="AC72" i="10"/>
  <c r="AB72" i="10"/>
  <c r="Y72" i="10"/>
  <c r="X72" i="10"/>
  <c r="W72" i="10"/>
  <c r="V72" i="10"/>
  <c r="R72" i="10"/>
  <c r="Q72" i="10"/>
  <c r="P72" i="10"/>
  <c r="L72" i="10"/>
  <c r="K72" i="10"/>
  <c r="J72" i="10"/>
  <c r="F72" i="10"/>
  <c r="E72" i="10"/>
  <c r="D72" i="10"/>
  <c r="BI71" i="10"/>
  <c r="BH71" i="10"/>
  <c r="BG71" i="10"/>
  <c r="BF71" i="10"/>
  <c r="BC71" i="10"/>
  <c r="BB71" i="10"/>
  <c r="BA71" i="10"/>
  <c r="AZ71" i="10"/>
  <c r="AW71" i="10"/>
  <c r="AV71" i="10"/>
  <c r="AU71" i="10"/>
  <c r="AT71" i="10"/>
  <c r="AQ71" i="10"/>
  <c r="AP71" i="10"/>
  <c r="AO71" i="10"/>
  <c r="AN71" i="10"/>
  <c r="AK71" i="10"/>
  <c r="AJ71" i="10"/>
  <c r="AI71" i="10"/>
  <c r="AH71" i="10"/>
  <c r="AD71" i="10"/>
  <c r="AC71" i="10"/>
  <c r="AB71" i="10"/>
  <c r="Y71" i="10"/>
  <c r="X71" i="10"/>
  <c r="W71" i="10"/>
  <c r="V71" i="10"/>
  <c r="R71" i="10"/>
  <c r="Q71" i="10"/>
  <c r="P71" i="10"/>
  <c r="L71" i="10"/>
  <c r="K71" i="10"/>
  <c r="J71" i="10"/>
  <c r="F71" i="10"/>
  <c r="E71" i="10"/>
  <c r="D71" i="10"/>
  <c r="BI70" i="10"/>
  <c r="BH70" i="10"/>
  <c r="BG70" i="10"/>
  <c r="BF70" i="10"/>
  <c r="BC70" i="10"/>
  <c r="BB70" i="10"/>
  <c r="BA70" i="10"/>
  <c r="AZ70" i="10"/>
  <c r="AW70" i="10"/>
  <c r="AV70" i="10"/>
  <c r="AU70" i="10"/>
  <c r="AT70" i="10"/>
  <c r="AQ70" i="10"/>
  <c r="AP70" i="10"/>
  <c r="AO70" i="10"/>
  <c r="AN70" i="10"/>
  <c r="AK70" i="10"/>
  <c r="AJ70" i="10"/>
  <c r="AI70" i="10"/>
  <c r="AH70" i="10"/>
  <c r="AD70" i="10"/>
  <c r="AC70" i="10"/>
  <c r="AB70" i="10"/>
  <c r="Y70" i="10"/>
  <c r="X70" i="10"/>
  <c r="W70" i="10"/>
  <c r="V70" i="10"/>
  <c r="P70" i="10"/>
  <c r="L70" i="10"/>
  <c r="K70" i="10"/>
  <c r="J70" i="10"/>
  <c r="F70" i="10"/>
  <c r="E70" i="10"/>
  <c r="D70" i="10"/>
  <c r="BI69" i="10"/>
  <c r="BG69" i="10"/>
  <c r="BF69" i="10"/>
  <c r="BC69" i="10"/>
  <c r="BB69" i="10"/>
  <c r="BA69" i="10"/>
  <c r="AZ69" i="10"/>
  <c r="AV69" i="10"/>
  <c r="AU69" i="10"/>
  <c r="AQ69" i="10"/>
  <c r="AP69" i="10"/>
  <c r="AO69" i="10"/>
  <c r="AN69" i="10"/>
  <c r="AI69" i="10"/>
  <c r="AH69" i="10"/>
  <c r="AD69" i="10"/>
  <c r="AC69" i="10"/>
  <c r="AB69" i="10"/>
  <c r="R69" i="10"/>
  <c r="Q69" i="10"/>
  <c r="P69" i="10"/>
  <c r="F69" i="10"/>
  <c r="E69" i="10"/>
  <c r="D69" i="10"/>
  <c r="BI63" i="10"/>
  <c r="BH63" i="10"/>
  <c r="BG63" i="10"/>
  <c r="BF63" i="10"/>
  <c r="BC63" i="10"/>
  <c r="BB63" i="10"/>
  <c r="BA63" i="10"/>
  <c r="AZ63" i="10"/>
  <c r="AW63" i="10"/>
  <c r="AV63" i="10"/>
  <c r="AU63" i="10"/>
  <c r="AT63" i="10"/>
  <c r="AQ63" i="10"/>
  <c r="AP63" i="10"/>
  <c r="AO63" i="10"/>
  <c r="AN63" i="10"/>
  <c r="AK63" i="10"/>
  <c r="AJ63" i="10"/>
  <c r="AI63" i="10"/>
  <c r="AH63" i="10"/>
  <c r="AD63" i="10"/>
  <c r="AC63" i="10"/>
  <c r="AB63" i="10"/>
  <c r="Y63" i="10"/>
  <c r="X63" i="10"/>
  <c r="W63" i="10"/>
  <c r="V63" i="10"/>
  <c r="R63" i="10"/>
  <c r="Q63" i="10"/>
  <c r="P63" i="10"/>
  <c r="L63" i="10"/>
  <c r="K63" i="10"/>
  <c r="J63" i="10"/>
  <c r="F63" i="10"/>
  <c r="E63" i="10"/>
  <c r="D63" i="10"/>
  <c r="BI62" i="10"/>
  <c r="BH62" i="10"/>
  <c r="BG62" i="10"/>
  <c r="BF62" i="10"/>
  <c r="BC62" i="10"/>
  <c r="BB62" i="10"/>
  <c r="BA62" i="10"/>
  <c r="AZ62" i="10"/>
  <c r="AW62" i="10"/>
  <c r="AV62" i="10"/>
  <c r="AU62" i="10"/>
  <c r="AT62" i="10"/>
  <c r="AQ62" i="10"/>
  <c r="AP62" i="10"/>
  <c r="AO62" i="10"/>
  <c r="AN62" i="10"/>
  <c r="AK62" i="10"/>
  <c r="AJ62" i="10"/>
  <c r="AI62" i="10"/>
  <c r="AH62" i="10"/>
  <c r="AD62" i="10"/>
  <c r="AC62" i="10"/>
  <c r="AB62" i="10"/>
  <c r="Y62" i="10"/>
  <c r="X62" i="10"/>
  <c r="W62" i="10"/>
  <c r="V62" i="10"/>
  <c r="R62" i="10"/>
  <c r="Q62" i="10"/>
  <c r="P62" i="10"/>
  <c r="L62" i="10"/>
  <c r="K62" i="10"/>
  <c r="J62" i="10"/>
  <c r="F62" i="10"/>
  <c r="E62" i="10"/>
  <c r="D62" i="10"/>
  <c r="BI61" i="10"/>
  <c r="BH61" i="10"/>
  <c r="BG61" i="10"/>
  <c r="BF61" i="10"/>
  <c r="BC61" i="10"/>
  <c r="BB61" i="10"/>
  <c r="BA61" i="10"/>
  <c r="AZ61" i="10"/>
  <c r="AW61" i="10"/>
  <c r="AV61" i="10"/>
  <c r="AU61" i="10"/>
  <c r="AT61" i="10"/>
  <c r="AQ61" i="10"/>
  <c r="AP61" i="10"/>
  <c r="AO61" i="10"/>
  <c r="AN61" i="10"/>
  <c r="AK61" i="10"/>
  <c r="AJ61" i="10"/>
  <c r="AI61" i="10"/>
  <c r="AH61" i="10"/>
  <c r="AD61" i="10"/>
  <c r="AC61" i="10"/>
  <c r="AB61" i="10"/>
  <c r="Y61" i="10"/>
  <c r="X61" i="10"/>
  <c r="W61" i="10"/>
  <c r="V61" i="10"/>
  <c r="R61" i="10"/>
  <c r="Q61" i="10"/>
  <c r="P61" i="10"/>
  <c r="L61" i="10"/>
  <c r="K61" i="10"/>
  <c r="J61" i="10"/>
  <c r="F61" i="10"/>
  <c r="E61" i="10"/>
  <c r="D61" i="10"/>
  <c r="BI60" i="10"/>
  <c r="BH60" i="10"/>
  <c r="BG60" i="10"/>
  <c r="BF60" i="10"/>
  <c r="BC60" i="10"/>
  <c r="BB60" i="10"/>
  <c r="BA60" i="10"/>
  <c r="AZ60" i="10"/>
  <c r="AW60" i="10"/>
  <c r="AV60" i="10"/>
  <c r="AU60" i="10"/>
  <c r="AT60" i="10"/>
  <c r="AQ60" i="10"/>
  <c r="AP60" i="10"/>
  <c r="AO60" i="10"/>
  <c r="AN60" i="10"/>
  <c r="AK60" i="10"/>
  <c r="AJ60" i="10"/>
  <c r="AI60" i="10"/>
  <c r="AH60" i="10"/>
  <c r="AD60" i="10"/>
  <c r="AC60" i="10"/>
  <c r="AB60" i="10"/>
  <c r="Y60" i="10"/>
  <c r="X60" i="10"/>
  <c r="W60" i="10"/>
  <c r="V60" i="10"/>
  <c r="R60" i="10"/>
  <c r="Q60" i="10"/>
  <c r="P60" i="10"/>
  <c r="L60" i="10"/>
  <c r="K60" i="10"/>
  <c r="J60" i="10"/>
  <c r="F60" i="10"/>
  <c r="E60" i="10"/>
  <c r="D60" i="10"/>
  <c r="BI59" i="10"/>
  <c r="BH59" i="10"/>
  <c r="BG59" i="10"/>
  <c r="BF59" i="10"/>
  <c r="BC59" i="10"/>
  <c r="BB59" i="10"/>
  <c r="BA59" i="10"/>
  <c r="AZ59" i="10"/>
  <c r="AW59" i="10"/>
  <c r="AV59" i="10"/>
  <c r="AU59" i="10"/>
  <c r="AT59" i="10"/>
  <c r="AQ59" i="10"/>
  <c r="AP59" i="10"/>
  <c r="AO59" i="10"/>
  <c r="AN59" i="10"/>
  <c r="AK59" i="10"/>
  <c r="AJ59" i="10"/>
  <c r="AI59" i="10"/>
  <c r="AH59" i="10"/>
  <c r="AD59" i="10"/>
  <c r="AC59" i="10"/>
  <c r="AB59" i="10"/>
  <c r="Y59" i="10"/>
  <c r="X59" i="10"/>
  <c r="W59" i="10"/>
  <c r="V59" i="10"/>
  <c r="R59" i="10"/>
  <c r="Q59" i="10"/>
  <c r="P59" i="10"/>
  <c r="L59" i="10"/>
  <c r="K59" i="10"/>
  <c r="J59" i="10"/>
  <c r="F59" i="10"/>
  <c r="E59" i="10"/>
  <c r="D59" i="10"/>
  <c r="BI58" i="10"/>
  <c r="BH58" i="10"/>
  <c r="BG58" i="10"/>
  <c r="BF58" i="10"/>
  <c r="BC58" i="10"/>
  <c r="BB58" i="10"/>
  <c r="BA58" i="10"/>
  <c r="AZ58" i="10"/>
  <c r="AW58" i="10"/>
  <c r="AV58" i="10"/>
  <c r="AU58" i="10"/>
  <c r="AT58" i="10"/>
  <c r="AQ58" i="10"/>
  <c r="AP58" i="10"/>
  <c r="AO58" i="10"/>
  <c r="AN58" i="10"/>
  <c r="AK58" i="10"/>
  <c r="AJ58" i="10"/>
  <c r="AI58" i="10"/>
  <c r="AH58" i="10"/>
  <c r="AD58" i="10"/>
  <c r="AC58" i="10"/>
  <c r="AB58" i="10"/>
  <c r="Y58" i="10"/>
  <c r="X58" i="10"/>
  <c r="W58" i="10"/>
  <c r="V58" i="10"/>
  <c r="R58" i="10"/>
  <c r="Q58" i="10"/>
  <c r="P58" i="10"/>
  <c r="L58" i="10"/>
  <c r="K58" i="10"/>
  <c r="J58" i="10"/>
  <c r="F58" i="10"/>
  <c r="E58" i="10"/>
  <c r="D58" i="10"/>
  <c r="BI57" i="10"/>
  <c r="BH57" i="10"/>
  <c r="BG57" i="10"/>
  <c r="BF57" i="10"/>
  <c r="BC57" i="10"/>
  <c r="BB57" i="10"/>
  <c r="BA57" i="10"/>
  <c r="AZ57" i="10"/>
  <c r="AW57" i="10"/>
  <c r="AV57" i="10"/>
  <c r="AU57" i="10"/>
  <c r="AT57" i="10"/>
  <c r="AQ57" i="10"/>
  <c r="AP57" i="10"/>
  <c r="AO57" i="10"/>
  <c r="AN57" i="10"/>
  <c r="AK57" i="10"/>
  <c r="AI57" i="10"/>
  <c r="AH57" i="10"/>
  <c r="AD57" i="10"/>
  <c r="AC57" i="10"/>
  <c r="AB57" i="10"/>
  <c r="Y57" i="10"/>
  <c r="X57" i="10"/>
  <c r="W57" i="10"/>
  <c r="V57" i="10"/>
  <c r="R57" i="10"/>
  <c r="Q57" i="10"/>
  <c r="P57" i="10"/>
  <c r="L57" i="10"/>
  <c r="F57" i="10"/>
  <c r="E57" i="10"/>
  <c r="D57" i="10"/>
  <c r="BI56" i="10"/>
  <c r="BH56" i="10"/>
  <c r="BG56" i="10"/>
  <c r="BF56" i="10"/>
  <c r="BC56" i="10"/>
  <c r="BB56" i="10"/>
  <c r="BA56" i="10"/>
  <c r="AZ56" i="10"/>
  <c r="AW56" i="10"/>
  <c r="AV56" i="10"/>
  <c r="AU56" i="10"/>
  <c r="AT56" i="10"/>
  <c r="AQ56" i="10"/>
  <c r="AP56" i="10"/>
  <c r="AK56" i="10"/>
  <c r="AJ56" i="10"/>
  <c r="AI56" i="10"/>
  <c r="AH56" i="10"/>
  <c r="AD56" i="10"/>
  <c r="AC56" i="10"/>
  <c r="AB56" i="10"/>
  <c r="Y56" i="10"/>
  <c r="X56" i="10"/>
  <c r="W56" i="10"/>
  <c r="V56" i="10"/>
  <c r="R56" i="10"/>
  <c r="Q56" i="10"/>
  <c r="P56" i="10"/>
  <c r="L56" i="10"/>
  <c r="K56" i="10"/>
  <c r="J56" i="10"/>
  <c r="F56" i="10"/>
  <c r="E56" i="10"/>
  <c r="D56" i="10"/>
  <c r="BI55" i="10"/>
  <c r="BH55" i="10"/>
  <c r="BG55" i="10"/>
  <c r="BF55" i="10"/>
  <c r="BC55" i="10"/>
  <c r="BA55" i="10"/>
  <c r="AZ55" i="10"/>
  <c r="AW55" i="10"/>
  <c r="AV55" i="10"/>
  <c r="AU55" i="10"/>
  <c r="AT55" i="10"/>
  <c r="AQ55" i="10"/>
  <c r="AP55" i="10"/>
  <c r="AO55" i="10"/>
  <c r="AN55" i="10"/>
  <c r="AK55" i="10"/>
  <c r="AD55" i="10"/>
  <c r="AC55" i="10"/>
  <c r="AB55" i="10"/>
  <c r="Y55" i="10"/>
  <c r="X55" i="10"/>
  <c r="W55" i="10"/>
  <c r="V55" i="10"/>
  <c r="R55" i="10"/>
  <c r="Q55" i="10"/>
  <c r="P55" i="10"/>
  <c r="L55" i="10"/>
  <c r="F55" i="10"/>
  <c r="E55" i="10"/>
  <c r="D55" i="10"/>
  <c r="BI54" i="10"/>
  <c r="BH54" i="10"/>
  <c r="BG54" i="10"/>
  <c r="BF54" i="10"/>
  <c r="BC54" i="10"/>
  <c r="BB54" i="10"/>
  <c r="BA54" i="10"/>
  <c r="AZ54" i="10"/>
  <c r="AW54" i="10"/>
  <c r="AV54" i="10"/>
  <c r="AU54" i="10"/>
  <c r="AT54" i="10"/>
  <c r="AQ54" i="10"/>
  <c r="AP54" i="10"/>
  <c r="AO54" i="10"/>
  <c r="AN54" i="10"/>
  <c r="AK54" i="10"/>
  <c r="AJ54" i="10"/>
  <c r="AI54" i="10"/>
  <c r="AH54" i="10"/>
  <c r="AD54" i="10"/>
  <c r="AC54" i="10"/>
  <c r="AB54" i="10"/>
  <c r="Y54" i="10"/>
  <c r="X54" i="10"/>
  <c r="W54" i="10"/>
  <c r="V54" i="10"/>
  <c r="R54" i="10"/>
  <c r="Q54" i="10"/>
  <c r="P54" i="10"/>
  <c r="L54" i="10"/>
  <c r="K54" i="10"/>
  <c r="J54" i="10"/>
  <c r="F54" i="10"/>
  <c r="E54" i="10"/>
  <c r="D54" i="10"/>
  <c r="BI53" i="10"/>
  <c r="BH53" i="10"/>
  <c r="BG53" i="10"/>
  <c r="BF53" i="10"/>
  <c r="BC53" i="10"/>
  <c r="BB53" i="10"/>
  <c r="BA53" i="10"/>
  <c r="AZ53" i="10"/>
  <c r="AW53" i="10"/>
  <c r="AV53" i="10"/>
  <c r="AU53" i="10"/>
  <c r="AT53" i="10"/>
  <c r="AQ53" i="10"/>
  <c r="AP53" i="10"/>
  <c r="AO53" i="10"/>
  <c r="AN53" i="10"/>
  <c r="AK53" i="10"/>
  <c r="AJ53" i="10"/>
  <c r="AI53" i="10"/>
  <c r="AH53" i="10"/>
  <c r="AD53" i="10"/>
  <c r="AC53" i="10"/>
  <c r="AB53" i="10"/>
  <c r="Y53" i="10"/>
  <c r="X53" i="10"/>
  <c r="W53" i="10"/>
  <c r="V53" i="10"/>
  <c r="R53" i="10"/>
  <c r="Q53" i="10"/>
  <c r="P53" i="10"/>
  <c r="L53" i="10"/>
  <c r="K53" i="10"/>
  <c r="J53" i="10"/>
  <c r="F53" i="10"/>
  <c r="E53" i="10"/>
  <c r="D53" i="10"/>
  <c r="BI52" i="10"/>
  <c r="BH52" i="10"/>
  <c r="BG52" i="10"/>
  <c r="BF52" i="10"/>
  <c r="BC52" i="10"/>
  <c r="BB52" i="10"/>
  <c r="BA52" i="10"/>
  <c r="AZ52" i="10"/>
  <c r="AW52" i="10"/>
  <c r="AV52" i="10"/>
  <c r="AU52" i="10"/>
  <c r="AT52" i="10"/>
  <c r="AQ52" i="10"/>
  <c r="AP52" i="10"/>
  <c r="AO52" i="10"/>
  <c r="AN52" i="10"/>
  <c r="AK52" i="10"/>
  <c r="AI52" i="10"/>
  <c r="AD52" i="10"/>
  <c r="AC52" i="10"/>
  <c r="AB52" i="10"/>
  <c r="Y52" i="10"/>
  <c r="X52" i="10"/>
  <c r="W52" i="10"/>
  <c r="V52" i="10"/>
  <c r="R52" i="10"/>
  <c r="Q52" i="10"/>
  <c r="P52" i="10"/>
  <c r="L52" i="10"/>
  <c r="J52" i="10"/>
  <c r="F52" i="10"/>
  <c r="E52" i="10"/>
  <c r="D52" i="10"/>
  <c r="BI51" i="10"/>
  <c r="BH51" i="10"/>
  <c r="BG51" i="10"/>
  <c r="BF51" i="10"/>
  <c r="BC51" i="10"/>
  <c r="BB51" i="10"/>
  <c r="BA51" i="10"/>
  <c r="AZ51" i="10"/>
  <c r="AW51" i="10"/>
  <c r="AV51" i="10"/>
  <c r="AU51" i="10"/>
  <c r="AT51" i="10"/>
  <c r="AQ51" i="10"/>
  <c r="AP51" i="10"/>
  <c r="AO51" i="10"/>
  <c r="AN51" i="10"/>
  <c r="AK51" i="10"/>
  <c r="AJ51" i="10"/>
  <c r="AI51" i="10"/>
  <c r="AH51" i="10"/>
  <c r="AD51" i="10"/>
  <c r="AC51" i="10"/>
  <c r="AB51" i="10"/>
  <c r="Y51" i="10"/>
  <c r="X51" i="10"/>
  <c r="W51" i="10"/>
  <c r="V51" i="10"/>
  <c r="R51" i="10"/>
  <c r="Q51" i="10"/>
  <c r="P51" i="10"/>
  <c r="L51" i="10"/>
  <c r="K51" i="10"/>
  <c r="J51" i="10"/>
  <c r="F51" i="10"/>
  <c r="E51" i="10"/>
  <c r="D51" i="10"/>
  <c r="BI50" i="10"/>
  <c r="BH50" i="10"/>
  <c r="BG50" i="10"/>
  <c r="BF50" i="10"/>
  <c r="BC50" i="10"/>
  <c r="BB50" i="10"/>
  <c r="BA50" i="10"/>
  <c r="AZ50" i="10"/>
  <c r="AW50" i="10"/>
  <c r="AV50" i="10"/>
  <c r="AU50" i="10"/>
  <c r="AT50" i="10"/>
  <c r="AQ50" i="10"/>
  <c r="AP50" i="10"/>
  <c r="AO50" i="10"/>
  <c r="AN50" i="10"/>
  <c r="AK50" i="10"/>
  <c r="AJ50" i="10"/>
  <c r="AI50" i="10"/>
  <c r="AH50" i="10"/>
  <c r="AD50" i="10"/>
  <c r="AC50" i="10"/>
  <c r="AB50" i="10"/>
  <c r="Y50" i="10"/>
  <c r="X50" i="10"/>
  <c r="W50" i="10"/>
  <c r="V50" i="10"/>
  <c r="R50" i="10"/>
  <c r="Q50" i="10"/>
  <c r="P50" i="10"/>
  <c r="L50" i="10"/>
  <c r="K50" i="10"/>
  <c r="J50" i="10"/>
  <c r="F50" i="10"/>
  <c r="E50" i="10"/>
  <c r="D50" i="10"/>
  <c r="BI49" i="10"/>
  <c r="BH49" i="10"/>
  <c r="BG49" i="10"/>
  <c r="BF49" i="10"/>
  <c r="BC49" i="10"/>
  <c r="BB49" i="10"/>
  <c r="BA49" i="10"/>
  <c r="AZ49" i="10"/>
  <c r="AW49" i="10"/>
  <c r="AV49" i="10"/>
  <c r="AU49" i="10"/>
  <c r="AT49" i="10"/>
  <c r="AQ49" i="10"/>
  <c r="AP49" i="10"/>
  <c r="AO49" i="10"/>
  <c r="AN49" i="10"/>
  <c r="AK49" i="10"/>
  <c r="AJ49" i="10"/>
  <c r="AI49" i="10"/>
  <c r="AH49" i="10"/>
  <c r="AD49" i="10"/>
  <c r="AC49" i="10"/>
  <c r="AB49" i="10"/>
  <c r="Y49" i="10"/>
  <c r="X49" i="10"/>
  <c r="W49" i="10"/>
  <c r="V49" i="10"/>
  <c r="R49" i="10"/>
  <c r="Q49" i="10"/>
  <c r="P49" i="10"/>
  <c r="L49" i="10"/>
  <c r="J49" i="10"/>
  <c r="F49" i="10"/>
  <c r="E49" i="10"/>
  <c r="D49" i="10"/>
  <c r="BI48" i="10"/>
  <c r="BH48" i="10"/>
  <c r="BG48" i="10"/>
  <c r="BF48" i="10"/>
  <c r="BC48" i="10"/>
  <c r="BB48" i="10"/>
  <c r="BA48" i="10"/>
  <c r="AZ48" i="10"/>
  <c r="AW48" i="10"/>
  <c r="AV48" i="10"/>
  <c r="AU48" i="10"/>
  <c r="AT48" i="10"/>
  <c r="AQ48" i="10"/>
  <c r="AP48" i="10"/>
  <c r="AO48" i="10"/>
  <c r="AN48" i="10"/>
  <c r="AK48" i="10"/>
  <c r="AJ48" i="10"/>
  <c r="AI48" i="10"/>
  <c r="AH48" i="10"/>
  <c r="AD48" i="10"/>
  <c r="AC48" i="10"/>
  <c r="AB48" i="10"/>
  <c r="Y48" i="10"/>
  <c r="X48" i="10"/>
  <c r="W48" i="10"/>
  <c r="V48" i="10"/>
  <c r="R48" i="10"/>
  <c r="Q48" i="10"/>
  <c r="P48" i="10"/>
  <c r="L48" i="10"/>
  <c r="K48" i="10"/>
  <c r="J48" i="10"/>
  <c r="F48" i="10"/>
  <c r="E48" i="10"/>
  <c r="D48" i="10"/>
  <c r="BI41" i="10"/>
  <c r="BH41" i="10"/>
  <c r="BG41" i="10"/>
  <c r="BF41" i="10"/>
  <c r="BC41" i="10"/>
  <c r="BB41" i="10"/>
  <c r="BA41" i="10"/>
  <c r="AZ41" i="10"/>
  <c r="AW41" i="10"/>
  <c r="AV41" i="10"/>
  <c r="AU41" i="10"/>
  <c r="AT41" i="10"/>
  <c r="AQ41" i="10"/>
  <c r="AP41" i="10"/>
  <c r="AO41" i="10"/>
  <c r="AN41" i="10"/>
  <c r="AJ41" i="10"/>
  <c r="AI41" i="10"/>
  <c r="AH41" i="10"/>
  <c r="AD41" i="10"/>
  <c r="AC41" i="10"/>
  <c r="AB41" i="10"/>
  <c r="Y41" i="10"/>
  <c r="X41" i="10"/>
  <c r="W41" i="10"/>
  <c r="V41" i="10"/>
  <c r="R41" i="10"/>
  <c r="Q41" i="10"/>
  <c r="P41" i="10"/>
  <c r="L41" i="10"/>
  <c r="K41" i="10"/>
  <c r="J41" i="10"/>
  <c r="F41" i="10"/>
  <c r="E41" i="10"/>
  <c r="D41" i="10"/>
  <c r="BI40" i="10"/>
  <c r="BH40" i="10"/>
  <c r="BG40" i="10"/>
  <c r="BF40" i="10"/>
  <c r="BC40" i="10"/>
  <c r="BB40" i="10"/>
  <c r="BA40" i="10"/>
  <c r="AZ40" i="10"/>
  <c r="AW40" i="10"/>
  <c r="AV40" i="10"/>
  <c r="AU40" i="10"/>
  <c r="AT40" i="10"/>
  <c r="AQ40" i="10"/>
  <c r="AP40" i="10"/>
  <c r="AO40" i="10"/>
  <c r="AN40" i="10"/>
  <c r="AK40" i="10"/>
  <c r="AJ40" i="10"/>
  <c r="AI40" i="10"/>
  <c r="AH40" i="10"/>
  <c r="AD40" i="10"/>
  <c r="AC40" i="10"/>
  <c r="AB40" i="10"/>
  <c r="Y40" i="10"/>
  <c r="X40" i="10"/>
  <c r="W40" i="10"/>
  <c r="V40" i="10"/>
  <c r="R40" i="10"/>
  <c r="Q40" i="10"/>
  <c r="P40" i="10"/>
  <c r="L40" i="10"/>
  <c r="K40" i="10"/>
  <c r="J40" i="10"/>
  <c r="F40" i="10"/>
  <c r="E40" i="10"/>
  <c r="D40" i="10"/>
  <c r="BI39" i="10"/>
  <c r="BH39" i="10"/>
  <c r="BG39" i="10"/>
  <c r="BF39" i="10"/>
  <c r="BC39" i="10"/>
  <c r="BB39" i="10"/>
  <c r="BA39" i="10"/>
  <c r="AZ39" i="10"/>
  <c r="AW39" i="10"/>
  <c r="AV39" i="10"/>
  <c r="AU39" i="10"/>
  <c r="AT39" i="10"/>
  <c r="AQ39" i="10"/>
  <c r="AP39" i="10"/>
  <c r="AO39" i="10"/>
  <c r="AN39" i="10"/>
  <c r="AK39" i="10"/>
  <c r="AJ39" i="10"/>
  <c r="AI39" i="10"/>
  <c r="AH39" i="10"/>
  <c r="AD39" i="10"/>
  <c r="AC39" i="10"/>
  <c r="AB39" i="10"/>
  <c r="Y39" i="10"/>
  <c r="X39" i="10"/>
  <c r="W39" i="10"/>
  <c r="V39" i="10"/>
  <c r="R39" i="10"/>
  <c r="Q39" i="10"/>
  <c r="P39" i="10"/>
  <c r="L39" i="10"/>
  <c r="K39" i="10"/>
  <c r="J39" i="10"/>
  <c r="F39" i="10"/>
  <c r="E39" i="10"/>
  <c r="D39" i="10"/>
  <c r="BI38" i="10"/>
  <c r="BH38" i="10"/>
  <c r="BG38" i="10"/>
  <c r="BF38" i="10"/>
  <c r="BC38" i="10"/>
  <c r="BB38" i="10"/>
  <c r="BA38" i="10"/>
  <c r="AZ38" i="10"/>
  <c r="AW38" i="10"/>
  <c r="AV38" i="10"/>
  <c r="AU38" i="10"/>
  <c r="AT38" i="10"/>
  <c r="AQ38" i="10"/>
  <c r="AP38" i="10"/>
  <c r="AO38" i="10"/>
  <c r="AN38" i="10"/>
  <c r="AK38" i="10"/>
  <c r="AJ38" i="10"/>
  <c r="AI38" i="10"/>
  <c r="AH38" i="10"/>
  <c r="AD38" i="10"/>
  <c r="AC38" i="10"/>
  <c r="AB38" i="10"/>
  <c r="Y38" i="10"/>
  <c r="X38" i="10"/>
  <c r="W38" i="10"/>
  <c r="V38" i="10"/>
  <c r="R38" i="10"/>
  <c r="Q38" i="10"/>
  <c r="P38" i="10"/>
  <c r="L38" i="10"/>
  <c r="K38" i="10"/>
  <c r="J38" i="10"/>
  <c r="F38" i="10"/>
  <c r="E38" i="10"/>
  <c r="D38" i="10"/>
  <c r="BI37" i="10"/>
  <c r="BH37" i="10"/>
  <c r="BG37" i="10"/>
  <c r="BF37" i="10"/>
  <c r="BC37" i="10"/>
  <c r="BB37" i="10"/>
  <c r="BA37" i="10"/>
  <c r="AZ37" i="10"/>
  <c r="AW37" i="10"/>
  <c r="AV37" i="10"/>
  <c r="AU37" i="10"/>
  <c r="AT37" i="10"/>
  <c r="AQ37" i="10"/>
  <c r="AP37" i="10"/>
  <c r="AO37" i="10"/>
  <c r="AN37" i="10"/>
  <c r="AK37" i="10"/>
  <c r="AJ37" i="10"/>
  <c r="AI37" i="10"/>
  <c r="AH37" i="10"/>
  <c r="AD37" i="10"/>
  <c r="AC37" i="10"/>
  <c r="AB37" i="10"/>
  <c r="Y37" i="10"/>
  <c r="X37" i="10"/>
  <c r="W37" i="10"/>
  <c r="V37" i="10"/>
  <c r="R37" i="10"/>
  <c r="Q37" i="10"/>
  <c r="P37" i="10"/>
  <c r="L37" i="10"/>
  <c r="K37" i="10"/>
  <c r="J37" i="10"/>
  <c r="F37" i="10"/>
  <c r="E37" i="10"/>
  <c r="D37" i="10"/>
  <c r="BI36" i="10"/>
  <c r="BH36" i="10"/>
  <c r="BG36" i="10"/>
  <c r="BF36" i="10"/>
  <c r="BC36" i="10"/>
  <c r="BB36" i="10"/>
  <c r="BA36" i="10"/>
  <c r="AZ36" i="10"/>
  <c r="AW36" i="10"/>
  <c r="AV36" i="10"/>
  <c r="AU36" i="10"/>
  <c r="AT36" i="10"/>
  <c r="AQ36" i="10"/>
  <c r="AP36" i="10"/>
  <c r="AO36" i="10"/>
  <c r="AN36" i="10"/>
  <c r="AK36" i="10"/>
  <c r="AJ36" i="10"/>
  <c r="AI36" i="10"/>
  <c r="AH36" i="10"/>
  <c r="AD36" i="10"/>
  <c r="AC36" i="10"/>
  <c r="AB36" i="10"/>
  <c r="Y36" i="10"/>
  <c r="X36" i="10"/>
  <c r="W36" i="10"/>
  <c r="V36" i="10"/>
  <c r="R36" i="10"/>
  <c r="Q36" i="10"/>
  <c r="P36" i="10"/>
  <c r="L36" i="10"/>
  <c r="K36" i="10"/>
  <c r="J36" i="10"/>
  <c r="BI35" i="10"/>
  <c r="BH35" i="10"/>
  <c r="BG35" i="10"/>
  <c r="BF35" i="10"/>
  <c r="BC35" i="10"/>
  <c r="BB35" i="10"/>
  <c r="BA35" i="10"/>
  <c r="AZ35" i="10"/>
  <c r="AW35" i="10"/>
  <c r="AV35" i="10"/>
  <c r="AU35" i="10"/>
  <c r="AT35" i="10"/>
  <c r="AQ35" i="10"/>
  <c r="AP35" i="10"/>
  <c r="AO35" i="10"/>
  <c r="AN35" i="10"/>
  <c r="AK35" i="10"/>
  <c r="AJ35" i="10"/>
  <c r="AI35" i="10"/>
  <c r="AH35" i="10"/>
  <c r="AD35" i="10"/>
  <c r="AC35" i="10"/>
  <c r="AB35" i="10"/>
  <c r="Y35" i="10"/>
  <c r="X35" i="10"/>
  <c r="W35" i="10"/>
  <c r="V35" i="10"/>
  <c r="R35" i="10"/>
  <c r="Q35" i="10"/>
  <c r="P35" i="10"/>
  <c r="J35" i="10"/>
  <c r="F35" i="10"/>
  <c r="E35" i="10"/>
  <c r="D35" i="10"/>
  <c r="BI34" i="10"/>
  <c r="BH34" i="10"/>
  <c r="BG34" i="10"/>
  <c r="BF34" i="10"/>
  <c r="BC34" i="10"/>
  <c r="BB34" i="10"/>
  <c r="BA34" i="10"/>
  <c r="AZ34" i="10"/>
  <c r="AW34" i="10"/>
  <c r="AV34" i="10"/>
  <c r="AU34" i="10"/>
  <c r="AT34" i="10"/>
  <c r="AQ34" i="10"/>
  <c r="AP34" i="10"/>
  <c r="AO34" i="10"/>
  <c r="AN34" i="10"/>
  <c r="AK34" i="10"/>
  <c r="AJ34" i="10"/>
  <c r="AI34" i="10"/>
  <c r="AH34" i="10"/>
  <c r="AD34" i="10"/>
  <c r="AC34" i="10"/>
  <c r="AB34" i="10"/>
  <c r="Y34" i="10"/>
  <c r="X34" i="10"/>
  <c r="W34" i="10"/>
  <c r="V34" i="10"/>
  <c r="R34" i="10"/>
  <c r="Q34" i="10"/>
  <c r="P34" i="10"/>
  <c r="L34" i="10"/>
  <c r="K34" i="10"/>
  <c r="J34" i="10"/>
  <c r="F34" i="10"/>
  <c r="E34" i="10"/>
  <c r="D34" i="10"/>
  <c r="BI33" i="10"/>
  <c r="BH33" i="10"/>
  <c r="BG33" i="10"/>
  <c r="BF33" i="10"/>
  <c r="BC33" i="10"/>
  <c r="BB33" i="10"/>
  <c r="BA33" i="10"/>
  <c r="AZ33" i="10"/>
  <c r="AW33" i="10"/>
  <c r="AV33" i="10"/>
  <c r="AU33" i="10"/>
  <c r="AT33" i="10"/>
  <c r="AQ33" i="10"/>
  <c r="AP33" i="10"/>
  <c r="AO33" i="10"/>
  <c r="AN33" i="10"/>
  <c r="AK33" i="10"/>
  <c r="AJ33" i="10"/>
  <c r="AI33" i="10"/>
  <c r="AH33" i="10"/>
  <c r="AD33" i="10"/>
  <c r="AC33" i="10"/>
  <c r="AB33" i="10"/>
  <c r="R33" i="10"/>
  <c r="Q33" i="10"/>
  <c r="P33" i="10"/>
  <c r="L33" i="10"/>
  <c r="F33" i="10"/>
  <c r="E33" i="10"/>
  <c r="D33" i="10"/>
  <c r="BI32" i="10"/>
  <c r="BH32" i="10"/>
  <c r="BG32" i="10"/>
  <c r="BF32" i="10"/>
  <c r="BC32" i="10"/>
  <c r="BB32" i="10"/>
  <c r="BA32" i="10"/>
  <c r="AZ32" i="10"/>
  <c r="AW32" i="10"/>
  <c r="AV32" i="10"/>
  <c r="AU32" i="10"/>
  <c r="AT32" i="10"/>
  <c r="AQ32" i="10"/>
  <c r="AP32" i="10"/>
  <c r="AO32" i="10"/>
  <c r="AN32" i="10"/>
  <c r="AK32" i="10"/>
  <c r="AI32" i="10"/>
  <c r="AD32" i="10"/>
  <c r="AC32" i="10"/>
  <c r="AB32" i="10"/>
  <c r="Y32" i="10"/>
  <c r="X32" i="10"/>
  <c r="W32" i="10"/>
  <c r="V32" i="10"/>
  <c r="R32" i="10"/>
  <c r="Q32" i="10"/>
  <c r="P32" i="10"/>
  <c r="L32" i="10"/>
  <c r="K32" i="10"/>
  <c r="J32" i="10"/>
  <c r="F32" i="10"/>
  <c r="E32" i="10"/>
  <c r="D32" i="10"/>
  <c r="BI31" i="10"/>
  <c r="BH31" i="10"/>
  <c r="BG31" i="10"/>
  <c r="BF31" i="10"/>
  <c r="BC31" i="10"/>
  <c r="BB31" i="10"/>
  <c r="BA31" i="10"/>
  <c r="AZ31" i="10"/>
  <c r="AW31" i="10"/>
  <c r="AV31" i="10"/>
  <c r="AU31" i="10"/>
  <c r="AT31" i="10"/>
  <c r="AQ31" i="10"/>
  <c r="AP31" i="10"/>
  <c r="AO31" i="10"/>
  <c r="AN31" i="10"/>
  <c r="AK31" i="10"/>
  <c r="AJ31" i="10"/>
  <c r="AI31" i="10"/>
  <c r="AH31" i="10"/>
  <c r="AD31" i="10"/>
  <c r="AC31" i="10"/>
  <c r="AB31" i="10"/>
  <c r="Y31" i="10"/>
  <c r="X31" i="10"/>
  <c r="W31" i="10"/>
  <c r="V31" i="10"/>
  <c r="R31" i="10"/>
  <c r="Q31" i="10"/>
  <c r="P31" i="10"/>
  <c r="L31" i="10"/>
  <c r="K31" i="10"/>
  <c r="J31" i="10"/>
  <c r="F31" i="10"/>
  <c r="E31" i="10"/>
  <c r="D31" i="10"/>
  <c r="BI30" i="10"/>
  <c r="BH30" i="10"/>
  <c r="BG30" i="10"/>
  <c r="BF30" i="10"/>
  <c r="BC30" i="10"/>
  <c r="BB30" i="10"/>
  <c r="BA30" i="10"/>
  <c r="AZ30" i="10"/>
  <c r="AW30" i="10"/>
  <c r="AV30" i="10"/>
  <c r="AU30" i="10"/>
  <c r="AT30" i="10"/>
  <c r="AQ30" i="10"/>
  <c r="AP30" i="10"/>
  <c r="AO30" i="10"/>
  <c r="AN30" i="10"/>
  <c r="AK30" i="10"/>
  <c r="AJ30" i="10"/>
  <c r="AI30" i="10"/>
  <c r="AH30" i="10"/>
  <c r="AD30" i="10"/>
  <c r="AC30" i="10"/>
  <c r="AB30" i="10"/>
  <c r="X30" i="10"/>
  <c r="R30" i="10"/>
  <c r="Q30" i="10"/>
  <c r="P30" i="10"/>
  <c r="L30" i="10"/>
  <c r="J30" i="10"/>
  <c r="BI29" i="10"/>
  <c r="BH29" i="10"/>
  <c r="BG29" i="10"/>
  <c r="BF29" i="10"/>
  <c r="BC29" i="10"/>
  <c r="BB29" i="10"/>
  <c r="BA29" i="10"/>
  <c r="AZ29" i="10"/>
  <c r="AW29" i="10"/>
  <c r="AV29" i="10"/>
  <c r="AU29" i="10"/>
  <c r="AT29" i="10"/>
  <c r="AQ29" i="10"/>
  <c r="AP29" i="10"/>
  <c r="AO29" i="10"/>
  <c r="AN29" i="10"/>
  <c r="AK29" i="10"/>
  <c r="AJ29" i="10"/>
  <c r="AI29" i="10"/>
  <c r="AH29" i="10"/>
  <c r="AD29" i="10"/>
  <c r="AC29" i="10"/>
  <c r="AB29" i="10"/>
  <c r="Y29" i="10"/>
  <c r="X29" i="10"/>
  <c r="W29" i="10"/>
  <c r="V29" i="10"/>
  <c r="R29" i="10"/>
  <c r="Q29" i="10"/>
  <c r="P29" i="10"/>
  <c r="L29" i="10"/>
  <c r="K29" i="10"/>
  <c r="J29" i="10"/>
  <c r="BI28" i="10"/>
  <c r="BH28" i="10"/>
  <c r="BG28" i="10"/>
  <c r="BF28" i="10"/>
  <c r="BC28" i="10"/>
  <c r="BB28" i="10"/>
  <c r="BA28" i="10"/>
  <c r="AZ28" i="10"/>
  <c r="AW28" i="10"/>
  <c r="AV28" i="10"/>
  <c r="AU28" i="10"/>
  <c r="AT28" i="10"/>
  <c r="AQ28" i="10"/>
  <c r="AP28" i="10"/>
  <c r="AO28" i="10"/>
  <c r="AN28" i="10"/>
  <c r="AK28" i="10"/>
  <c r="AJ28" i="10"/>
  <c r="AI28" i="10"/>
  <c r="AH28" i="10"/>
  <c r="AD28" i="10"/>
  <c r="AC28" i="10"/>
  <c r="AB28" i="10"/>
  <c r="Y28" i="10"/>
  <c r="X28" i="10"/>
  <c r="W28" i="10"/>
  <c r="V28" i="10"/>
  <c r="R28" i="10"/>
  <c r="Q28" i="10"/>
  <c r="P28" i="10"/>
  <c r="L28" i="10"/>
  <c r="K28" i="10"/>
  <c r="J28" i="10"/>
  <c r="F28" i="10"/>
  <c r="E28" i="10"/>
  <c r="D28" i="10"/>
  <c r="BI27" i="10"/>
  <c r="BH27" i="10"/>
  <c r="BG27" i="10"/>
  <c r="BF27" i="10"/>
  <c r="BC27" i="10"/>
  <c r="BB27" i="10"/>
  <c r="BA27" i="10"/>
  <c r="AZ27" i="10"/>
  <c r="AW27" i="10"/>
  <c r="AV27" i="10"/>
  <c r="AU27" i="10"/>
  <c r="AT27" i="10"/>
  <c r="AQ27" i="10"/>
  <c r="AP27" i="10"/>
  <c r="AO27" i="10"/>
  <c r="AN27" i="10"/>
  <c r="AK27" i="10"/>
  <c r="AJ27" i="10"/>
  <c r="AI27" i="10"/>
  <c r="AH27" i="10"/>
  <c r="AD27" i="10"/>
  <c r="AC27" i="10"/>
  <c r="AB27" i="10"/>
  <c r="Y27" i="10"/>
  <c r="X27" i="10"/>
  <c r="W27" i="10"/>
  <c r="V27" i="10"/>
  <c r="R27" i="10"/>
  <c r="Q27" i="10"/>
  <c r="P27" i="10"/>
  <c r="L27" i="10"/>
  <c r="K27" i="10"/>
  <c r="J27" i="10"/>
  <c r="F27" i="10"/>
  <c r="E27" i="10"/>
  <c r="D27" i="10"/>
  <c r="BI26" i="10"/>
  <c r="BH26" i="10"/>
  <c r="BG26" i="10"/>
  <c r="BF26" i="10"/>
  <c r="BC26" i="10"/>
  <c r="BB26" i="10"/>
  <c r="BA26" i="10"/>
  <c r="AZ26" i="10"/>
  <c r="AW26" i="10"/>
  <c r="AV26" i="10"/>
  <c r="AU26" i="10"/>
  <c r="AT26" i="10"/>
  <c r="AQ26" i="10"/>
  <c r="AP26" i="10"/>
  <c r="AO26" i="10"/>
  <c r="AN26" i="10"/>
  <c r="AK26" i="10"/>
  <c r="AJ26" i="10"/>
  <c r="AI26" i="10"/>
  <c r="AH26" i="10"/>
  <c r="AD26" i="10"/>
  <c r="AC26" i="10"/>
  <c r="AB26" i="10"/>
  <c r="Y26" i="10"/>
  <c r="X26" i="10"/>
  <c r="W26" i="10"/>
  <c r="V26" i="10"/>
  <c r="R26" i="10"/>
  <c r="Q26" i="10"/>
  <c r="P26" i="10"/>
  <c r="L26" i="10"/>
  <c r="K26" i="10"/>
  <c r="J26" i="10"/>
  <c r="F26" i="10"/>
  <c r="E26" i="10"/>
  <c r="D26" i="10"/>
  <c r="BH122" i="9"/>
  <c r="BG122" i="9"/>
  <c r="BF122" i="9"/>
  <c r="BH121" i="9"/>
  <c r="BG121" i="9"/>
  <c r="BF121" i="9"/>
  <c r="BH120" i="9"/>
  <c r="BG120" i="9"/>
  <c r="BF120" i="9"/>
  <c r="BH119" i="9"/>
  <c r="BG119" i="9"/>
  <c r="BF119" i="9"/>
  <c r="BH118" i="9"/>
  <c r="BG118" i="9"/>
  <c r="BF118" i="9"/>
  <c r="BH117" i="9"/>
  <c r="BG117" i="9"/>
  <c r="BF117" i="9"/>
  <c r="BH116" i="9"/>
  <c r="BG116" i="9"/>
  <c r="BF116" i="9"/>
  <c r="BH115" i="9"/>
  <c r="BG115" i="9"/>
  <c r="BF115" i="9"/>
  <c r="BH114" i="9"/>
  <c r="BG114" i="9"/>
  <c r="BF114" i="9"/>
  <c r="BH113" i="9"/>
  <c r="BG113" i="9"/>
  <c r="BF113" i="9"/>
  <c r="BH112" i="9"/>
  <c r="BG112" i="9"/>
  <c r="BF112" i="9"/>
  <c r="BH111" i="9"/>
  <c r="BG111" i="9"/>
  <c r="BF111" i="9"/>
  <c r="BH110" i="9"/>
  <c r="BG110" i="9"/>
  <c r="BF110" i="9"/>
  <c r="BH109" i="9"/>
  <c r="BG109" i="9"/>
  <c r="BF109" i="9"/>
  <c r="BH108" i="9"/>
  <c r="BG108" i="9"/>
  <c r="BF108" i="9"/>
  <c r="BH107" i="9"/>
  <c r="BG107" i="9"/>
  <c r="BF107" i="9"/>
  <c r="BB122" i="9"/>
  <c r="BA122" i="9"/>
  <c r="AZ122" i="9"/>
  <c r="BB121" i="9"/>
  <c r="BA121" i="9"/>
  <c r="AZ121" i="9"/>
  <c r="BB120" i="9"/>
  <c r="BA120" i="9"/>
  <c r="AZ120" i="9"/>
  <c r="BB119" i="9"/>
  <c r="BA119" i="9"/>
  <c r="AZ119" i="9"/>
  <c r="BB118" i="9"/>
  <c r="BA118" i="9"/>
  <c r="AZ118" i="9"/>
  <c r="BB117" i="9"/>
  <c r="BA117" i="9"/>
  <c r="AZ117" i="9"/>
  <c r="BB116" i="9"/>
  <c r="BA116" i="9"/>
  <c r="AZ116" i="9"/>
  <c r="BB115" i="9"/>
  <c r="BA115" i="9"/>
  <c r="AZ115" i="9"/>
  <c r="BB114" i="9"/>
  <c r="BA114" i="9"/>
  <c r="AZ114" i="9"/>
  <c r="BB113" i="9"/>
  <c r="BA113" i="9"/>
  <c r="AZ113" i="9"/>
  <c r="BB112" i="9"/>
  <c r="BA112" i="9"/>
  <c r="AZ112" i="9"/>
  <c r="BB111" i="9"/>
  <c r="BA111" i="9"/>
  <c r="AZ111" i="9"/>
  <c r="BB110" i="9"/>
  <c r="BA110" i="9"/>
  <c r="AZ110" i="9"/>
  <c r="BB109" i="9"/>
  <c r="BA109" i="9"/>
  <c r="AZ109" i="9"/>
  <c r="BB108" i="9"/>
  <c r="BA108" i="9"/>
  <c r="AZ108" i="9"/>
  <c r="BB107" i="9"/>
  <c r="BA107" i="9"/>
  <c r="AZ107" i="9"/>
  <c r="AV122" i="9"/>
  <c r="AU122" i="9"/>
  <c r="AT122" i="9"/>
  <c r="AV121" i="9"/>
  <c r="AU121" i="9"/>
  <c r="AT121" i="9"/>
  <c r="AV120" i="9"/>
  <c r="AU120" i="9"/>
  <c r="AT120" i="9"/>
  <c r="AV119" i="9"/>
  <c r="AU119" i="9"/>
  <c r="AT119" i="9"/>
  <c r="AV118" i="9"/>
  <c r="AU118" i="9"/>
  <c r="AT118" i="9"/>
  <c r="AV117" i="9"/>
  <c r="AU117" i="9"/>
  <c r="AT117" i="9"/>
  <c r="AV116" i="9"/>
  <c r="AU116" i="9"/>
  <c r="AT116" i="9"/>
  <c r="AV115" i="9"/>
  <c r="AU115" i="9"/>
  <c r="AT115" i="9"/>
  <c r="AV114" i="9"/>
  <c r="AU114" i="9"/>
  <c r="AT114" i="9"/>
  <c r="AV113" i="9"/>
  <c r="AU113" i="9"/>
  <c r="AT113" i="9"/>
  <c r="AV112" i="9"/>
  <c r="AU112" i="9"/>
  <c r="AT112" i="9"/>
  <c r="AV111" i="9"/>
  <c r="AU111" i="9"/>
  <c r="AT111" i="9"/>
  <c r="AV110" i="9"/>
  <c r="AU110" i="9"/>
  <c r="AT110" i="9"/>
  <c r="AV109" i="9"/>
  <c r="AU109" i="9"/>
  <c r="AT109" i="9"/>
  <c r="AV108" i="9"/>
  <c r="AU108" i="9"/>
  <c r="AT108" i="9"/>
  <c r="AV107" i="9"/>
  <c r="AU107" i="9"/>
  <c r="AT107" i="9"/>
  <c r="AP122" i="9"/>
  <c r="AO122" i="9"/>
  <c r="AN122" i="9"/>
  <c r="AP121" i="9"/>
  <c r="AO121" i="9"/>
  <c r="AN121" i="9"/>
  <c r="AP120" i="9"/>
  <c r="AO120" i="9"/>
  <c r="AN120" i="9"/>
  <c r="AP119" i="9"/>
  <c r="AO119" i="9"/>
  <c r="AN119" i="9"/>
  <c r="AP118" i="9"/>
  <c r="AO118" i="9"/>
  <c r="AN118" i="9"/>
  <c r="AP117" i="9"/>
  <c r="AO117" i="9"/>
  <c r="AN117" i="9"/>
  <c r="AP116" i="9"/>
  <c r="AO116" i="9"/>
  <c r="AN116" i="9"/>
  <c r="AP115" i="9"/>
  <c r="AO115" i="9"/>
  <c r="AN115" i="9"/>
  <c r="AP114" i="9"/>
  <c r="AO114" i="9"/>
  <c r="AN114" i="9"/>
  <c r="AP113" i="9"/>
  <c r="AO113" i="9"/>
  <c r="AN113" i="9"/>
  <c r="AP112" i="9"/>
  <c r="AO112" i="9"/>
  <c r="AN112" i="9"/>
  <c r="AP111" i="9"/>
  <c r="AO111" i="9"/>
  <c r="AN111" i="9"/>
  <c r="AP110" i="9"/>
  <c r="AO110" i="9"/>
  <c r="AN110" i="9"/>
  <c r="AP109" i="9"/>
  <c r="AO109" i="9"/>
  <c r="AN109" i="9"/>
  <c r="AP108" i="9"/>
  <c r="AO108" i="9"/>
  <c r="AN108" i="9"/>
  <c r="AP107" i="9"/>
  <c r="AO107" i="9"/>
  <c r="AN107" i="9"/>
  <c r="AJ122" i="9"/>
  <c r="AI122" i="9"/>
  <c r="AH122" i="9"/>
  <c r="AJ121" i="9"/>
  <c r="AI121" i="9"/>
  <c r="AH121" i="9"/>
  <c r="AJ120" i="9"/>
  <c r="AI120" i="9"/>
  <c r="AH120" i="9"/>
  <c r="AJ119" i="9"/>
  <c r="AI119" i="9"/>
  <c r="AH119" i="9"/>
  <c r="AJ118" i="9"/>
  <c r="AI118" i="9"/>
  <c r="AH118" i="9"/>
  <c r="AJ117" i="9"/>
  <c r="AI117" i="9"/>
  <c r="AH117" i="9"/>
  <c r="AJ116" i="9"/>
  <c r="AI116" i="9"/>
  <c r="AH116" i="9"/>
  <c r="AJ115" i="9"/>
  <c r="AI115" i="9"/>
  <c r="AH115" i="9"/>
  <c r="AJ114" i="9"/>
  <c r="AI114" i="9"/>
  <c r="AH114" i="9"/>
  <c r="AJ113" i="9"/>
  <c r="AI113" i="9"/>
  <c r="AH113" i="9"/>
  <c r="AJ112" i="9"/>
  <c r="AI112" i="9"/>
  <c r="AH112" i="9"/>
  <c r="AJ111" i="9"/>
  <c r="AI111" i="9"/>
  <c r="AH111" i="9"/>
  <c r="AJ110" i="9"/>
  <c r="AI110" i="9"/>
  <c r="AH110" i="9"/>
  <c r="AJ109" i="9"/>
  <c r="AI109" i="9"/>
  <c r="AH109" i="9"/>
  <c r="AJ108" i="9"/>
  <c r="AI108" i="9"/>
  <c r="AH108" i="9"/>
  <c r="AJ107" i="9"/>
  <c r="AI107" i="9"/>
  <c r="AH107" i="9"/>
  <c r="AD122" i="9"/>
  <c r="AC122" i="9"/>
  <c r="AB122" i="9"/>
  <c r="AD121" i="9"/>
  <c r="AC121" i="9"/>
  <c r="AB121" i="9"/>
  <c r="AD120" i="9"/>
  <c r="AC120" i="9"/>
  <c r="AB120" i="9"/>
  <c r="AD119" i="9"/>
  <c r="AC119" i="9"/>
  <c r="AB119" i="9"/>
  <c r="AD118" i="9"/>
  <c r="AC118" i="9"/>
  <c r="AB118" i="9"/>
  <c r="AD117" i="9"/>
  <c r="AC117" i="9"/>
  <c r="AB117" i="9"/>
  <c r="AD116" i="9"/>
  <c r="AC116" i="9"/>
  <c r="AB116" i="9"/>
  <c r="AD115" i="9"/>
  <c r="AC115" i="9"/>
  <c r="AB115" i="9"/>
  <c r="AD114" i="9"/>
  <c r="AC114" i="9"/>
  <c r="AB114" i="9"/>
  <c r="AD113" i="9"/>
  <c r="AC113" i="9"/>
  <c r="AB113" i="9"/>
  <c r="AD112" i="9"/>
  <c r="AC112" i="9"/>
  <c r="AB112" i="9"/>
  <c r="AD111" i="9"/>
  <c r="AC111" i="9"/>
  <c r="AB111" i="9"/>
  <c r="AD110" i="9"/>
  <c r="AC110" i="9"/>
  <c r="AB110" i="9"/>
  <c r="AD109" i="9"/>
  <c r="AC109" i="9"/>
  <c r="AB109" i="9"/>
  <c r="AD108" i="9"/>
  <c r="AC108" i="9"/>
  <c r="AB108" i="9"/>
  <c r="AD107" i="9"/>
  <c r="AC107" i="9"/>
  <c r="AB107" i="9"/>
  <c r="X122" i="9"/>
  <c r="W122" i="9"/>
  <c r="V122" i="9"/>
  <c r="X121" i="9"/>
  <c r="W121" i="9"/>
  <c r="V121" i="9"/>
  <c r="X120" i="9"/>
  <c r="W120" i="9"/>
  <c r="V120" i="9"/>
  <c r="X119" i="9"/>
  <c r="W119" i="9"/>
  <c r="V119" i="9"/>
  <c r="X118" i="9"/>
  <c r="W118" i="9"/>
  <c r="V118" i="9"/>
  <c r="X117" i="9"/>
  <c r="W117" i="9"/>
  <c r="V117" i="9"/>
  <c r="X116" i="9"/>
  <c r="W116" i="9"/>
  <c r="V116" i="9"/>
  <c r="X115" i="9"/>
  <c r="W115" i="9"/>
  <c r="V115" i="9"/>
  <c r="X114" i="9"/>
  <c r="W114" i="9"/>
  <c r="V114" i="9"/>
  <c r="X113" i="9"/>
  <c r="W113" i="9"/>
  <c r="V113" i="9"/>
  <c r="X112" i="9"/>
  <c r="W112" i="9"/>
  <c r="V112" i="9"/>
  <c r="X111" i="9"/>
  <c r="W111" i="9"/>
  <c r="V111" i="9"/>
  <c r="X110" i="9"/>
  <c r="W110" i="9"/>
  <c r="V110" i="9"/>
  <c r="X109" i="9"/>
  <c r="W109" i="9"/>
  <c r="V109" i="9"/>
  <c r="X108" i="9"/>
  <c r="W108" i="9"/>
  <c r="V108" i="9"/>
  <c r="X107" i="9"/>
  <c r="W107" i="9"/>
  <c r="V107" i="9"/>
  <c r="R122" i="9"/>
  <c r="Q122" i="9"/>
  <c r="P122" i="9"/>
  <c r="R121" i="9"/>
  <c r="Q121" i="9"/>
  <c r="P121" i="9"/>
  <c r="R120" i="9"/>
  <c r="Q120" i="9"/>
  <c r="P120" i="9"/>
  <c r="R119" i="9"/>
  <c r="Q119" i="9"/>
  <c r="P119" i="9"/>
  <c r="R118" i="9"/>
  <c r="Q118" i="9"/>
  <c r="P118" i="9"/>
  <c r="R117" i="9"/>
  <c r="Q117" i="9"/>
  <c r="P117" i="9"/>
  <c r="R116" i="9"/>
  <c r="Q116" i="9"/>
  <c r="P116" i="9"/>
  <c r="R115" i="9"/>
  <c r="Q115" i="9"/>
  <c r="P115" i="9"/>
  <c r="R114" i="9"/>
  <c r="Q114" i="9"/>
  <c r="P114" i="9"/>
  <c r="R113" i="9"/>
  <c r="Q113" i="9"/>
  <c r="P113" i="9"/>
  <c r="R112" i="9"/>
  <c r="Q112" i="9"/>
  <c r="P112" i="9"/>
  <c r="R111" i="9"/>
  <c r="Q111" i="9"/>
  <c r="P111" i="9"/>
  <c r="R110" i="9"/>
  <c r="Q110" i="9"/>
  <c r="P110" i="9"/>
  <c r="R109" i="9"/>
  <c r="Q109" i="9"/>
  <c r="P109" i="9"/>
  <c r="R108" i="9"/>
  <c r="Q108" i="9"/>
  <c r="P108" i="9"/>
  <c r="R107" i="9"/>
  <c r="Q107" i="9"/>
  <c r="P107" i="9"/>
  <c r="L122" i="9"/>
  <c r="K122" i="9"/>
  <c r="J122" i="9"/>
  <c r="L121" i="9"/>
  <c r="K121" i="9"/>
  <c r="J121" i="9"/>
  <c r="L120" i="9"/>
  <c r="K120" i="9"/>
  <c r="J120" i="9"/>
  <c r="L119" i="9"/>
  <c r="K119" i="9"/>
  <c r="J119" i="9"/>
  <c r="L118" i="9"/>
  <c r="K118" i="9"/>
  <c r="J118" i="9"/>
  <c r="L117" i="9"/>
  <c r="K117" i="9"/>
  <c r="J117" i="9"/>
  <c r="L116" i="9"/>
  <c r="K116" i="9"/>
  <c r="J116" i="9"/>
  <c r="L115" i="9"/>
  <c r="K115" i="9"/>
  <c r="J115" i="9"/>
  <c r="L114" i="9"/>
  <c r="K114" i="9"/>
  <c r="J114" i="9"/>
  <c r="L113" i="9"/>
  <c r="K113" i="9"/>
  <c r="J113" i="9"/>
  <c r="L112" i="9"/>
  <c r="K112" i="9"/>
  <c r="J112" i="9"/>
  <c r="L111" i="9"/>
  <c r="K111" i="9"/>
  <c r="J111" i="9"/>
  <c r="L110" i="9"/>
  <c r="K110" i="9"/>
  <c r="J110" i="9"/>
  <c r="L109" i="9"/>
  <c r="K109" i="9"/>
  <c r="J109" i="9"/>
  <c r="L108" i="9"/>
  <c r="K108" i="9"/>
  <c r="J108" i="9"/>
  <c r="L107" i="9"/>
  <c r="K107" i="9"/>
  <c r="J107" i="9"/>
  <c r="D108" i="9"/>
  <c r="E108" i="9"/>
  <c r="F108" i="9"/>
  <c r="D109" i="9"/>
  <c r="E109" i="9"/>
  <c r="F109" i="9"/>
  <c r="D110" i="9"/>
  <c r="E110" i="9"/>
  <c r="F110" i="9"/>
  <c r="D111" i="9"/>
  <c r="E111" i="9"/>
  <c r="F111" i="9"/>
  <c r="D112" i="9"/>
  <c r="E112" i="9"/>
  <c r="F112" i="9"/>
  <c r="D113" i="9"/>
  <c r="E113" i="9"/>
  <c r="F113" i="9"/>
  <c r="D114" i="9"/>
  <c r="E114" i="9"/>
  <c r="F114" i="9"/>
  <c r="D115" i="9"/>
  <c r="E115" i="9"/>
  <c r="F115" i="9"/>
  <c r="D116" i="9"/>
  <c r="E116" i="9"/>
  <c r="F116" i="9"/>
  <c r="D117" i="9"/>
  <c r="E117" i="9"/>
  <c r="F117" i="9"/>
  <c r="D118" i="9"/>
  <c r="E118" i="9"/>
  <c r="F118" i="9"/>
  <c r="D119" i="9"/>
  <c r="E119" i="9"/>
  <c r="F119" i="9"/>
  <c r="D120" i="9"/>
  <c r="E120" i="9"/>
  <c r="F120" i="9"/>
  <c r="D121" i="9"/>
  <c r="E121" i="9"/>
  <c r="F121" i="9"/>
  <c r="D122" i="9"/>
  <c r="E122" i="9"/>
  <c r="F122" i="9"/>
  <c r="F107" i="9"/>
  <c r="E107" i="9"/>
  <c r="D107" i="9"/>
  <c r="BI122" i="9"/>
  <c r="BC122" i="9"/>
  <c r="AW122" i="9"/>
  <c r="AQ122" i="9"/>
  <c r="AK122" i="9"/>
  <c r="Y122" i="9"/>
  <c r="BI121" i="9"/>
  <c r="BC121" i="9"/>
  <c r="AW121" i="9"/>
  <c r="AQ121" i="9"/>
  <c r="AK121" i="9"/>
  <c r="Y121" i="9"/>
  <c r="BI120" i="9"/>
  <c r="BC120" i="9"/>
  <c r="AW120" i="9"/>
  <c r="AQ120" i="9"/>
  <c r="AK120" i="9"/>
  <c r="Y120" i="9"/>
  <c r="BI119" i="9"/>
  <c r="BC119" i="9"/>
  <c r="AW119" i="9"/>
  <c r="AQ119" i="9"/>
  <c r="AK119" i="9"/>
  <c r="Y119" i="9"/>
  <c r="BI118" i="9"/>
  <c r="BC118" i="9"/>
  <c r="AW118" i="9"/>
  <c r="AQ118" i="9"/>
  <c r="AK118" i="9"/>
  <c r="Y118" i="9"/>
  <c r="BI117" i="9"/>
  <c r="BC117" i="9"/>
  <c r="AW117" i="9"/>
  <c r="AQ117" i="9"/>
  <c r="AK117" i="9"/>
  <c r="Y117" i="9"/>
  <c r="BI116" i="9"/>
  <c r="BC116" i="9"/>
  <c r="AW116" i="9"/>
  <c r="AQ116" i="9"/>
  <c r="AK116" i="9"/>
  <c r="Y116" i="9"/>
  <c r="BI115" i="9"/>
  <c r="BC115" i="9"/>
  <c r="AW115" i="9"/>
  <c r="AQ115" i="9"/>
  <c r="AK115" i="9"/>
  <c r="Y115" i="9"/>
  <c r="BI114" i="9"/>
  <c r="BC114" i="9"/>
  <c r="AW114" i="9"/>
  <c r="AQ114" i="9"/>
  <c r="AK114" i="9"/>
  <c r="Y114" i="9"/>
  <c r="BI113" i="9"/>
  <c r="BC113" i="9"/>
  <c r="AW113" i="9"/>
  <c r="AQ113" i="9"/>
  <c r="AK113" i="9"/>
  <c r="Y113" i="9"/>
  <c r="BI112" i="9"/>
  <c r="BC112" i="9"/>
  <c r="AW112" i="9"/>
  <c r="AQ112" i="9"/>
  <c r="AK112" i="9"/>
  <c r="Y112" i="9"/>
  <c r="BI111" i="9"/>
  <c r="BC111" i="9"/>
  <c r="AW111" i="9"/>
  <c r="AQ111" i="9"/>
  <c r="AK111" i="9"/>
  <c r="Y111" i="9"/>
  <c r="BI110" i="9"/>
  <c r="BC110" i="9"/>
  <c r="AW110" i="9"/>
  <c r="AQ110" i="9"/>
  <c r="AK110" i="9"/>
  <c r="Y110" i="9"/>
  <c r="BI109" i="9"/>
  <c r="BC109" i="9"/>
  <c r="AW109" i="9"/>
  <c r="AQ109" i="9"/>
  <c r="AK109" i="9"/>
  <c r="Y109" i="9"/>
  <c r="BI108" i="9"/>
  <c r="BC108" i="9"/>
  <c r="AW108" i="9"/>
  <c r="AQ108" i="9"/>
  <c r="AK108" i="9"/>
  <c r="Y108" i="9"/>
  <c r="BI107" i="9"/>
  <c r="BC107" i="9"/>
  <c r="AW107" i="9"/>
  <c r="AQ107" i="9"/>
  <c r="AK107" i="9"/>
  <c r="Y107" i="9"/>
  <c r="BH102" i="9"/>
  <c r="BG102" i="9"/>
  <c r="BF102" i="9"/>
  <c r="BH101" i="9"/>
  <c r="BG101" i="9"/>
  <c r="BF101" i="9"/>
  <c r="BH100" i="9"/>
  <c r="BG100" i="9"/>
  <c r="BF100" i="9"/>
  <c r="BH99" i="9"/>
  <c r="BG99" i="9"/>
  <c r="BF99" i="9"/>
  <c r="BH98" i="9"/>
  <c r="BG98" i="9"/>
  <c r="BF98" i="9"/>
  <c r="BH97" i="9"/>
  <c r="BG97" i="9"/>
  <c r="BF97" i="9"/>
  <c r="BH96" i="9"/>
  <c r="BG96" i="9"/>
  <c r="BF96" i="9"/>
  <c r="BH95" i="9"/>
  <c r="BG95" i="9"/>
  <c r="BF95" i="9"/>
  <c r="BH94" i="9"/>
  <c r="BG94" i="9"/>
  <c r="BF94" i="9"/>
  <c r="BH93" i="9"/>
  <c r="BG93" i="9"/>
  <c r="BF93" i="9"/>
  <c r="BH92" i="9"/>
  <c r="BG92" i="9"/>
  <c r="BF92" i="9"/>
  <c r="BH91" i="9"/>
  <c r="BG91" i="9"/>
  <c r="BF91" i="9"/>
  <c r="BH90" i="9"/>
  <c r="BG90" i="9"/>
  <c r="BF90" i="9"/>
  <c r="BH89" i="9"/>
  <c r="BG89" i="9"/>
  <c r="BF89" i="9"/>
  <c r="BH88" i="9"/>
  <c r="BG88" i="9"/>
  <c r="BF88" i="9"/>
  <c r="BH87" i="9"/>
  <c r="BG87" i="9"/>
  <c r="BF87" i="9"/>
  <c r="BB102" i="9"/>
  <c r="BA102" i="9"/>
  <c r="AZ102" i="9"/>
  <c r="BB101" i="9"/>
  <c r="BA101" i="9"/>
  <c r="AZ101" i="9"/>
  <c r="BB100" i="9"/>
  <c r="BA100" i="9"/>
  <c r="AZ100" i="9"/>
  <c r="BB99" i="9"/>
  <c r="BA99" i="9"/>
  <c r="AZ99" i="9"/>
  <c r="BB98" i="9"/>
  <c r="BA98" i="9"/>
  <c r="AZ98" i="9"/>
  <c r="BB97" i="9"/>
  <c r="BA97" i="9"/>
  <c r="AZ97" i="9"/>
  <c r="BB96" i="9"/>
  <c r="BA96" i="9"/>
  <c r="AZ96" i="9"/>
  <c r="BB95" i="9"/>
  <c r="BA95" i="9"/>
  <c r="AZ95" i="9"/>
  <c r="BB94" i="9"/>
  <c r="BA94" i="9"/>
  <c r="AZ94" i="9"/>
  <c r="BB93" i="9"/>
  <c r="BA93" i="9"/>
  <c r="AZ93" i="9"/>
  <c r="BB92" i="9"/>
  <c r="BA92" i="9"/>
  <c r="AZ92" i="9"/>
  <c r="BB91" i="9"/>
  <c r="BA91" i="9"/>
  <c r="AZ91" i="9"/>
  <c r="BB90" i="9"/>
  <c r="BA90" i="9"/>
  <c r="AZ90" i="9"/>
  <c r="BB89" i="9"/>
  <c r="BA89" i="9"/>
  <c r="AZ89" i="9"/>
  <c r="BB88" i="9"/>
  <c r="BA88" i="9"/>
  <c r="AZ88" i="9"/>
  <c r="BB87" i="9"/>
  <c r="BA87" i="9"/>
  <c r="AZ87" i="9"/>
  <c r="AV102" i="9"/>
  <c r="AU102" i="9"/>
  <c r="AT102" i="9"/>
  <c r="AV101" i="9"/>
  <c r="AU101" i="9"/>
  <c r="AT101" i="9"/>
  <c r="AV100" i="9"/>
  <c r="AU100" i="9"/>
  <c r="AT100" i="9"/>
  <c r="AV99" i="9"/>
  <c r="AU99" i="9"/>
  <c r="AT99" i="9"/>
  <c r="AV98" i="9"/>
  <c r="AU98" i="9"/>
  <c r="AT98" i="9"/>
  <c r="AV97" i="9"/>
  <c r="AU97" i="9"/>
  <c r="AT97" i="9"/>
  <c r="AV96" i="9"/>
  <c r="AU96" i="9"/>
  <c r="AT96" i="9"/>
  <c r="AV95" i="9"/>
  <c r="AU95" i="9"/>
  <c r="AT95" i="9"/>
  <c r="AV94" i="9"/>
  <c r="AU94" i="9"/>
  <c r="AT94" i="9"/>
  <c r="AV93" i="9"/>
  <c r="AU93" i="9"/>
  <c r="AT93" i="9"/>
  <c r="AV92" i="9"/>
  <c r="AU92" i="9"/>
  <c r="AT92" i="9"/>
  <c r="AV91" i="9"/>
  <c r="AU91" i="9"/>
  <c r="AT91" i="9"/>
  <c r="AV90" i="9"/>
  <c r="AU90" i="9"/>
  <c r="AT90" i="9"/>
  <c r="AV89" i="9"/>
  <c r="AU89" i="9"/>
  <c r="AT89" i="9"/>
  <c r="AV88" i="9"/>
  <c r="AU88" i="9"/>
  <c r="AT88" i="9"/>
  <c r="AV87" i="9"/>
  <c r="AU87" i="9"/>
  <c r="AT87" i="9"/>
  <c r="AP102" i="9"/>
  <c r="AO102" i="9"/>
  <c r="AN102" i="9"/>
  <c r="AP101" i="9"/>
  <c r="AO101" i="9"/>
  <c r="AN101" i="9"/>
  <c r="AP100" i="9"/>
  <c r="AO100" i="9"/>
  <c r="AN100" i="9"/>
  <c r="AP99" i="9"/>
  <c r="AO99" i="9"/>
  <c r="AN99" i="9"/>
  <c r="AP98" i="9"/>
  <c r="AO98" i="9"/>
  <c r="AN98" i="9"/>
  <c r="AP97" i="9"/>
  <c r="AO97" i="9"/>
  <c r="AN97" i="9"/>
  <c r="AP96" i="9"/>
  <c r="AO96" i="9"/>
  <c r="AN96" i="9"/>
  <c r="AP95" i="9"/>
  <c r="AO95" i="9"/>
  <c r="AN95" i="9"/>
  <c r="AP94" i="9"/>
  <c r="AO94" i="9"/>
  <c r="AN94" i="9"/>
  <c r="AP93" i="9"/>
  <c r="AO93" i="9"/>
  <c r="AN93" i="9"/>
  <c r="AP92" i="9"/>
  <c r="AO92" i="9"/>
  <c r="AN92" i="9"/>
  <c r="AP91" i="9"/>
  <c r="AO91" i="9"/>
  <c r="AN91" i="9"/>
  <c r="AP90" i="9"/>
  <c r="AO90" i="9"/>
  <c r="AN90" i="9"/>
  <c r="AP89" i="9"/>
  <c r="AO89" i="9"/>
  <c r="AN89" i="9"/>
  <c r="AP88" i="9"/>
  <c r="AO88" i="9"/>
  <c r="AN88" i="9"/>
  <c r="AP87" i="9"/>
  <c r="AO87" i="9"/>
  <c r="AN87" i="9"/>
  <c r="AJ102" i="9"/>
  <c r="AI102" i="9"/>
  <c r="AH102" i="9"/>
  <c r="AJ101" i="9"/>
  <c r="AI101" i="9"/>
  <c r="AH101" i="9"/>
  <c r="AJ100" i="9"/>
  <c r="AI100" i="9"/>
  <c r="AH100" i="9"/>
  <c r="AJ99" i="9"/>
  <c r="AI99" i="9"/>
  <c r="AH99" i="9"/>
  <c r="AJ98" i="9"/>
  <c r="AI98" i="9"/>
  <c r="AH98" i="9"/>
  <c r="AJ97" i="9"/>
  <c r="AI97" i="9"/>
  <c r="AH97" i="9"/>
  <c r="AJ96" i="9"/>
  <c r="AI96" i="9"/>
  <c r="AH96" i="9"/>
  <c r="AJ95" i="9"/>
  <c r="AI95" i="9"/>
  <c r="AH95" i="9"/>
  <c r="AJ94" i="9"/>
  <c r="AI94" i="9"/>
  <c r="AH94" i="9"/>
  <c r="AJ93" i="9"/>
  <c r="AI93" i="9"/>
  <c r="AH93" i="9"/>
  <c r="AJ92" i="9"/>
  <c r="AI92" i="9"/>
  <c r="AH92" i="9"/>
  <c r="AJ91" i="9"/>
  <c r="AI91" i="9"/>
  <c r="AH91" i="9"/>
  <c r="AJ90" i="9"/>
  <c r="AI90" i="9"/>
  <c r="AH90" i="9"/>
  <c r="AJ89" i="9"/>
  <c r="AI89" i="9"/>
  <c r="AH89" i="9"/>
  <c r="AJ88" i="9"/>
  <c r="AI88" i="9"/>
  <c r="AH88" i="9"/>
  <c r="AJ87" i="9"/>
  <c r="AI87" i="9"/>
  <c r="AH87" i="9"/>
  <c r="AD102" i="9"/>
  <c r="AC102" i="9"/>
  <c r="AB102" i="9"/>
  <c r="AD101" i="9"/>
  <c r="AC101" i="9"/>
  <c r="AB101" i="9"/>
  <c r="AD100" i="9"/>
  <c r="AC100" i="9"/>
  <c r="AB100" i="9"/>
  <c r="AD99" i="9"/>
  <c r="AC99" i="9"/>
  <c r="AB99" i="9"/>
  <c r="AD98" i="9"/>
  <c r="AC98" i="9"/>
  <c r="AB98" i="9"/>
  <c r="AD97" i="9"/>
  <c r="AC97" i="9"/>
  <c r="AB97" i="9"/>
  <c r="AD96" i="9"/>
  <c r="AC96" i="9"/>
  <c r="AB96" i="9"/>
  <c r="AD95" i="9"/>
  <c r="AC95" i="9"/>
  <c r="AB95" i="9"/>
  <c r="AD94" i="9"/>
  <c r="AC94" i="9"/>
  <c r="AB94" i="9"/>
  <c r="AD93" i="9"/>
  <c r="AC93" i="9"/>
  <c r="AB93" i="9"/>
  <c r="AD92" i="9"/>
  <c r="AC92" i="9"/>
  <c r="AB92" i="9"/>
  <c r="AD91" i="9"/>
  <c r="AC91" i="9"/>
  <c r="AB91" i="9"/>
  <c r="AD90" i="9"/>
  <c r="AC90" i="9"/>
  <c r="AB90" i="9"/>
  <c r="AD89" i="9"/>
  <c r="AC89" i="9"/>
  <c r="AB89" i="9"/>
  <c r="AD88" i="9"/>
  <c r="AC88" i="9"/>
  <c r="AB88" i="9"/>
  <c r="AD87" i="9"/>
  <c r="AC87" i="9"/>
  <c r="AB87" i="9"/>
  <c r="X102" i="9"/>
  <c r="W102" i="9"/>
  <c r="V102" i="9"/>
  <c r="X101" i="9"/>
  <c r="W101" i="9"/>
  <c r="V101" i="9"/>
  <c r="X100" i="9"/>
  <c r="W100" i="9"/>
  <c r="V100" i="9"/>
  <c r="X99" i="9"/>
  <c r="W99" i="9"/>
  <c r="V99" i="9"/>
  <c r="X98" i="9"/>
  <c r="W98" i="9"/>
  <c r="V98" i="9"/>
  <c r="X97" i="9"/>
  <c r="W97" i="9"/>
  <c r="V97" i="9"/>
  <c r="X96" i="9"/>
  <c r="W96" i="9"/>
  <c r="V96" i="9"/>
  <c r="X95" i="9"/>
  <c r="W95" i="9"/>
  <c r="V95" i="9"/>
  <c r="X94" i="9"/>
  <c r="W94" i="9"/>
  <c r="V94" i="9"/>
  <c r="X93" i="9"/>
  <c r="W93" i="9"/>
  <c r="V93" i="9"/>
  <c r="X92" i="9"/>
  <c r="W92" i="9"/>
  <c r="V92" i="9"/>
  <c r="X91" i="9"/>
  <c r="W91" i="9"/>
  <c r="V91" i="9"/>
  <c r="X90" i="9"/>
  <c r="W90" i="9"/>
  <c r="V90" i="9"/>
  <c r="X89" i="9"/>
  <c r="W89" i="9"/>
  <c r="V89" i="9"/>
  <c r="X88" i="9"/>
  <c r="W88" i="9"/>
  <c r="V88" i="9"/>
  <c r="X87" i="9"/>
  <c r="W87" i="9"/>
  <c r="V87" i="9"/>
  <c r="R102" i="9"/>
  <c r="Q102" i="9"/>
  <c r="P102" i="9"/>
  <c r="R101" i="9"/>
  <c r="Q101" i="9"/>
  <c r="P101" i="9"/>
  <c r="R100" i="9"/>
  <c r="Q100" i="9"/>
  <c r="P100" i="9"/>
  <c r="R99" i="9"/>
  <c r="Q99" i="9"/>
  <c r="P99" i="9"/>
  <c r="R98" i="9"/>
  <c r="Q98" i="9"/>
  <c r="P98" i="9"/>
  <c r="R97" i="9"/>
  <c r="Q97" i="9"/>
  <c r="P97" i="9"/>
  <c r="R96" i="9"/>
  <c r="Q96" i="9"/>
  <c r="P96" i="9"/>
  <c r="R95" i="9"/>
  <c r="Q95" i="9"/>
  <c r="P95" i="9"/>
  <c r="R94" i="9"/>
  <c r="Q94" i="9"/>
  <c r="P94" i="9"/>
  <c r="R93" i="9"/>
  <c r="Q93" i="9"/>
  <c r="P93" i="9"/>
  <c r="R92" i="9"/>
  <c r="Q92" i="9"/>
  <c r="P92" i="9"/>
  <c r="R91" i="9"/>
  <c r="Q91" i="9"/>
  <c r="P91" i="9"/>
  <c r="R90" i="9"/>
  <c r="Q90" i="9"/>
  <c r="P90" i="9"/>
  <c r="R89" i="9"/>
  <c r="Q89" i="9"/>
  <c r="P89" i="9"/>
  <c r="R88" i="9"/>
  <c r="Q88" i="9"/>
  <c r="P88" i="9"/>
  <c r="R87" i="9"/>
  <c r="Q87" i="9"/>
  <c r="P87" i="9"/>
  <c r="L102" i="9"/>
  <c r="K102" i="9"/>
  <c r="J102" i="9"/>
  <c r="L101" i="9"/>
  <c r="K101" i="9"/>
  <c r="J101" i="9"/>
  <c r="L100" i="9"/>
  <c r="K100" i="9"/>
  <c r="J100" i="9"/>
  <c r="L99" i="9"/>
  <c r="K99" i="9"/>
  <c r="J99" i="9"/>
  <c r="L98" i="9"/>
  <c r="K98" i="9"/>
  <c r="J98" i="9"/>
  <c r="L97" i="9"/>
  <c r="K97" i="9"/>
  <c r="J97" i="9"/>
  <c r="L96" i="9"/>
  <c r="K96" i="9"/>
  <c r="J96" i="9"/>
  <c r="L95" i="9"/>
  <c r="K95" i="9"/>
  <c r="J95" i="9"/>
  <c r="L94" i="9"/>
  <c r="K94" i="9"/>
  <c r="J94" i="9"/>
  <c r="L93" i="9"/>
  <c r="K93" i="9"/>
  <c r="J93" i="9"/>
  <c r="L92" i="9"/>
  <c r="K92" i="9"/>
  <c r="J92" i="9"/>
  <c r="L91" i="9"/>
  <c r="K91" i="9"/>
  <c r="J91" i="9"/>
  <c r="L90" i="9"/>
  <c r="K90" i="9"/>
  <c r="J90" i="9"/>
  <c r="L89" i="9"/>
  <c r="K89" i="9"/>
  <c r="J89" i="9"/>
  <c r="L88" i="9"/>
  <c r="K88" i="9"/>
  <c r="J88" i="9"/>
  <c r="L87" i="9"/>
  <c r="K87" i="9"/>
  <c r="J87" i="9"/>
  <c r="D88" i="9"/>
  <c r="E88" i="9"/>
  <c r="F88" i="9"/>
  <c r="D89" i="9"/>
  <c r="E89" i="9"/>
  <c r="F89" i="9"/>
  <c r="D90" i="9"/>
  <c r="E90" i="9"/>
  <c r="F90" i="9"/>
  <c r="D91" i="9"/>
  <c r="E91" i="9"/>
  <c r="F91" i="9"/>
  <c r="D92" i="9"/>
  <c r="E92" i="9"/>
  <c r="F92" i="9"/>
  <c r="D93" i="9"/>
  <c r="E93" i="9"/>
  <c r="F93" i="9"/>
  <c r="D94" i="9"/>
  <c r="E94" i="9"/>
  <c r="F94" i="9"/>
  <c r="D95" i="9"/>
  <c r="E95" i="9"/>
  <c r="F95" i="9"/>
  <c r="D96" i="9"/>
  <c r="E96" i="9"/>
  <c r="F96" i="9"/>
  <c r="D97" i="9"/>
  <c r="E97" i="9"/>
  <c r="F97" i="9"/>
  <c r="D98" i="9"/>
  <c r="E98" i="9"/>
  <c r="F98" i="9"/>
  <c r="D99" i="9"/>
  <c r="E99" i="9"/>
  <c r="F99" i="9"/>
  <c r="D100" i="9"/>
  <c r="E100" i="9"/>
  <c r="F100" i="9"/>
  <c r="D101" i="9"/>
  <c r="E101" i="9"/>
  <c r="F101" i="9"/>
  <c r="D102" i="9"/>
  <c r="E102" i="9"/>
  <c r="F102" i="9"/>
  <c r="F87" i="9"/>
  <c r="E87" i="9"/>
  <c r="D87" i="9"/>
  <c r="BI102" i="9"/>
  <c r="BC102" i="9"/>
  <c r="AW102" i="9"/>
  <c r="AQ102" i="9"/>
  <c r="AK102" i="9"/>
  <c r="Y102" i="9"/>
  <c r="BI101" i="9"/>
  <c r="BC101" i="9"/>
  <c r="AW101" i="9"/>
  <c r="AQ101" i="9"/>
  <c r="AK101" i="9"/>
  <c r="Y101" i="9"/>
  <c r="BI100" i="9"/>
  <c r="BC100" i="9"/>
  <c r="AW100" i="9"/>
  <c r="AQ100" i="9"/>
  <c r="AK100" i="9"/>
  <c r="Y100" i="9"/>
  <c r="BI99" i="9"/>
  <c r="BC99" i="9"/>
  <c r="AW99" i="9"/>
  <c r="AQ99" i="9"/>
  <c r="AK99" i="9"/>
  <c r="Y99" i="9"/>
  <c r="BI98" i="9"/>
  <c r="BC98" i="9"/>
  <c r="AW98" i="9"/>
  <c r="AQ98" i="9"/>
  <c r="AK98" i="9"/>
  <c r="Y98" i="9"/>
  <c r="BI97" i="9"/>
  <c r="BC97" i="9"/>
  <c r="AW97" i="9"/>
  <c r="AQ97" i="9"/>
  <c r="AK97" i="9"/>
  <c r="Y97" i="9"/>
  <c r="BI96" i="9"/>
  <c r="BC96" i="9"/>
  <c r="AW96" i="9"/>
  <c r="AQ96" i="9"/>
  <c r="AK96" i="9"/>
  <c r="Y96" i="9"/>
  <c r="BI95" i="9"/>
  <c r="BC95" i="9"/>
  <c r="AW95" i="9"/>
  <c r="AQ95" i="9"/>
  <c r="AK95" i="9"/>
  <c r="Y95" i="9"/>
  <c r="BI94" i="9"/>
  <c r="BC94" i="9"/>
  <c r="AW94" i="9"/>
  <c r="AQ94" i="9"/>
  <c r="AK94" i="9"/>
  <c r="Y94" i="9"/>
  <c r="BI93" i="9"/>
  <c r="BC93" i="9"/>
  <c r="AW93" i="9"/>
  <c r="AQ93" i="9"/>
  <c r="AK93" i="9"/>
  <c r="Y93" i="9"/>
  <c r="BI92" i="9"/>
  <c r="BC92" i="9"/>
  <c r="AW92" i="9"/>
  <c r="AQ92" i="9"/>
  <c r="AK92" i="9"/>
  <c r="Y92" i="9"/>
  <c r="BI91" i="9"/>
  <c r="BC91" i="9"/>
  <c r="AW91" i="9"/>
  <c r="AQ91" i="9"/>
  <c r="AK91" i="9"/>
  <c r="Y91" i="9"/>
  <c r="BI90" i="9"/>
  <c r="BC90" i="9"/>
  <c r="AW90" i="9"/>
  <c r="AQ90" i="9"/>
  <c r="AK90" i="9"/>
  <c r="Y90" i="9"/>
  <c r="BI89" i="9"/>
  <c r="BC89" i="9"/>
  <c r="AW89" i="9"/>
  <c r="AQ89" i="9"/>
  <c r="AK89" i="9"/>
  <c r="Y89" i="9"/>
  <c r="BI88" i="9"/>
  <c r="BC88" i="9"/>
  <c r="AW88" i="9"/>
  <c r="AQ88" i="9"/>
  <c r="AK88" i="9"/>
  <c r="Y88" i="9"/>
  <c r="BI87" i="9"/>
  <c r="BC87" i="9"/>
  <c r="AW87" i="9"/>
  <c r="AQ87" i="9"/>
  <c r="AK87" i="9"/>
  <c r="Y87" i="9"/>
  <c r="BH82" i="9"/>
  <c r="BG82" i="9"/>
  <c r="BF82" i="9"/>
  <c r="BH81" i="9"/>
  <c r="BG81" i="9"/>
  <c r="BF81" i="9"/>
  <c r="BH80" i="9"/>
  <c r="BG80" i="9"/>
  <c r="BF80" i="9"/>
  <c r="BH79" i="9"/>
  <c r="BG79" i="9"/>
  <c r="BF79" i="9"/>
  <c r="BH78" i="9"/>
  <c r="BG78" i="9"/>
  <c r="BF78" i="9"/>
  <c r="BH77" i="9"/>
  <c r="BG77" i="9"/>
  <c r="BF77" i="9"/>
  <c r="BH76" i="9"/>
  <c r="BG76" i="9"/>
  <c r="BF76" i="9"/>
  <c r="BH75" i="9"/>
  <c r="BG75" i="9"/>
  <c r="BF75" i="9"/>
  <c r="BH74" i="9"/>
  <c r="BG74" i="9"/>
  <c r="BF74" i="9"/>
  <c r="BH73" i="9"/>
  <c r="BG73" i="9"/>
  <c r="BF73" i="9"/>
  <c r="BH72" i="9"/>
  <c r="BG72" i="9"/>
  <c r="BF72" i="9"/>
  <c r="BH71" i="9"/>
  <c r="BG71" i="9"/>
  <c r="BF71" i="9"/>
  <c r="BH70" i="9"/>
  <c r="BG70" i="9"/>
  <c r="BF70" i="9"/>
  <c r="BH69" i="9"/>
  <c r="BG69" i="9"/>
  <c r="BF69" i="9"/>
  <c r="BH68" i="9"/>
  <c r="BG68" i="9"/>
  <c r="BF68" i="9"/>
  <c r="BH67" i="9"/>
  <c r="BG67" i="9"/>
  <c r="BF67" i="9"/>
  <c r="BB82" i="9"/>
  <c r="BA82" i="9"/>
  <c r="AZ82" i="9"/>
  <c r="BB81" i="9"/>
  <c r="BA81" i="9"/>
  <c r="AZ81" i="9"/>
  <c r="BB80" i="9"/>
  <c r="BA80" i="9"/>
  <c r="AZ80" i="9"/>
  <c r="BB79" i="9"/>
  <c r="BA79" i="9"/>
  <c r="AZ79" i="9"/>
  <c r="BB78" i="9"/>
  <c r="BA78" i="9"/>
  <c r="AZ78" i="9"/>
  <c r="BB77" i="9"/>
  <c r="BA77" i="9"/>
  <c r="AZ77" i="9"/>
  <c r="BB76" i="9"/>
  <c r="BA76" i="9"/>
  <c r="AZ76" i="9"/>
  <c r="BB75" i="9"/>
  <c r="BA75" i="9"/>
  <c r="AZ75" i="9"/>
  <c r="BB74" i="9"/>
  <c r="BA74" i="9"/>
  <c r="AZ74" i="9"/>
  <c r="BB73" i="9"/>
  <c r="BA73" i="9"/>
  <c r="AZ73" i="9"/>
  <c r="BB72" i="9"/>
  <c r="BA72" i="9"/>
  <c r="AZ72" i="9"/>
  <c r="BB71" i="9"/>
  <c r="BA71" i="9"/>
  <c r="AZ71" i="9"/>
  <c r="BB70" i="9"/>
  <c r="BA70" i="9"/>
  <c r="AZ70" i="9"/>
  <c r="BB69" i="9"/>
  <c r="BA69" i="9"/>
  <c r="AZ69" i="9"/>
  <c r="BB68" i="9"/>
  <c r="BA68" i="9"/>
  <c r="AZ68" i="9"/>
  <c r="BB67" i="9"/>
  <c r="BA67" i="9"/>
  <c r="AZ67" i="9"/>
  <c r="AV82" i="9"/>
  <c r="AU82" i="9"/>
  <c r="AT82" i="9"/>
  <c r="AV81" i="9"/>
  <c r="AU81" i="9"/>
  <c r="AT81" i="9"/>
  <c r="AV80" i="9"/>
  <c r="AU80" i="9"/>
  <c r="AT80" i="9"/>
  <c r="AV79" i="9"/>
  <c r="AU79" i="9"/>
  <c r="AT79" i="9"/>
  <c r="AV78" i="9"/>
  <c r="AU78" i="9"/>
  <c r="AT78" i="9"/>
  <c r="AV77" i="9"/>
  <c r="AU77" i="9"/>
  <c r="AT77" i="9"/>
  <c r="AV76" i="9"/>
  <c r="AU76" i="9"/>
  <c r="AT76" i="9"/>
  <c r="AV75" i="9"/>
  <c r="AU75" i="9"/>
  <c r="AT75" i="9"/>
  <c r="AV74" i="9"/>
  <c r="AU74" i="9"/>
  <c r="AT74" i="9"/>
  <c r="AV73" i="9"/>
  <c r="AU73" i="9"/>
  <c r="AT73" i="9"/>
  <c r="AV72" i="9"/>
  <c r="AU72" i="9"/>
  <c r="AT72" i="9"/>
  <c r="AV71" i="9"/>
  <c r="AU71" i="9"/>
  <c r="AT71" i="9"/>
  <c r="AV70" i="9"/>
  <c r="AU70" i="9"/>
  <c r="AT70" i="9"/>
  <c r="AV69" i="9"/>
  <c r="AU69" i="9"/>
  <c r="AT69" i="9"/>
  <c r="AV68" i="9"/>
  <c r="AU68" i="9"/>
  <c r="AT68" i="9"/>
  <c r="AV67" i="9"/>
  <c r="AU67" i="9"/>
  <c r="AT67" i="9"/>
  <c r="AP82" i="9"/>
  <c r="AO82" i="9"/>
  <c r="AN82" i="9"/>
  <c r="AP81" i="9"/>
  <c r="AO81" i="9"/>
  <c r="AN81" i="9"/>
  <c r="AP80" i="9"/>
  <c r="AO80" i="9"/>
  <c r="AN80" i="9"/>
  <c r="AP79" i="9"/>
  <c r="AO79" i="9"/>
  <c r="AN79" i="9"/>
  <c r="AP78" i="9"/>
  <c r="AO78" i="9"/>
  <c r="AN78" i="9"/>
  <c r="AP77" i="9"/>
  <c r="AO77" i="9"/>
  <c r="AN77" i="9"/>
  <c r="AP76" i="9"/>
  <c r="AO76" i="9"/>
  <c r="AN76" i="9"/>
  <c r="AP75" i="9"/>
  <c r="AO75" i="9"/>
  <c r="AN75" i="9"/>
  <c r="AP74" i="9"/>
  <c r="AO74" i="9"/>
  <c r="AN74" i="9"/>
  <c r="AP73" i="9"/>
  <c r="AO73" i="9"/>
  <c r="AN73" i="9"/>
  <c r="AP72" i="9"/>
  <c r="AO72" i="9"/>
  <c r="AN72" i="9"/>
  <c r="AP71" i="9"/>
  <c r="AO71" i="9"/>
  <c r="AN71" i="9"/>
  <c r="AP70" i="9"/>
  <c r="AO70" i="9"/>
  <c r="AN70" i="9"/>
  <c r="AP69" i="9"/>
  <c r="AO69" i="9"/>
  <c r="AN69" i="9"/>
  <c r="AP68" i="9"/>
  <c r="AO68" i="9"/>
  <c r="AN68" i="9"/>
  <c r="AP67" i="9"/>
  <c r="AO67" i="9"/>
  <c r="AN67" i="9"/>
  <c r="AJ82" i="9"/>
  <c r="AI82" i="9"/>
  <c r="AH82" i="9"/>
  <c r="AJ81" i="9"/>
  <c r="AI81" i="9"/>
  <c r="AH81" i="9"/>
  <c r="AJ80" i="9"/>
  <c r="AI80" i="9"/>
  <c r="AH80" i="9"/>
  <c r="AJ79" i="9"/>
  <c r="AI79" i="9"/>
  <c r="AH79" i="9"/>
  <c r="AJ78" i="9"/>
  <c r="AI78" i="9"/>
  <c r="AH78" i="9"/>
  <c r="AJ77" i="9"/>
  <c r="AI77" i="9"/>
  <c r="AH77" i="9"/>
  <c r="AJ76" i="9"/>
  <c r="AI76" i="9"/>
  <c r="AH76" i="9"/>
  <c r="AJ75" i="9"/>
  <c r="AI75" i="9"/>
  <c r="AH75" i="9"/>
  <c r="AJ74" i="9"/>
  <c r="AI74" i="9"/>
  <c r="AH74" i="9"/>
  <c r="AJ73" i="9"/>
  <c r="AI73" i="9"/>
  <c r="AH73" i="9"/>
  <c r="AJ72" i="9"/>
  <c r="AI72" i="9"/>
  <c r="AH72" i="9"/>
  <c r="AJ71" i="9"/>
  <c r="AI71" i="9"/>
  <c r="AH71" i="9"/>
  <c r="AJ70" i="9"/>
  <c r="AI70" i="9"/>
  <c r="AH70" i="9"/>
  <c r="AJ69" i="9"/>
  <c r="AI69" i="9"/>
  <c r="AH69" i="9"/>
  <c r="AJ68" i="9"/>
  <c r="AI68" i="9"/>
  <c r="AH68" i="9"/>
  <c r="AJ67" i="9"/>
  <c r="AI67" i="9"/>
  <c r="AH67" i="9"/>
  <c r="AD82" i="9"/>
  <c r="AC82" i="9"/>
  <c r="AB82" i="9"/>
  <c r="AD81" i="9"/>
  <c r="AC81" i="9"/>
  <c r="AB81" i="9"/>
  <c r="AD80" i="9"/>
  <c r="AC80" i="9"/>
  <c r="AB80" i="9"/>
  <c r="AD79" i="9"/>
  <c r="AC79" i="9"/>
  <c r="AB79" i="9"/>
  <c r="AD78" i="9"/>
  <c r="AC78" i="9"/>
  <c r="AB78" i="9"/>
  <c r="AD77" i="9"/>
  <c r="AC77" i="9"/>
  <c r="AB77" i="9"/>
  <c r="AD76" i="9"/>
  <c r="AC76" i="9"/>
  <c r="AB76" i="9"/>
  <c r="AD75" i="9"/>
  <c r="AC75" i="9"/>
  <c r="AB75" i="9"/>
  <c r="AD74" i="9"/>
  <c r="AC74" i="9"/>
  <c r="AB74" i="9"/>
  <c r="AD73" i="9"/>
  <c r="AC73" i="9"/>
  <c r="AB73" i="9"/>
  <c r="AD72" i="9"/>
  <c r="AC72" i="9"/>
  <c r="AB72" i="9"/>
  <c r="AD71" i="9"/>
  <c r="AC71" i="9"/>
  <c r="AB71" i="9"/>
  <c r="AD70" i="9"/>
  <c r="AC70" i="9"/>
  <c r="AB70" i="9"/>
  <c r="AD69" i="9"/>
  <c r="AC69" i="9"/>
  <c r="AB69" i="9"/>
  <c r="AD68" i="9"/>
  <c r="AC68" i="9"/>
  <c r="AB68" i="9"/>
  <c r="AD67" i="9"/>
  <c r="AC67" i="9"/>
  <c r="AB67" i="9"/>
  <c r="X82" i="9"/>
  <c r="W82" i="9"/>
  <c r="V82" i="9"/>
  <c r="X81" i="9"/>
  <c r="W81" i="9"/>
  <c r="V81" i="9"/>
  <c r="X80" i="9"/>
  <c r="W80" i="9"/>
  <c r="V80" i="9"/>
  <c r="X79" i="9"/>
  <c r="W79" i="9"/>
  <c r="V79" i="9"/>
  <c r="X78" i="9"/>
  <c r="W78" i="9"/>
  <c r="V78" i="9"/>
  <c r="X77" i="9"/>
  <c r="W77" i="9"/>
  <c r="V77" i="9"/>
  <c r="X76" i="9"/>
  <c r="W76" i="9"/>
  <c r="V76" i="9"/>
  <c r="X75" i="9"/>
  <c r="W75" i="9"/>
  <c r="V75" i="9"/>
  <c r="X74" i="9"/>
  <c r="W74" i="9"/>
  <c r="V74" i="9"/>
  <c r="X73" i="9"/>
  <c r="W73" i="9"/>
  <c r="V73" i="9"/>
  <c r="X72" i="9"/>
  <c r="W72" i="9"/>
  <c r="V72" i="9"/>
  <c r="X71" i="9"/>
  <c r="W71" i="9"/>
  <c r="V71" i="9"/>
  <c r="X70" i="9"/>
  <c r="W70" i="9"/>
  <c r="V70" i="9"/>
  <c r="X69" i="9"/>
  <c r="W69" i="9"/>
  <c r="V69" i="9"/>
  <c r="X68" i="9"/>
  <c r="W68" i="9"/>
  <c r="V68" i="9"/>
  <c r="X67" i="9"/>
  <c r="W67" i="9"/>
  <c r="V67" i="9"/>
  <c r="R82" i="9"/>
  <c r="Q82" i="9"/>
  <c r="P82" i="9"/>
  <c r="R81" i="9"/>
  <c r="Q81" i="9"/>
  <c r="P81" i="9"/>
  <c r="R80" i="9"/>
  <c r="Q80" i="9"/>
  <c r="P80" i="9"/>
  <c r="R79" i="9"/>
  <c r="Q79" i="9"/>
  <c r="P79" i="9"/>
  <c r="R78" i="9"/>
  <c r="Q78" i="9"/>
  <c r="P78" i="9"/>
  <c r="R77" i="9"/>
  <c r="Q77" i="9"/>
  <c r="P77" i="9"/>
  <c r="R76" i="9"/>
  <c r="Q76" i="9"/>
  <c r="P76" i="9"/>
  <c r="R75" i="9"/>
  <c r="Q75" i="9"/>
  <c r="P75" i="9"/>
  <c r="R74" i="9"/>
  <c r="Q74" i="9"/>
  <c r="P74" i="9"/>
  <c r="R73" i="9"/>
  <c r="Q73" i="9"/>
  <c r="P73" i="9"/>
  <c r="R72" i="9"/>
  <c r="Q72" i="9"/>
  <c r="P72" i="9"/>
  <c r="R71" i="9"/>
  <c r="Q71" i="9"/>
  <c r="P71" i="9"/>
  <c r="R70" i="9"/>
  <c r="Q70" i="9"/>
  <c r="P70" i="9"/>
  <c r="R69" i="9"/>
  <c r="Q69" i="9"/>
  <c r="P69" i="9"/>
  <c r="R68" i="9"/>
  <c r="Q68" i="9"/>
  <c r="P68" i="9"/>
  <c r="R67" i="9"/>
  <c r="Q67" i="9"/>
  <c r="P67" i="9"/>
  <c r="L82" i="9"/>
  <c r="K82" i="9"/>
  <c r="J82" i="9"/>
  <c r="L81" i="9"/>
  <c r="K81" i="9"/>
  <c r="J81" i="9"/>
  <c r="L80" i="9"/>
  <c r="K80" i="9"/>
  <c r="J80" i="9"/>
  <c r="L79" i="9"/>
  <c r="K79" i="9"/>
  <c r="J79" i="9"/>
  <c r="L78" i="9"/>
  <c r="K78" i="9"/>
  <c r="J78" i="9"/>
  <c r="L77" i="9"/>
  <c r="K77" i="9"/>
  <c r="J77" i="9"/>
  <c r="L76" i="9"/>
  <c r="K76" i="9"/>
  <c r="J76" i="9"/>
  <c r="L75" i="9"/>
  <c r="K75" i="9"/>
  <c r="J75" i="9"/>
  <c r="L74" i="9"/>
  <c r="K74" i="9"/>
  <c r="J74" i="9"/>
  <c r="L73" i="9"/>
  <c r="K73" i="9"/>
  <c r="J73" i="9"/>
  <c r="L72" i="9"/>
  <c r="K72" i="9"/>
  <c r="J72" i="9"/>
  <c r="L71" i="9"/>
  <c r="K71" i="9"/>
  <c r="J71" i="9"/>
  <c r="L70" i="9"/>
  <c r="K70" i="9"/>
  <c r="J70" i="9"/>
  <c r="L69" i="9"/>
  <c r="K69" i="9"/>
  <c r="J69" i="9"/>
  <c r="L68" i="9"/>
  <c r="K68" i="9"/>
  <c r="J68" i="9"/>
  <c r="L67" i="9"/>
  <c r="K67" i="9"/>
  <c r="J67" i="9"/>
  <c r="D68" i="9"/>
  <c r="E68" i="9"/>
  <c r="F68" i="9"/>
  <c r="D69" i="9"/>
  <c r="E69" i="9"/>
  <c r="F69" i="9"/>
  <c r="D70" i="9"/>
  <c r="E70" i="9"/>
  <c r="F70" i="9"/>
  <c r="D71" i="9"/>
  <c r="E71" i="9"/>
  <c r="F71" i="9"/>
  <c r="D72" i="9"/>
  <c r="E72" i="9"/>
  <c r="F72" i="9"/>
  <c r="D73" i="9"/>
  <c r="E73" i="9"/>
  <c r="F73" i="9"/>
  <c r="D74" i="9"/>
  <c r="E74" i="9"/>
  <c r="F74" i="9"/>
  <c r="D75" i="9"/>
  <c r="E75" i="9"/>
  <c r="F75" i="9"/>
  <c r="D76" i="9"/>
  <c r="E76" i="9"/>
  <c r="F76" i="9"/>
  <c r="D77" i="9"/>
  <c r="E77" i="9"/>
  <c r="F77" i="9"/>
  <c r="D78" i="9"/>
  <c r="E78" i="9"/>
  <c r="F78" i="9"/>
  <c r="D79" i="9"/>
  <c r="E79" i="9"/>
  <c r="F79" i="9"/>
  <c r="D80" i="9"/>
  <c r="E80" i="9"/>
  <c r="F80" i="9"/>
  <c r="D81" i="9"/>
  <c r="E81" i="9"/>
  <c r="F81" i="9"/>
  <c r="D82" i="9"/>
  <c r="E82" i="9"/>
  <c r="F82" i="9"/>
  <c r="R61" i="9"/>
  <c r="Q61" i="9"/>
  <c r="P61" i="9"/>
  <c r="R60" i="9"/>
  <c r="Q60" i="9"/>
  <c r="P60" i="9"/>
  <c r="R59" i="9"/>
  <c r="Q59" i="9"/>
  <c r="P59" i="9"/>
  <c r="R58" i="9"/>
  <c r="Q58" i="9"/>
  <c r="P58" i="9"/>
  <c r="R57" i="9"/>
  <c r="Q57" i="9"/>
  <c r="P57" i="9"/>
  <c r="R56" i="9"/>
  <c r="Q56" i="9"/>
  <c r="P56" i="9"/>
  <c r="R55" i="9"/>
  <c r="Q55" i="9"/>
  <c r="P55" i="9"/>
  <c r="R54" i="9"/>
  <c r="Q54" i="9"/>
  <c r="P54" i="9"/>
  <c r="R53" i="9"/>
  <c r="Q53" i="9"/>
  <c r="P53" i="9"/>
  <c r="R52" i="9"/>
  <c r="Q52" i="9"/>
  <c r="P52" i="9"/>
  <c r="R51" i="9"/>
  <c r="Q51" i="9"/>
  <c r="P51" i="9"/>
  <c r="R50" i="9"/>
  <c r="Q50" i="9"/>
  <c r="P50" i="9"/>
  <c r="R49" i="9"/>
  <c r="Q49" i="9"/>
  <c r="P49" i="9"/>
  <c r="R48" i="9"/>
  <c r="Q48" i="9"/>
  <c r="P48" i="9"/>
  <c r="R47" i="9"/>
  <c r="Q47" i="9"/>
  <c r="P47" i="9"/>
  <c r="R46" i="9"/>
  <c r="Q46" i="9"/>
  <c r="P46" i="9"/>
  <c r="L61" i="9"/>
  <c r="K61" i="9"/>
  <c r="J61" i="9"/>
  <c r="L60" i="9"/>
  <c r="K60" i="9"/>
  <c r="J60" i="9"/>
  <c r="L59" i="9"/>
  <c r="K59" i="9"/>
  <c r="J59" i="9"/>
  <c r="L58" i="9"/>
  <c r="K58" i="9"/>
  <c r="J58" i="9"/>
  <c r="L57" i="9"/>
  <c r="K57" i="9"/>
  <c r="J57" i="9"/>
  <c r="L56" i="9"/>
  <c r="K56" i="9"/>
  <c r="J56" i="9"/>
  <c r="L55" i="9"/>
  <c r="K55" i="9"/>
  <c r="J55" i="9"/>
  <c r="L54" i="9"/>
  <c r="K54" i="9"/>
  <c r="J54" i="9"/>
  <c r="L53" i="9"/>
  <c r="K53" i="9"/>
  <c r="J53" i="9"/>
  <c r="L52" i="9"/>
  <c r="K52" i="9"/>
  <c r="J52" i="9"/>
  <c r="L51" i="9"/>
  <c r="K51" i="9"/>
  <c r="J51" i="9"/>
  <c r="L50" i="9"/>
  <c r="K50" i="9"/>
  <c r="J50" i="9"/>
  <c r="L49" i="9"/>
  <c r="K49" i="9"/>
  <c r="J49" i="9"/>
  <c r="L48" i="9"/>
  <c r="K48" i="9"/>
  <c r="J48" i="9"/>
  <c r="L47" i="9"/>
  <c r="K47" i="9"/>
  <c r="J47" i="9"/>
  <c r="L46" i="9"/>
  <c r="K46" i="9"/>
  <c r="J46" i="9"/>
  <c r="D47" i="9"/>
  <c r="E47" i="9"/>
  <c r="F47" i="9"/>
  <c r="D48" i="9"/>
  <c r="E48" i="9"/>
  <c r="F48" i="9"/>
  <c r="D49" i="9"/>
  <c r="E49" i="9"/>
  <c r="F49" i="9"/>
  <c r="D50" i="9"/>
  <c r="E50" i="9"/>
  <c r="F50" i="9"/>
  <c r="D51" i="9"/>
  <c r="E51" i="9"/>
  <c r="F51" i="9"/>
  <c r="D52" i="9"/>
  <c r="E52" i="9"/>
  <c r="F52" i="9"/>
  <c r="D53" i="9"/>
  <c r="E53" i="9"/>
  <c r="F53" i="9"/>
  <c r="D54" i="9"/>
  <c r="E54" i="9"/>
  <c r="F54" i="9"/>
  <c r="D55" i="9"/>
  <c r="E55" i="9"/>
  <c r="F55" i="9"/>
  <c r="D56" i="9"/>
  <c r="E56" i="9"/>
  <c r="F56" i="9"/>
  <c r="D57" i="9"/>
  <c r="E57" i="9"/>
  <c r="F57" i="9"/>
  <c r="D58" i="9"/>
  <c r="E58" i="9"/>
  <c r="F58" i="9"/>
  <c r="D59" i="9"/>
  <c r="E59" i="9"/>
  <c r="F59" i="9"/>
  <c r="D60" i="9"/>
  <c r="E60" i="9"/>
  <c r="F60" i="9"/>
  <c r="D61" i="9"/>
  <c r="E61" i="9"/>
  <c r="F61" i="9"/>
  <c r="V46" i="9"/>
  <c r="W46" i="9"/>
  <c r="X46" i="9"/>
  <c r="V47" i="9"/>
  <c r="W47" i="9"/>
  <c r="X47" i="9"/>
  <c r="V48" i="9"/>
  <c r="W48" i="9"/>
  <c r="X48" i="9"/>
  <c r="V49" i="9"/>
  <c r="W49" i="9"/>
  <c r="X49" i="9"/>
  <c r="V50" i="9"/>
  <c r="W50" i="9"/>
  <c r="X50" i="9"/>
  <c r="V51" i="9"/>
  <c r="W51" i="9"/>
  <c r="X51" i="9"/>
  <c r="V52" i="9"/>
  <c r="W52" i="9"/>
  <c r="X52" i="9"/>
  <c r="V53" i="9"/>
  <c r="W53" i="9"/>
  <c r="X53" i="9"/>
  <c r="V54" i="9"/>
  <c r="W54" i="9"/>
  <c r="X54" i="9"/>
  <c r="V55" i="9"/>
  <c r="W55" i="9"/>
  <c r="X55" i="9"/>
  <c r="V56" i="9"/>
  <c r="W56" i="9"/>
  <c r="X56" i="9"/>
  <c r="V57" i="9"/>
  <c r="W57" i="9"/>
  <c r="X57" i="9"/>
  <c r="V58" i="9"/>
  <c r="W58" i="9"/>
  <c r="X58" i="9"/>
  <c r="V59" i="9"/>
  <c r="W59" i="9"/>
  <c r="X59" i="9"/>
  <c r="V60" i="9"/>
  <c r="W60" i="9"/>
  <c r="X60" i="9"/>
  <c r="V61" i="9"/>
  <c r="W61" i="9"/>
  <c r="X61" i="9"/>
  <c r="AB46" i="9"/>
  <c r="AC46" i="9"/>
  <c r="AD46" i="9"/>
  <c r="AB47" i="9"/>
  <c r="AC47" i="9"/>
  <c r="AD47" i="9"/>
  <c r="AB48" i="9"/>
  <c r="AC48" i="9"/>
  <c r="AD48" i="9"/>
  <c r="AB49" i="9"/>
  <c r="AC49" i="9"/>
  <c r="AD49" i="9"/>
  <c r="AB50" i="9"/>
  <c r="AC50" i="9"/>
  <c r="AD50" i="9"/>
  <c r="AB51" i="9"/>
  <c r="AC51" i="9"/>
  <c r="AD51" i="9"/>
  <c r="AB52" i="9"/>
  <c r="AC52" i="9"/>
  <c r="AD52" i="9"/>
  <c r="AB53" i="9"/>
  <c r="AC53" i="9"/>
  <c r="AD53" i="9"/>
  <c r="AB54" i="9"/>
  <c r="AC54" i="9"/>
  <c r="AD54" i="9"/>
  <c r="AB55" i="9"/>
  <c r="AC55" i="9"/>
  <c r="AD55" i="9"/>
  <c r="AB56" i="9"/>
  <c r="AC56" i="9"/>
  <c r="AD56" i="9"/>
  <c r="AB57" i="9"/>
  <c r="AC57" i="9"/>
  <c r="AD57" i="9"/>
  <c r="AB58" i="9"/>
  <c r="AC58" i="9"/>
  <c r="AD58" i="9"/>
  <c r="AB59" i="9"/>
  <c r="AC59" i="9"/>
  <c r="AD59" i="9"/>
  <c r="AB60" i="9"/>
  <c r="AC60" i="9"/>
  <c r="AD60" i="9"/>
  <c r="AB61" i="9"/>
  <c r="AC61" i="9"/>
  <c r="AD61" i="9"/>
  <c r="AH46" i="9"/>
  <c r="AI46" i="9"/>
  <c r="AJ46" i="9"/>
  <c r="AH47" i="9"/>
  <c r="AI47" i="9"/>
  <c r="AJ47" i="9"/>
  <c r="AH48" i="9"/>
  <c r="AI48" i="9"/>
  <c r="AJ48" i="9"/>
  <c r="AH49" i="9"/>
  <c r="AI49" i="9"/>
  <c r="AJ49" i="9"/>
  <c r="AH50" i="9"/>
  <c r="AI50" i="9"/>
  <c r="AJ50" i="9"/>
  <c r="AH51" i="9"/>
  <c r="AI51" i="9"/>
  <c r="AJ51" i="9"/>
  <c r="AH52" i="9"/>
  <c r="AI52" i="9"/>
  <c r="AJ52" i="9"/>
  <c r="AH53" i="9"/>
  <c r="AI53" i="9"/>
  <c r="AJ53" i="9"/>
  <c r="AH54" i="9"/>
  <c r="AI54" i="9"/>
  <c r="AJ54" i="9"/>
  <c r="AH55" i="9"/>
  <c r="AI55" i="9"/>
  <c r="AJ55" i="9"/>
  <c r="AH56" i="9"/>
  <c r="AI56" i="9"/>
  <c r="AJ56" i="9"/>
  <c r="AH57" i="9"/>
  <c r="AI57" i="9"/>
  <c r="AJ57" i="9"/>
  <c r="AH58" i="9"/>
  <c r="AI58" i="9"/>
  <c r="AJ58" i="9"/>
  <c r="AH59" i="9"/>
  <c r="AI59" i="9"/>
  <c r="AJ59" i="9"/>
  <c r="AH60" i="9"/>
  <c r="AI60" i="9"/>
  <c r="AJ60" i="9"/>
  <c r="AH61" i="9"/>
  <c r="AI61" i="9"/>
  <c r="AJ61" i="9"/>
  <c r="AN46" i="9"/>
  <c r="AO46" i="9"/>
  <c r="AP46" i="9"/>
  <c r="AN47" i="9"/>
  <c r="AO47" i="9"/>
  <c r="AP47" i="9"/>
  <c r="AN48" i="9"/>
  <c r="AO48" i="9"/>
  <c r="AP48" i="9"/>
  <c r="AN49" i="9"/>
  <c r="AO49" i="9"/>
  <c r="AP49" i="9"/>
  <c r="AN50" i="9"/>
  <c r="AO50" i="9"/>
  <c r="AP50" i="9"/>
  <c r="AN51" i="9"/>
  <c r="AO51" i="9"/>
  <c r="AP51" i="9"/>
  <c r="AN52" i="9"/>
  <c r="AO52" i="9"/>
  <c r="AP52" i="9"/>
  <c r="AN53" i="9"/>
  <c r="AO53" i="9"/>
  <c r="AP53" i="9"/>
  <c r="AN54" i="9"/>
  <c r="AO54" i="9"/>
  <c r="AP54" i="9"/>
  <c r="AN55" i="9"/>
  <c r="AO55" i="9"/>
  <c r="AP55" i="9"/>
  <c r="AN56" i="9"/>
  <c r="AO56" i="9"/>
  <c r="AP56" i="9"/>
  <c r="AN57" i="9"/>
  <c r="AO57" i="9"/>
  <c r="AP57" i="9"/>
  <c r="AN58" i="9"/>
  <c r="AO58" i="9"/>
  <c r="AP58" i="9"/>
  <c r="AN59" i="9"/>
  <c r="AO59" i="9"/>
  <c r="AP59" i="9"/>
  <c r="AN60" i="9"/>
  <c r="AO60" i="9"/>
  <c r="AP60" i="9"/>
  <c r="AN61" i="9"/>
  <c r="AO61" i="9"/>
  <c r="AP61" i="9"/>
  <c r="AT46" i="9"/>
  <c r="AU46" i="9"/>
  <c r="AV46" i="9"/>
  <c r="AT47" i="9"/>
  <c r="AU47" i="9"/>
  <c r="AV47" i="9"/>
  <c r="AT48" i="9"/>
  <c r="AU48" i="9"/>
  <c r="AV48" i="9"/>
  <c r="AT49" i="9"/>
  <c r="AU49" i="9"/>
  <c r="AV49" i="9"/>
  <c r="AT50" i="9"/>
  <c r="AU50" i="9"/>
  <c r="AV50" i="9"/>
  <c r="AT51" i="9"/>
  <c r="AU51" i="9"/>
  <c r="AV51" i="9"/>
  <c r="AT52" i="9"/>
  <c r="AU52" i="9"/>
  <c r="AV52" i="9"/>
  <c r="AT53" i="9"/>
  <c r="AU53" i="9"/>
  <c r="AV53" i="9"/>
  <c r="AT54" i="9"/>
  <c r="AU54" i="9"/>
  <c r="AV54" i="9"/>
  <c r="AT55" i="9"/>
  <c r="AU55" i="9"/>
  <c r="AV55" i="9"/>
  <c r="AT56" i="9"/>
  <c r="AU56" i="9"/>
  <c r="AV56" i="9"/>
  <c r="AT57" i="9"/>
  <c r="AU57" i="9"/>
  <c r="AV57" i="9"/>
  <c r="AT58" i="9"/>
  <c r="AU58" i="9"/>
  <c r="AV58" i="9"/>
  <c r="AT59" i="9"/>
  <c r="AU59" i="9"/>
  <c r="AV59" i="9"/>
  <c r="AT60" i="9"/>
  <c r="AU60" i="9"/>
  <c r="AV60" i="9"/>
  <c r="AT61" i="9"/>
  <c r="AU61" i="9"/>
  <c r="AV61" i="9"/>
  <c r="AZ46" i="9"/>
  <c r="BA46" i="9"/>
  <c r="BB46" i="9"/>
  <c r="AZ47" i="9"/>
  <c r="BA47" i="9"/>
  <c r="BB47" i="9"/>
  <c r="AZ48" i="9"/>
  <c r="BA48" i="9"/>
  <c r="BB48" i="9"/>
  <c r="AZ49" i="9"/>
  <c r="BA49" i="9"/>
  <c r="BB49" i="9"/>
  <c r="AZ50" i="9"/>
  <c r="BA50" i="9"/>
  <c r="BB50" i="9"/>
  <c r="AZ51" i="9"/>
  <c r="BA51" i="9"/>
  <c r="BB51" i="9"/>
  <c r="AZ52" i="9"/>
  <c r="BA52" i="9"/>
  <c r="BB52" i="9"/>
  <c r="AZ53" i="9"/>
  <c r="BA53" i="9"/>
  <c r="BB53" i="9"/>
  <c r="AZ54" i="9"/>
  <c r="BA54" i="9"/>
  <c r="BB54" i="9"/>
  <c r="AZ55" i="9"/>
  <c r="BA55" i="9"/>
  <c r="BB55" i="9"/>
  <c r="AZ56" i="9"/>
  <c r="BA56" i="9"/>
  <c r="BB56" i="9"/>
  <c r="AZ57" i="9"/>
  <c r="BA57" i="9"/>
  <c r="BB57" i="9"/>
  <c r="AZ58" i="9"/>
  <c r="BA58" i="9"/>
  <c r="BB58" i="9"/>
  <c r="AZ59" i="9"/>
  <c r="BA59" i="9"/>
  <c r="BB59" i="9"/>
  <c r="AZ60" i="9"/>
  <c r="BA60" i="9"/>
  <c r="BB60" i="9"/>
  <c r="AZ61" i="9"/>
  <c r="BA61" i="9"/>
  <c r="BB61" i="9"/>
  <c r="BF46" i="9"/>
  <c r="BG46" i="9"/>
  <c r="BH46" i="9"/>
  <c r="BF47" i="9"/>
  <c r="BG47" i="9"/>
  <c r="BH47" i="9"/>
  <c r="BF48" i="9"/>
  <c r="BG48" i="9"/>
  <c r="BH48" i="9"/>
  <c r="BF49" i="9"/>
  <c r="BG49" i="9"/>
  <c r="BH49" i="9"/>
  <c r="BF50" i="9"/>
  <c r="BG50" i="9"/>
  <c r="BH50" i="9"/>
  <c r="BF51" i="9"/>
  <c r="BG51" i="9"/>
  <c r="BH51" i="9"/>
  <c r="BF52" i="9"/>
  <c r="BG52" i="9"/>
  <c r="BH52" i="9"/>
  <c r="BF53" i="9"/>
  <c r="BG53" i="9"/>
  <c r="BH53" i="9"/>
  <c r="BF54" i="9"/>
  <c r="BG54" i="9"/>
  <c r="BH54" i="9"/>
  <c r="BF55" i="9"/>
  <c r="BG55" i="9"/>
  <c r="BH55" i="9"/>
  <c r="BF56" i="9"/>
  <c r="BG56" i="9"/>
  <c r="BH56" i="9"/>
  <c r="BF57" i="9"/>
  <c r="BG57" i="9"/>
  <c r="BH57" i="9"/>
  <c r="BF58" i="9"/>
  <c r="BG58" i="9"/>
  <c r="BH58" i="9"/>
  <c r="BF59" i="9"/>
  <c r="BG59" i="9"/>
  <c r="BH59" i="9"/>
  <c r="BF60" i="9"/>
  <c r="BG60" i="9"/>
  <c r="BH60" i="9"/>
  <c r="BF61" i="9"/>
  <c r="BG61" i="9"/>
  <c r="BH61" i="9"/>
  <c r="BI46" i="9"/>
  <c r="F67" i="9"/>
  <c r="F46" i="9"/>
  <c r="E67" i="9"/>
  <c r="D67" i="9"/>
  <c r="BI82" i="9"/>
  <c r="BC82" i="9"/>
  <c r="AW82" i="9"/>
  <c r="AQ82" i="9"/>
  <c r="AK82" i="9"/>
  <c r="Y82" i="9"/>
  <c r="BI81" i="9"/>
  <c r="BC81" i="9"/>
  <c r="AW81" i="9"/>
  <c r="AQ81" i="9"/>
  <c r="AK81" i="9"/>
  <c r="Y81" i="9"/>
  <c r="BI80" i="9"/>
  <c r="BC80" i="9"/>
  <c r="AW80" i="9"/>
  <c r="AQ80" i="9"/>
  <c r="AK80" i="9"/>
  <c r="Y80" i="9"/>
  <c r="BI79" i="9"/>
  <c r="BC79" i="9"/>
  <c r="AW79" i="9"/>
  <c r="AQ79" i="9"/>
  <c r="AK79" i="9"/>
  <c r="Y79" i="9"/>
  <c r="BI78" i="9"/>
  <c r="BC78" i="9"/>
  <c r="AW78" i="9"/>
  <c r="AQ78" i="9"/>
  <c r="AK78" i="9"/>
  <c r="Y78" i="9"/>
  <c r="BI77" i="9"/>
  <c r="BC77" i="9"/>
  <c r="AW77" i="9"/>
  <c r="AQ77" i="9"/>
  <c r="AK77" i="9"/>
  <c r="Y77" i="9"/>
  <c r="BI76" i="9"/>
  <c r="BC76" i="9"/>
  <c r="AW76" i="9"/>
  <c r="AQ76" i="9"/>
  <c r="AK76" i="9"/>
  <c r="Y76" i="9"/>
  <c r="BI75" i="9"/>
  <c r="BC75" i="9"/>
  <c r="AW75" i="9"/>
  <c r="AQ75" i="9"/>
  <c r="AK75" i="9"/>
  <c r="Y75" i="9"/>
  <c r="BI74" i="9"/>
  <c r="BC74" i="9"/>
  <c r="AW74" i="9"/>
  <c r="AQ74" i="9"/>
  <c r="AK74" i="9"/>
  <c r="Y74" i="9"/>
  <c r="BI73" i="9"/>
  <c r="BC73" i="9"/>
  <c r="AW73" i="9"/>
  <c r="AQ73" i="9"/>
  <c r="AK73" i="9"/>
  <c r="Y73" i="9"/>
  <c r="BI72" i="9"/>
  <c r="BC72" i="9"/>
  <c r="AW72" i="9"/>
  <c r="AQ72" i="9"/>
  <c r="AK72" i="9"/>
  <c r="Y72" i="9"/>
  <c r="BI71" i="9"/>
  <c r="BC71" i="9"/>
  <c r="AW71" i="9"/>
  <c r="AQ71" i="9"/>
  <c r="AK71" i="9"/>
  <c r="Y71" i="9"/>
  <c r="BI70" i="9"/>
  <c r="BC70" i="9"/>
  <c r="AW70" i="9"/>
  <c r="AQ70" i="9"/>
  <c r="AK70" i="9"/>
  <c r="Y70" i="9"/>
  <c r="BI69" i="9"/>
  <c r="BC69" i="9"/>
  <c r="AW69" i="9"/>
  <c r="AQ69" i="9"/>
  <c r="AK69" i="9"/>
  <c r="Y69" i="9"/>
  <c r="BI68" i="9"/>
  <c r="BC68" i="9"/>
  <c r="AW68" i="9"/>
  <c r="AQ68" i="9"/>
  <c r="AK68" i="9"/>
  <c r="Y68" i="9"/>
  <c r="BI67" i="9"/>
  <c r="BC67" i="9"/>
  <c r="AW67" i="9"/>
  <c r="AQ67" i="9"/>
  <c r="AK67" i="9"/>
  <c r="Y67" i="9"/>
  <c r="BH39" i="9"/>
  <c r="BG39" i="9"/>
  <c r="BF39" i="9"/>
  <c r="BH38" i="9"/>
  <c r="BG38" i="9"/>
  <c r="BF38" i="9"/>
  <c r="BH37" i="9"/>
  <c r="BG37" i="9"/>
  <c r="BF37" i="9"/>
  <c r="BH36" i="9"/>
  <c r="BG36" i="9"/>
  <c r="BF36" i="9"/>
  <c r="BH35" i="9"/>
  <c r="BG35" i="9"/>
  <c r="BF35" i="9"/>
  <c r="BH34" i="9"/>
  <c r="BG34" i="9"/>
  <c r="BF34" i="9"/>
  <c r="BH33" i="9"/>
  <c r="BG33" i="9"/>
  <c r="BF33" i="9"/>
  <c r="BH32" i="9"/>
  <c r="BG32" i="9"/>
  <c r="BF32" i="9"/>
  <c r="BH31" i="9"/>
  <c r="BG31" i="9"/>
  <c r="BF31" i="9"/>
  <c r="BH30" i="9"/>
  <c r="BG30" i="9"/>
  <c r="BF30" i="9"/>
  <c r="BH29" i="9"/>
  <c r="BG29" i="9"/>
  <c r="BF29" i="9"/>
  <c r="BH28" i="9"/>
  <c r="BG28" i="9"/>
  <c r="BF28" i="9"/>
  <c r="BH27" i="9"/>
  <c r="BG27" i="9"/>
  <c r="BF27" i="9"/>
  <c r="BH26" i="9"/>
  <c r="BG26" i="9"/>
  <c r="BF26" i="9"/>
  <c r="BH25" i="9"/>
  <c r="BG25" i="9"/>
  <c r="BF25" i="9"/>
  <c r="BH24" i="9"/>
  <c r="BG24" i="9"/>
  <c r="BF24" i="9"/>
  <c r="BB39" i="9"/>
  <c r="BA39" i="9"/>
  <c r="AZ39" i="9"/>
  <c r="BB38" i="9"/>
  <c r="BA38" i="9"/>
  <c r="AZ38" i="9"/>
  <c r="BB37" i="9"/>
  <c r="BA37" i="9"/>
  <c r="AZ37" i="9"/>
  <c r="BB36" i="9"/>
  <c r="BA36" i="9"/>
  <c r="AZ36" i="9"/>
  <c r="BB35" i="9"/>
  <c r="BA35" i="9"/>
  <c r="AZ35" i="9"/>
  <c r="BB34" i="9"/>
  <c r="BA34" i="9"/>
  <c r="AZ34" i="9"/>
  <c r="BB33" i="9"/>
  <c r="BA33" i="9"/>
  <c r="AZ33" i="9"/>
  <c r="BB32" i="9"/>
  <c r="BA32" i="9"/>
  <c r="AZ32" i="9"/>
  <c r="BB31" i="9"/>
  <c r="BA31" i="9"/>
  <c r="AZ31" i="9"/>
  <c r="BB30" i="9"/>
  <c r="BA30" i="9"/>
  <c r="AZ30" i="9"/>
  <c r="BB29" i="9"/>
  <c r="BA29" i="9"/>
  <c r="AZ29" i="9"/>
  <c r="BB28" i="9"/>
  <c r="BA28" i="9"/>
  <c r="AZ28" i="9"/>
  <c r="BB27" i="9"/>
  <c r="BA27" i="9"/>
  <c r="AZ27" i="9"/>
  <c r="BB26" i="9"/>
  <c r="BA26" i="9"/>
  <c r="AZ26" i="9"/>
  <c r="BB25" i="9"/>
  <c r="BA25" i="9"/>
  <c r="AZ25" i="9"/>
  <c r="BB24" i="9"/>
  <c r="BA24" i="9"/>
  <c r="AZ24" i="9"/>
  <c r="AV39" i="9"/>
  <c r="AU39" i="9"/>
  <c r="AT39" i="9"/>
  <c r="AV38" i="9"/>
  <c r="AU38" i="9"/>
  <c r="AT38" i="9"/>
  <c r="AV37" i="9"/>
  <c r="AU37" i="9"/>
  <c r="AT37" i="9"/>
  <c r="AV36" i="9"/>
  <c r="AU36" i="9"/>
  <c r="AT36" i="9"/>
  <c r="AV35" i="9"/>
  <c r="AU35" i="9"/>
  <c r="AT35" i="9"/>
  <c r="AV34" i="9"/>
  <c r="AU34" i="9"/>
  <c r="AT34" i="9"/>
  <c r="AV33" i="9"/>
  <c r="AU33" i="9"/>
  <c r="AT33" i="9"/>
  <c r="AV32" i="9"/>
  <c r="AU32" i="9"/>
  <c r="AT32" i="9"/>
  <c r="AV31" i="9"/>
  <c r="AU31" i="9"/>
  <c r="AT31" i="9"/>
  <c r="AV30" i="9"/>
  <c r="AU30" i="9"/>
  <c r="AT30" i="9"/>
  <c r="AV29" i="9"/>
  <c r="AU29" i="9"/>
  <c r="AT29" i="9"/>
  <c r="AV28" i="9"/>
  <c r="AU28" i="9"/>
  <c r="AT28" i="9"/>
  <c r="AV27" i="9"/>
  <c r="AU27" i="9"/>
  <c r="AT27" i="9"/>
  <c r="AV26" i="9"/>
  <c r="AU26" i="9"/>
  <c r="AT26" i="9"/>
  <c r="AV25" i="9"/>
  <c r="AU25" i="9"/>
  <c r="AT25" i="9"/>
  <c r="AV24" i="9"/>
  <c r="AU24" i="9"/>
  <c r="AT24" i="9"/>
  <c r="AP39" i="9"/>
  <c r="AO39" i="9"/>
  <c r="AN39" i="9"/>
  <c r="AP38" i="9"/>
  <c r="AO38" i="9"/>
  <c r="AN38" i="9"/>
  <c r="AP37" i="9"/>
  <c r="AO37" i="9"/>
  <c r="AN37" i="9"/>
  <c r="AP36" i="9"/>
  <c r="AO36" i="9"/>
  <c r="AN36" i="9"/>
  <c r="AP35" i="9"/>
  <c r="AO35" i="9"/>
  <c r="AN35" i="9"/>
  <c r="AP34" i="9"/>
  <c r="AO34" i="9"/>
  <c r="AN34" i="9"/>
  <c r="AP33" i="9"/>
  <c r="AO33" i="9"/>
  <c r="AN33" i="9"/>
  <c r="AP32" i="9"/>
  <c r="AO32" i="9"/>
  <c r="AN32" i="9"/>
  <c r="AP31" i="9"/>
  <c r="AO31" i="9"/>
  <c r="AN31" i="9"/>
  <c r="AP30" i="9"/>
  <c r="AO30" i="9"/>
  <c r="AN30" i="9"/>
  <c r="AP29" i="9"/>
  <c r="AO29" i="9"/>
  <c r="AN29" i="9"/>
  <c r="AP28" i="9"/>
  <c r="AO28" i="9"/>
  <c r="AN28" i="9"/>
  <c r="AP27" i="9"/>
  <c r="AO27" i="9"/>
  <c r="AN27" i="9"/>
  <c r="AP26" i="9"/>
  <c r="AO26" i="9"/>
  <c r="AN26" i="9"/>
  <c r="AP25" i="9"/>
  <c r="AO25" i="9"/>
  <c r="AN25" i="9"/>
  <c r="AP24" i="9"/>
  <c r="AO24" i="9"/>
  <c r="AN24" i="9"/>
  <c r="AJ39" i="9"/>
  <c r="AI39" i="9"/>
  <c r="AH39" i="9"/>
  <c r="AJ38" i="9"/>
  <c r="AI38" i="9"/>
  <c r="AH38" i="9"/>
  <c r="AJ37" i="9"/>
  <c r="AI37" i="9"/>
  <c r="AH37" i="9"/>
  <c r="AJ36" i="9"/>
  <c r="AI36" i="9"/>
  <c r="AH36" i="9"/>
  <c r="AJ35" i="9"/>
  <c r="AI35" i="9"/>
  <c r="AH35" i="9"/>
  <c r="AJ34" i="9"/>
  <c r="AI34" i="9"/>
  <c r="AH34" i="9"/>
  <c r="AJ33" i="9"/>
  <c r="AI33" i="9"/>
  <c r="AH33" i="9"/>
  <c r="AJ32" i="9"/>
  <c r="AI32" i="9"/>
  <c r="AH32" i="9"/>
  <c r="AJ31" i="9"/>
  <c r="AI31" i="9"/>
  <c r="AH31" i="9"/>
  <c r="AJ30" i="9"/>
  <c r="AI30" i="9"/>
  <c r="AH30" i="9"/>
  <c r="AJ29" i="9"/>
  <c r="AI29" i="9"/>
  <c r="AH29" i="9"/>
  <c r="AJ28" i="9"/>
  <c r="AI28" i="9"/>
  <c r="AH28" i="9"/>
  <c r="AJ27" i="9"/>
  <c r="AI27" i="9"/>
  <c r="AH27" i="9"/>
  <c r="AJ26" i="9"/>
  <c r="AI26" i="9"/>
  <c r="AH26" i="9"/>
  <c r="AJ25" i="9"/>
  <c r="AI25" i="9"/>
  <c r="AH25" i="9"/>
  <c r="AJ24" i="9"/>
  <c r="AI24" i="9"/>
  <c r="AH24" i="9"/>
  <c r="AD39" i="9"/>
  <c r="AC39" i="9"/>
  <c r="AB39" i="9"/>
  <c r="AD38" i="9"/>
  <c r="AC38" i="9"/>
  <c r="AB38" i="9"/>
  <c r="AD37" i="9"/>
  <c r="AC37" i="9"/>
  <c r="AB37" i="9"/>
  <c r="AD36" i="9"/>
  <c r="AC36" i="9"/>
  <c r="AB36" i="9"/>
  <c r="AD35" i="9"/>
  <c r="AC35" i="9"/>
  <c r="AB35" i="9"/>
  <c r="AD34" i="9"/>
  <c r="AC34" i="9"/>
  <c r="AB34" i="9"/>
  <c r="AD33" i="9"/>
  <c r="AC33" i="9"/>
  <c r="AB33" i="9"/>
  <c r="AD32" i="9"/>
  <c r="AC32" i="9"/>
  <c r="AB32" i="9"/>
  <c r="AD31" i="9"/>
  <c r="AC31" i="9"/>
  <c r="AB31" i="9"/>
  <c r="AD30" i="9"/>
  <c r="AC30" i="9"/>
  <c r="AB30" i="9"/>
  <c r="AD29" i="9"/>
  <c r="AC29" i="9"/>
  <c r="AB29" i="9"/>
  <c r="AD28" i="9"/>
  <c r="AC28" i="9"/>
  <c r="AB28" i="9"/>
  <c r="AD27" i="9"/>
  <c r="AC27" i="9"/>
  <c r="AB27" i="9"/>
  <c r="AD26" i="9"/>
  <c r="AC26" i="9"/>
  <c r="AB26" i="9"/>
  <c r="AD25" i="9"/>
  <c r="AC25" i="9"/>
  <c r="AB25" i="9"/>
  <c r="AD24" i="9"/>
  <c r="AC24" i="9"/>
  <c r="AB24" i="9"/>
  <c r="X39" i="9"/>
  <c r="W39" i="9"/>
  <c r="V39" i="9"/>
  <c r="X38" i="9"/>
  <c r="W38" i="9"/>
  <c r="V38" i="9"/>
  <c r="X37" i="9"/>
  <c r="W37" i="9"/>
  <c r="V37" i="9"/>
  <c r="X36" i="9"/>
  <c r="W36" i="9"/>
  <c r="V36" i="9"/>
  <c r="X35" i="9"/>
  <c r="W35" i="9"/>
  <c r="V35" i="9"/>
  <c r="X34" i="9"/>
  <c r="W34" i="9"/>
  <c r="V34" i="9"/>
  <c r="X33" i="9"/>
  <c r="W33" i="9"/>
  <c r="V33" i="9"/>
  <c r="X32" i="9"/>
  <c r="W32" i="9"/>
  <c r="V32" i="9"/>
  <c r="X31" i="9"/>
  <c r="W31" i="9"/>
  <c r="V31" i="9"/>
  <c r="X30" i="9"/>
  <c r="W30" i="9"/>
  <c r="V30" i="9"/>
  <c r="X29" i="9"/>
  <c r="W29" i="9"/>
  <c r="V29" i="9"/>
  <c r="X28" i="9"/>
  <c r="W28" i="9"/>
  <c r="V28" i="9"/>
  <c r="X27" i="9"/>
  <c r="W27" i="9"/>
  <c r="V27" i="9"/>
  <c r="X26" i="9"/>
  <c r="W26" i="9"/>
  <c r="V26" i="9"/>
  <c r="X25" i="9"/>
  <c r="W25" i="9"/>
  <c r="V25" i="9"/>
  <c r="X24" i="9"/>
  <c r="W24" i="9"/>
  <c r="V24" i="9"/>
  <c r="R39" i="9"/>
  <c r="Q39" i="9"/>
  <c r="P39" i="9"/>
  <c r="R38" i="9"/>
  <c r="Q38" i="9"/>
  <c r="P38" i="9"/>
  <c r="R37" i="9"/>
  <c r="Q37" i="9"/>
  <c r="P37" i="9"/>
  <c r="R36" i="9"/>
  <c r="Q36" i="9"/>
  <c r="P36" i="9"/>
  <c r="R35" i="9"/>
  <c r="Q35" i="9"/>
  <c r="P35" i="9"/>
  <c r="R34" i="9"/>
  <c r="Q34" i="9"/>
  <c r="P34" i="9"/>
  <c r="R33" i="9"/>
  <c r="Q33" i="9"/>
  <c r="P33" i="9"/>
  <c r="R32" i="9"/>
  <c r="Q32" i="9"/>
  <c r="P32" i="9"/>
  <c r="R31" i="9"/>
  <c r="Q31" i="9"/>
  <c r="P31" i="9"/>
  <c r="R30" i="9"/>
  <c r="Q30" i="9"/>
  <c r="P30" i="9"/>
  <c r="R29" i="9"/>
  <c r="Q29" i="9"/>
  <c r="P29" i="9"/>
  <c r="R28" i="9"/>
  <c r="Q28" i="9"/>
  <c r="P28" i="9"/>
  <c r="R27" i="9"/>
  <c r="Q27" i="9"/>
  <c r="P27" i="9"/>
  <c r="R26" i="9"/>
  <c r="Q26" i="9"/>
  <c r="P26" i="9"/>
  <c r="R25" i="9"/>
  <c r="Q25" i="9"/>
  <c r="P25" i="9"/>
  <c r="R24" i="9"/>
  <c r="Q24" i="9"/>
  <c r="P24" i="9"/>
  <c r="L39" i="9"/>
  <c r="K39" i="9"/>
  <c r="J39" i="9"/>
  <c r="L38" i="9"/>
  <c r="K38" i="9"/>
  <c r="J38" i="9"/>
  <c r="L37" i="9"/>
  <c r="K37" i="9"/>
  <c r="J37" i="9"/>
  <c r="L36" i="9"/>
  <c r="K36" i="9"/>
  <c r="J36" i="9"/>
  <c r="L35" i="9"/>
  <c r="K35" i="9"/>
  <c r="J35" i="9"/>
  <c r="L34" i="9"/>
  <c r="K34" i="9"/>
  <c r="J34" i="9"/>
  <c r="L33" i="9"/>
  <c r="K33" i="9"/>
  <c r="J33" i="9"/>
  <c r="L32" i="9"/>
  <c r="K32" i="9"/>
  <c r="J32" i="9"/>
  <c r="L31" i="9"/>
  <c r="K31" i="9"/>
  <c r="J31" i="9"/>
  <c r="L30" i="9"/>
  <c r="K30" i="9"/>
  <c r="J30" i="9"/>
  <c r="L29" i="9"/>
  <c r="K29" i="9"/>
  <c r="J29" i="9"/>
  <c r="L28" i="9"/>
  <c r="K28" i="9"/>
  <c r="J28" i="9"/>
  <c r="L27" i="9"/>
  <c r="K27" i="9"/>
  <c r="J27" i="9"/>
  <c r="L26" i="9"/>
  <c r="K26" i="9"/>
  <c r="J26" i="9"/>
  <c r="L25" i="9"/>
  <c r="K25" i="9"/>
  <c r="J25" i="9"/>
  <c r="L24" i="9"/>
  <c r="K24" i="9"/>
  <c r="J24" i="9"/>
  <c r="D25" i="9"/>
  <c r="E25" i="9"/>
  <c r="F25" i="9"/>
  <c r="D26" i="9"/>
  <c r="E26" i="9"/>
  <c r="F26" i="9"/>
  <c r="D27" i="9"/>
  <c r="E27" i="9"/>
  <c r="F27" i="9"/>
  <c r="D28" i="9"/>
  <c r="E28" i="9"/>
  <c r="F28" i="9"/>
  <c r="D29" i="9"/>
  <c r="E29" i="9"/>
  <c r="F29" i="9"/>
  <c r="D30" i="9"/>
  <c r="E30" i="9"/>
  <c r="F30" i="9"/>
  <c r="D31" i="9"/>
  <c r="E31" i="9"/>
  <c r="F31" i="9"/>
  <c r="D32" i="9"/>
  <c r="E32" i="9"/>
  <c r="F32" i="9"/>
  <c r="D33" i="9"/>
  <c r="E33" i="9"/>
  <c r="F33" i="9"/>
  <c r="D34" i="9"/>
  <c r="E34" i="9"/>
  <c r="F34" i="9"/>
  <c r="D35" i="9"/>
  <c r="E35" i="9"/>
  <c r="F35" i="9"/>
  <c r="D36" i="9"/>
  <c r="E36" i="9"/>
  <c r="F36" i="9"/>
  <c r="D37" i="9"/>
  <c r="E37" i="9"/>
  <c r="F37" i="9"/>
  <c r="D38" i="9"/>
  <c r="E38" i="9"/>
  <c r="F38" i="9"/>
  <c r="D39" i="9"/>
  <c r="E39" i="9"/>
  <c r="F39" i="9"/>
  <c r="F24" i="9"/>
  <c r="E24" i="9"/>
  <c r="D24" i="9"/>
  <c r="BI39" i="9"/>
  <c r="BC39" i="9"/>
  <c r="AW39" i="9"/>
  <c r="AQ39" i="9"/>
  <c r="AK39" i="9"/>
  <c r="Y39" i="9"/>
  <c r="BI38" i="9"/>
  <c r="BC38" i="9"/>
  <c r="AW38" i="9"/>
  <c r="AQ38" i="9"/>
  <c r="AK38" i="9"/>
  <c r="Y38" i="9"/>
  <c r="BI37" i="9"/>
  <c r="BC37" i="9"/>
  <c r="AW37" i="9"/>
  <c r="AQ37" i="9"/>
  <c r="AK37" i="9"/>
  <c r="Y37" i="9"/>
  <c r="BI36" i="9"/>
  <c r="BC36" i="9"/>
  <c r="AW36" i="9"/>
  <c r="AQ36" i="9"/>
  <c r="AK36" i="9"/>
  <c r="Y36" i="9"/>
  <c r="BI35" i="9"/>
  <c r="BC35" i="9"/>
  <c r="AW35" i="9"/>
  <c r="AQ35" i="9"/>
  <c r="AK35" i="9"/>
  <c r="Y35" i="9"/>
  <c r="BI34" i="9"/>
  <c r="BC34" i="9"/>
  <c r="AW34" i="9"/>
  <c r="AQ34" i="9"/>
  <c r="AK34" i="9"/>
  <c r="Y34" i="9"/>
  <c r="BI33" i="9"/>
  <c r="BC33" i="9"/>
  <c r="AW33" i="9"/>
  <c r="AQ33" i="9"/>
  <c r="AK33" i="9"/>
  <c r="Y33" i="9"/>
  <c r="BI32" i="9"/>
  <c r="BC32" i="9"/>
  <c r="AW32" i="9"/>
  <c r="AQ32" i="9"/>
  <c r="AK32" i="9"/>
  <c r="Y32" i="9"/>
  <c r="BI31" i="9"/>
  <c r="BC31" i="9"/>
  <c r="AW31" i="9"/>
  <c r="AQ31" i="9"/>
  <c r="AK31" i="9"/>
  <c r="Y31" i="9"/>
  <c r="BI30" i="9"/>
  <c r="BC30" i="9"/>
  <c r="AW30" i="9"/>
  <c r="AQ30" i="9"/>
  <c r="AK30" i="9"/>
  <c r="Y30" i="9"/>
  <c r="BI29" i="9"/>
  <c r="BC29" i="9"/>
  <c r="AW29" i="9"/>
  <c r="AQ29" i="9"/>
  <c r="AK29" i="9"/>
  <c r="Y29" i="9"/>
  <c r="BI28" i="9"/>
  <c r="BC28" i="9"/>
  <c r="AW28" i="9"/>
  <c r="AQ28" i="9"/>
  <c r="AK28" i="9"/>
  <c r="Y28" i="9"/>
  <c r="BI27" i="9"/>
  <c r="BC27" i="9"/>
  <c r="AW27" i="9"/>
  <c r="AQ27" i="9"/>
  <c r="AK27" i="9"/>
  <c r="Y27" i="9"/>
  <c r="BI26" i="9"/>
  <c r="BC26" i="9"/>
  <c r="AW26" i="9"/>
  <c r="AQ26" i="9"/>
  <c r="AK26" i="9"/>
  <c r="Y26" i="9"/>
  <c r="BI25" i="9"/>
  <c r="BC25" i="9"/>
  <c r="AW25" i="9"/>
  <c r="AQ25" i="9"/>
  <c r="AK25" i="9"/>
  <c r="Y25" i="9"/>
  <c r="BI24" i="9"/>
  <c r="BC24" i="9"/>
  <c r="AW24" i="9"/>
  <c r="AQ24" i="9"/>
  <c r="AK24" i="9"/>
  <c r="Y24" i="9"/>
  <c r="D46" i="9"/>
  <c r="E46" i="9"/>
  <c r="BI47" i="9"/>
  <c r="BI48" i="9"/>
  <c r="BI49" i="9"/>
  <c r="BI50" i="9"/>
  <c r="BI51" i="9"/>
  <c r="BI52" i="9"/>
  <c r="BI53" i="9"/>
  <c r="BI54" i="9"/>
  <c r="BI55" i="9"/>
  <c r="BI56" i="9"/>
  <c r="BI57" i="9"/>
  <c r="BI58" i="9"/>
  <c r="BI59" i="9"/>
  <c r="BI60" i="9"/>
  <c r="BI61" i="9"/>
  <c r="BC47" i="9"/>
  <c r="BC48" i="9"/>
  <c r="BC49" i="9"/>
  <c r="BC50" i="9"/>
  <c r="BC51" i="9"/>
  <c r="BC52" i="9"/>
  <c r="BC53" i="9"/>
  <c r="BC54" i="9"/>
  <c r="BC55" i="9"/>
  <c r="BC56" i="9"/>
  <c r="BC57" i="9"/>
  <c r="BC58" i="9"/>
  <c r="BC59" i="9"/>
  <c r="BC60" i="9"/>
  <c r="BC61" i="9"/>
  <c r="BC46" i="9"/>
  <c r="AW47" i="9"/>
  <c r="AW48" i="9"/>
  <c r="AW49" i="9"/>
  <c r="AW50" i="9"/>
  <c r="AW51" i="9"/>
  <c r="AW52" i="9"/>
  <c r="AW53" i="9"/>
  <c r="AW54" i="9"/>
  <c r="AW55" i="9"/>
  <c r="AW56" i="9"/>
  <c r="AW57" i="9"/>
  <c r="AW58" i="9"/>
  <c r="AW59" i="9"/>
  <c r="AW60" i="9"/>
  <c r="AW61" i="9"/>
  <c r="AW46" i="9"/>
  <c r="AQ47" i="9"/>
  <c r="AQ48" i="9"/>
  <c r="AQ49" i="9"/>
  <c r="AQ50" i="9"/>
  <c r="AQ51" i="9"/>
  <c r="AQ52" i="9"/>
  <c r="AQ53" i="9"/>
  <c r="AQ54" i="9"/>
  <c r="AQ55" i="9"/>
  <c r="AQ56" i="9"/>
  <c r="AQ57" i="9"/>
  <c r="AQ58" i="9"/>
  <c r="AQ59" i="9"/>
  <c r="AQ60" i="9"/>
  <c r="AQ61" i="9"/>
  <c r="AQ46" i="9"/>
  <c r="AK47" i="9"/>
  <c r="AK48" i="9"/>
  <c r="AK49" i="9"/>
  <c r="AK50" i="9"/>
  <c r="AK51" i="9"/>
  <c r="AK52" i="9"/>
  <c r="AK53" i="9"/>
  <c r="AK54" i="9"/>
  <c r="AK55" i="9"/>
  <c r="AK56" i="9"/>
  <c r="AK57" i="9"/>
  <c r="AK58" i="9"/>
  <c r="AK59" i="9"/>
  <c r="AK60" i="9"/>
  <c r="AK61" i="9"/>
  <c r="AK46" i="9"/>
  <c r="Y47" i="9"/>
  <c r="Y48" i="9"/>
  <c r="Y49" i="9"/>
  <c r="Y50" i="9"/>
  <c r="Y51" i="9"/>
  <c r="Y52" i="9"/>
  <c r="Y53" i="9"/>
  <c r="Y54" i="9"/>
  <c r="Y55" i="9"/>
  <c r="Y56" i="9"/>
  <c r="Y57" i="9"/>
  <c r="Y58" i="9"/>
  <c r="Y59" i="9"/>
  <c r="Y60" i="9"/>
  <c r="Y61" i="9"/>
  <c r="Y46" i="9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CC50" i="6"/>
  <c r="BX50" i="6"/>
  <c r="BU50" i="6"/>
  <c r="BP50" i="6"/>
  <c r="BM50" i="6"/>
  <c r="BH50" i="6"/>
  <c r="BE50" i="6"/>
  <c r="AZ50" i="6"/>
  <c r="AW50" i="6"/>
  <c r="AR50" i="6"/>
  <c r="AO50" i="6"/>
  <c r="AJ50" i="6"/>
  <c r="AG50" i="6"/>
  <c r="AB50" i="6"/>
  <c r="Y50" i="6"/>
  <c r="T50" i="6"/>
  <c r="Q50" i="6"/>
  <c r="I50" i="6"/>
  <c r="CC49" i="6"/>
  <c r="BX49" i="6"/>
  <c r="BU49" i="6"/>
  <c r="BP49" i="6"/>
  <c r="BM49" i="6"/>
  <c r="BH49" i="6"/>
  <c r="BE49" i="6"/>
  <c r="AZ49" i="6"/>
  <c r="AW49" i="6"/>
  <c r="AR49" i="6"/>
  <c r="AO49" i="6"/>
  <c r="AJ49" i="6"/>
  <c r="AG49" i="6"/>
  <c r="AB49" i="6"/>
  <c r="Y49" i="6"/>
  <c r="T49" i="6"/>
  <c r="Q49" i="6"/>
  <c r="I49" i="6"/>
  <c r="CC48" i="6"/>
  <c r="BX48" i="6"/>
  <c r="BU48" i="6"/>
  <c r="BP48" i="6"/>
  <c r="BM48" i="6"/>
  <c r="BH48" i="6"/>
  <c r="BE48" i="6"/>
  <c r="AZ48" i="6"/>
  <c r="AW48" i="6"/>
  <c r="AR48" i="6"/>
  <c r="AO48" i="6"/>
  <c r="AJ48" i="6"/>
  <c r="AG48" i="6"/>
  <c r="AB48" i="6"/>
  <c r="Y48" i="6"/>
  <c r="T48" i="6"/>
  <c r="Q48" i="6"/>
  <c r="I48" i="6"/>
  <c r="CC47" i="6"/>
  <c r="BX47" i="6"/>
  <c r="BU47" i="6"/>
  <c r="BP47" i="6"/>
  <c r="BM47" i="6"/>
  <c r="BH47" i="6"/>
  <c r="BE47" i="6"/>
  <c r="AZ47" i="6"/>
  <c r="AW47" i="6"/>
  <c r="AR47" i="6"/>
  <c r="AO47" i="6"/>
  <c r="AJ47" i="6"/>
  <c r="AG47" i="6"/>
  <c r="AB47" i="6"/>
  <c r="Y47" i="6"/>
  <c r="T47" i="6"/>
  <c r="Q47" i="6"/>
  <c r="I47" i="6"/>
  <c r="CC46" i="6"/>
  <c r="BX46" i="6"/>
  <c r="BU46" i="6"/>
  <c r="BP46" i="6"/>
  <c r="BM46" i="6"/>
  <c r="BH46" i="6"/>
  <c r="BE46" i="6"/>
  <c r="AZ46" i="6"/>
  <c r="AW46" i="6"/>
  <c r="AR46" i="6"/>
  <c r="AO46" i="6"/>
  <c r="AJ46" i="6"/>
  <c r="AG46" i="6"/>
  <c r="AB46" i="6"/>
  <c r="Y46" i="6"/>
  <c r="T46" i="6"/>
  <c r="Q46" i="6"/>
  <c r="I46" i="6"/>
  <c r="CC45" i="6"/>
  <c r="BX45" i="6"/>
  <c r="BU45" i="6"/>
  <c r="BP45" i="6"/>
  <c r="BM45" i="6"/>
  <c r="BH45" i="6"/>
  <c r="BE45" i="6"/>
  <c r="AZ45" i="6"/>
  <c r="AW45" i="6"/>
  <c r="AR45" i="6"/>
  <c r="AO45" i="6"/>
  <c r="AJ45" i="6"/>
  <c r="AG45" i="6"/>
  <c r="AB45" i="6"/>
  <c r="Y45" i="6"/>
  <c r="T45" i="6"/>
  <c r="Q45" i="6"/>
  <c r="I45" i="6"/>
  <c r="CC44" i="6"/>
  <c r="BX44" i="6"/>
  <c r="BU44" i="6"/>
  <c r="BP44" i="6"/>
  <c r="BM44" i="6"/>
  <c r="BH44" i="6"/>
  <c r="BE44" i="6"/>
  <c r="AZ44" i="6"/>
  <c r="AW44" i="6"/>
  <c r="AR44" i="6"/>
  <c r="AO44" i="6"/>
  <c r="AJ44" i="6"/>
  <c r="AG44" i="6"/>
  <c r="AB44" i="6"/>
  <c r="Y44" i="6"/>
  <c r="T44" i="6"/>
  <c r="Q44" i="6"/>
  <c r="I44" i="6"/>
  <c r="CC43" i="6"/>
  <c r="BX43" i="6"/>
  <c r="BU43" i="6"/>
  <c r="BP43" i="6"/>
  <c r="BM43" i="6"/>
  <c r="BH43" i="6"/>
  <c r="BE43" i="6"/>
  <c r="AZ43" i="6"/>
  <c r="AW43" i="6"/>
  <c r="AR43" i="6"/>
  <c r="AO43" i="6"/>
  <c r="AJ43" i="6"/>
  <c r="AG43" i="6"/>
  <c r="AB43" i="6"/>
  <c r="Y43" i="6"/>
  <c r="T43" i="6"/>
  <c r="Q43" i="6"/>
  <c r="I43" i="6"/>
  <c r="CC42" i="6"/>
  <c r="BX42" i="6"/>
  <c r="BU42" i="6"/>
  <c r="BP42" i="6"/>
  <c r="BM42" i="6"/>
  <c r="BH42" i="6"/>
  <c r="BE42" i="6"/>
  <c r="AZ42" i="6"/>
  <c r="AW42" i="6"/>
  <c r="AR42" i="6"/>
  <c r="AO42" i="6"/>
  <c r="AJ42" i="6"/>
  <c r="AG42" i="6"/>
  <c r="AB42" i="6"/>
  <c r="Y42" i="6"/>
  <c r="T42" i="6"/>
  <c r="Q42" i="6"/>
  <c r="I42" i="6"/>
  <c r="CC41" i="6"/>
  <c r="BX41" i="6"/>
  <c r="BU41" i="6"/>
  <c r="BP41" i="6"/>
  <c r="BM41" i="6"/>
  <c r="BH41" i="6"/>
  <c r="BE41" i="6"/>
  <c r="AZ41" i="6"/>
  <c r="AW41" i="6"/>
  <c r="AR41" i="6"/>
  <c r="AO41" i="6"/>
  <c r="AJ41" i="6"/>
  <c r="AG41" i="6"/>
  <c r="AB41" i="6"/>
  <c r="Y41" i="6"/>
  <c r="T41" i="6"/>
  <c r="Q41" i="6"/>
  <c r="I41" i="6"/>
  <c r="CC40" i="6"/>
  <c r="BX40" i="6"/>
  <c r="BU40" i="6"/>
  <c r="BP40" i="6"/>
  <c r="BM40" i="6"/>
  <c r="BH40" i="6"/>
  <c r="BE40" i="6"/>
  <c r="AZ40" i="6"/>
  <c r="AW40" i="6"/>
  <c r="AR40" i="6"/>
  <c r="AO40" i="6"/>
  <c r="AJ40" i="6"/>
  <c r="AG40" i="6"/>
  <c r="AB40" i="6"/>
  <c r="Y40" i="6"/>
  <c r="T40" i="6"/>
  <c r="Q40" i="6"/>
  <c r="I40" i="6"/>
  <c r="CC39" i="6"/>
  <c r="BX39" i="6"/>
  <c r="BU39" i="6"/>
  <c r="BP39" i="6"/>
  <c r="BM39" i="6"/>
  <c r="BH39" i="6"/>
  <c r="BE39" i="6"/>
  <c r="AZ39" i="6"/>
  <c r="AW39" i="6"/>
  <c r="AR39" i="6"/>
  <c r="AO39" i="6"/>
  <c r="AJ39" i="6"/>
  <c r="AG39" i="6"/>
  <c r="AB39" i="6"/>
  <c r="Y39" i="6"/>
  <c r="T39" i="6"/>
  <c r="Q39" i="6"/>
  <c r="I39" i="6"/>
  <c r="CC38" i="6"/>
  <c r="BX38" i="6"/>
  <c r="BU38" i="6"/>
  <c r="BP38" i="6"/>
  <c r="BM38" i="6"/>
  <c r="BH38" i="6"/>
  <c r="BE38" i="6"/>
  <c r="AZ38" i="6"/>
  <c r="AW38" i="6"/>
  <c r="AR38" i="6"/>
  <c r="AO38" i="6"/>
  <c r="AJ38" i="6"/>
  <c r="AG38" i="6"/>
  <c r="AB38" i="6"/>
  <c r="Y38" i="6"/>
  <c r="T38" i="6"/>
  <c r="Q38" i="6"/>
  <c r="I38" i="6"/>
  <c r="CC37" i="6"/>
  <c r="BX37" i="6"/>
  <c r="BU37" i="6"/>
  <c r="BP37" i="6"/>
  <c r="BM37" i="6"/>
  <c r="BH37" i="6"/>
  <c r="BE37" i="6"/>
  <c r="AZ37" i="6"/>
  <c r="AW37" i="6"/>
  <c r="AR37" i="6"/>
  <c r="AO37" i="6"/>
  <c r="AJ37" i="6"/>
  <c r="AG37" i="6"/>
  <c r="AB37" i="6"/>
  <c r="Y37" i="6"/>
  <c r="T37" i="6"/>
  <c r="Q37" i="6"/>
  <c r="I37" i="6"/>
  <c r="CC36" i="6"/>
  <c r="BX36" i="6"/>
  <c r="BU36" i="6"/>
  <c r="BP36" i="6"/>
  <c r="BM36" i="6"/>
  <c r="BH36" i="6"/>
  <c r="BE36" i="6"/>
  <c r="AZ36" i="6"/>
  <c r="AW36" i="6"/>
  <c r="AR36" i="6"/>
  <c r="AO36" i="6"/>
  <c r="AJ36" i="6"/>
  <c r="AG36" i="6"/>
  <c r="AB36" i="6"/>
  <c r="Y36" i="6"/>
  <c r="T36" i="6"/>
  <c r="Q36" i="6"/>
  <c r="I36" i="6"/>
  <c r="CC35" i="6"/>
  <c r="BX35" i="6"/>
  <c r="BU35" i="6"/>
  <c r="BP35" i="6"/>
  <c r="BM35" i="6"/>
  <c r="BH35" i="6"/>
  <c r="BE35" i="6"/>
  <c r="AZ35" i="6"/>
  <c r="AW35" i="6"/>
  <c r="AR35" i="6"/>
  <c r="AO35" i="6"/>
  <c r="AJ35" i="6"/>
  <c r="AG35" i="6"/>
  <c r="AB35" i="6"/>
  <c r="Y35" i="6"/>
  <c r="T35" i="6"/>
  <c r="Q35" i="6"/>
  <c r="I35" i="6"/>
  <c r="CC34" i="6"/>
  <c r="BX34" i="6"/>
  <c r="BU34" i="6"/>
  <c r="BP34" i="6"/>
  <c r="BM34" i="6"/>
  <c r="BH34" i="6"/>
  <c r="BE34" i="6"/>
  <c r="AZ34" i="6"/>
  <c r="AW34" i="6"/>
  <c r="AR34" i="6"/>
  <c r="AO34" i="6"/>
  <c r="AJ34" i="6"/>
  <c r="AG34" i="6"/>
  <c r="AB34" i="6"/>
  <c r="Y34" i="6"/>
  <c r="T34" i="6"/>
  <c r="Q34" i="6"/>
  <c r="I34" i="6"/>
  <c r="CC33" i="6"/>
  <c r="BX33" i="6"/>
  <c r="BU33" i="6"/>
  <c r="BP33" i="6"/>
  <c r="BM33" i="6"/>
  <c r="BH33" i="6"/>
  <c r="BE33" i="6"/>
  <c r="AZ33" i="6"/>
  <c r="AW33" i="6"/>
  <c r="AR33" i="6"/>
  <c r="AO33" i="6"/>
  <c r="AJ33" i="6"/>
  <c r="AG33" i="6"/>
  <c r="AB33" i="6"/>
  <c r="Y33" i="6"/>
  <c r="T33" i="6"/>
  <c r="Q33" i="6"/>
  <c r="I33" i="6"/>
  <c r="CC32" i="6"/>
  <c r="BX32" i="6"/>
  <c r="BU32" i="6"/>
  <c r="BP32" i="6"/>
  <c r="BM32" i="6"/>
  <c r="BH32" i="6"/>
  <c r="BE32" i="6"/>
  <c r="AZ32" i="6"/>
  <c r="AW32" i="6"/>
  <c r="AR32" i="6"/>
  <c r="AO32" i="6"/>
  <c r="AJ32" i="6"/>
  <c r="AG32" i="6"/>
  <c r="AB32" i="6"/>
  <c r="Y32" i="6"/>
  <c r="T32" i="6"/>
  <c r="Q32" i="6"/>
  <c r="I32" i="6"/>
  <c r="CC31" i="6"/>
  <c r="BX31" i="6"/>
  <c r="BU31" i="6"/>
  <c r="BP31" i="6"/>
  <c r="BM31" i="6"/>
  <c r="BH31" i="6"/>
  <c r="BE31" i="6"/>
  <c r="AZ31" i="6"/>
  <c r="AW31" i="6"/>
  <c r="AR31" i="6"/>
  <c r="AO31" i="6"/>
  <c r="AJ31" i="6"/>
  <c r="AG31" i="6"/>
  <c r="AB31" i="6"/>
  <c r="Y31" i="6"/>
  <c r="T31" i="6"/>
  <c r="Q31" i="6"/>
  <c r="I31" i="6"/>
  <c r="CC30" i="6"/>
  <c r="BX30" i="6"/>
  <c r="BU30" i="6"/>
  <c r="BP30" i="6"/>
  <c r="BM30" i="6"/>
  <c r="BH30" i="6"/>
  <c r="BE30" i="6"/>
  <c r="AZ30" i="6"/>
  <c r="AW30" i="6"/>
  <c r="AR30" i="6"/>
  <c r="AO30" i="6"/>
  <c r="AJ30" i="6"/>
  <c r="AG30" i="6"/>
  <c r="AB30" i="6"/>
  <c r="Y30" i="6"/>
  <c r="T30" i="6"/>
  <c r="Q30" i="6"/>
  <c r="I30" i="6"/>
  <c r="CC29" i="6"/>
  <c r="BX29" i="6"/>
  <c r="BU29" i="6"/>
  <c r="BP29" i="6"/>
  <c r="BM29" i="6"/>
  <c r="BH29" i="6"/>
  <c r="BE29" i="6"/>
  <c r="AZ29" i="6"/>
  <c r="AW29" i="6"/>
  <c r="AR29" i="6"/>
  <c r="AO29" i="6"/>
  <c r="AJ29" i="6"/>
  <c r="AG29" i="6"/>
  <c r="AB29" i="6"/>
  <c r="Y29" i="6"/>
  <c r="T29" i="6"/>
  <c r="Q29" i="6"/>
  <c r="I29" i="6"/>
  <c r="CC28" i="6"/>
  <c r="BX28" i="6"/>
  <c r="BU28" i="6"/>
  <c r="BP28" i="6"/>
  <c r="BM28" i="6"/>
  <c r="BH28" i="6"/>
  <c r="BE28" i="6"/>
  <c r="AZ28" i="6"/>
  <c r="AW28" i="6"/>
  <c r="AR28" i="6"/>
  <c r="AO28" i="6"/>
  <c r="AJ28" i="6"/>
  <c r="AG28" i="6"/>
  <c r="AB28" i="6"/>
  <c r="Y28" i="6"/>
  <c r="T28" i="6"/>
  <c r="Q28" i="6"/>
  <c r="I28" i="6"/>
  <c r="CC27" i="6"/>
  <c r="BX27" i="6"/>
  <c r="BU27" i="6"/>
  <c r="BP27" i="6"/>
  <c r="BM27" i="6"/>
  <c r="BH27" i="6"/>
  <c r="BE27" i="6"/>
  <c r="AZ27" i="6"/>
  <c r="AW27" i="6"/>
  <c r="AR27" i="6"/>
  <c r="AO27" i="6"/>
  <c r="AJ27" i="6"/>
  <c r="AG27" i="6"/>
  <c r="AB27" i="6"/>
  <c r="Y27" i="6"/>
  <c r="T27" i="6"/>
  <c r="Q27" i="6"/>
  <c r="I27" i="6"/>
  <c r="CC26" i="6"/>
  <c r="BX26" i="6"/>
  <c r="BU26" i="6"/>
  <c r="BP26" i="6"/>
  <c r="BM26" i="6"/>
  <c r="BH26" i="6"/>
  <c r="BE26" i="6"/>
  <c r="AZ26" i="6"/>
  <c r="AW26" i="6"/>
  <c r="AR26" i="6"/>
  <c r="AO26" i="6"/>
  <c r="AJ26" i="6"/>
  <c r="AG26" i="6"/>
  <c r="AB26" i="6"/>
  <c r="Y26" i="6"/>
  <c r="T26" i="6"/>
  <c r="Q26" i="6"/>
  <c r="I26" i="6"/>
  <c r="CC25" i="6"/>
  <c r="BX25" i="6"/>
  <c r="BU25" i="6"/>
  <c r="BP25" i="6"/>
  <c r="BM25" i="6"/>
  <c r="BH25" i="6"/>
  <c r="BE25" i="6"/>
  <c r="AZ25" i="6"/>
  <c r="AW25" i="6"/>
  <c r="AR25" i="6"/>
  <c r="AO25" i="6"/>
  <c r="AJ25" i="6"/>
  <c r="AG25" i="6"/>
  <c r="AB25" i="6"/>
  <c r="Y25" i="6"/>
  <c r="T25" i="6"/>
  <c r="Q25" i="6"/>
  <c r="I25" i="6"/>
  <c r="CC24" i="6"/>
  <c r="BX24" i="6"/>
  <c r="BU24" i="6"/>
  <c r="BP24" i="6"/>
  <c r="BM24" i="6"/>
  <c r="BH24" i="6"/>
  <c r="BE24" i="6"/>
  <c r="AZ24" i="6"/>
  <c r="AW24" i="6"/>
  <c r="AR24" i="6"/>
  <c r="AO24" i="6"/>
  <c r="AJ24" i="6"/>
  <c r="AG24" i="6"/>
  <c r="AB24" i="6"/>
  <c r="Y24" i="6"/>
  <c r="T24" i="6"/>
  <c r="Q24" i="6"/>
  <c r="I24" i="6"/>
  <c r="CC23" i="6"/>
  <c r="BX23" i="6"/>
  <c r="BU23" i="6"/>
  <c r="BP23" i="6"/>
  <c r="BM23" i="6"/>
  <c r="BH23" i="6"/>
  <c r="BE23" i="6"/>
  <c r="AZ23" i="6"/>
  <c r="AW23" i="6"/>
  <c r="AR23" i="6"/>
  <c r="AO23" i="6"/>
  <c r="AJ23" i="6"/>
  <c r="AG23" i="6"/>
  <c r="AB23" i="6"/>
  <c r="Y23" i="6"/>
  <c r="T23" i="6"/>
  <c r="Q23" i="6"/>
  <c r="I23" i="6"/>
  <c r="CC22" i="6"/>
  <c r="BX22" i="6"/>
  <c r="BU22" i="6"/>
  <c r="BP22" i="6"/>
  <c r="BM22" i="6"/>
  <c r="BH22" i="6"/>
  <c r="BE22" i="6"/>
  <c r="AZ22" i="6"/>
  <c r="AW22" i="6"/>
  <c r="AR22" i="6"/>
  <c r="AO22" i="6"/>
  <c r="AJ22" i="6"/>
  <c r="AG22" i="6"/>
  <c r="AB22" i="6"/>
  <c r="Y22" i="6"/>
  <c r="T22" i="6"/>
  <c r="Q22" i="6"/>
  <c r="I22" i="6"/>
  <c r="CC21" i="6"/>
  <c r="BX21" i="6"/>
  <c r="BU21" i="6"/>
  <c r="BP21" i="6"/>
  <c r="BM21" i="6"/>
  <c r="BH21" i="6"/>
  <c r="BE21" i="6"/>
  <c r="AZ21" i="6"/>
  <c r="AW21" i="6"/>
  <c r="AR21" i="6"/>
  <c r="AO21" i="6"/>
  <c r="AJ21" i="6"/>
  <c r="AG21" i="6"/>
  <c r="AB21" i="6"/>
  <c r="Y21" i="6"/>
  <c r="T21" i="6"/>
  <c r="Q21" i="6"/>
  <c r="I21" i="6"/>
  <c r="CC20" i="6"/>
  <c r="BX20" i="6"/>
  <c r="BU20" i="6"/>
  <c r="BP20" i="6"/>
  <c r="BM20" i="6"/>
  <c r="BH20" i="6"/>
  <c r="BE20" i="6"/>
  <c r="AZ20" i="6"/>
  <c r="AW20" i="6"/>
  <c r="AR20" i="6"/>
  <c r="AO20" i="6"/>
  <c r="AJ20" i="6"/>
  <c r="AG20" i="6"/>
  <c r="AB20" i="6"/>
  <c r="Y20" i="6"/>
  <c r="T20" i="6"/>
  <c r="Q20" i="6"/>
  <c r="I20" i="6"/>
  <c r="CC19" i="6"/>
  <c r="BX19" i="6"/>
  <c r="BU19" i="6"/>
  <c r="BP19" i="6"/>
  <c r="BM19" i="6"/>
  <c r="BH19" i="6"/>
  <c r="BE19" i="6"/>
  <c r="AZ19" i="6"/>
  <c r="AW19" i="6"/>
  <c r="AR19" i="6"/>
  <c r="AO19" i="6"/>
  <c r="AJ19" i="6"/>
  <c r="AG19" i="6"/>
  <c r="AB19" i="6"/>
  <c r="Y19" i="6"/>
  <c r="T19" i="6"/>
  <c r="Q19" i="6"/>
  <c r="I19" i="6"/>
  <c r="CC18" i="6"/>
  <c r="BX18" i="6"/>
  <c r="BU18" i="6"/>
  <c r="BP18" i="6"/>
  <c r="BM18" i="6"/>
  <c r="BH18" i="6"/>
  <c r="BE18" i="6"/>
  <c r="AZ18" i="6"/>
  <c r="AW18" i="6"/>
  <c r="AR18" i="6"/>
  <c r="AO18" i="6"/>
  <c r="AJ18" i="6"/>
  <c r="AG18" i="6"/>
  <c r="AB18" i="6"/>
  <c r="Y18" i="6"/>
  <c r="T18" i="6"/>
  <c r="Q18" i="6"/>
  <c r="I18" i="6"/>
  <c r="CC17" i="6"/>
  <c r="BX17" i="6"/>
  <c r="BU17" i="6"/>
  <c r="BP17" i="6"/>
  <c r="BM17" i="6"/>
  <c r="BH17" i="6"/>
  <c r="BE17" i="6"/>
  <c r="AZ17" i="6"/>
  <c r="AW17" i="6"/>
  <c r="AR17" i="6"/>
  <c r="AO17" i="6"/>
  <c r="AJ17" i="6"/>
  <c r="AG17" i="6"/>
  <c r="AB17" i="6"/>
  <c r="Y17" i="6"/>
  <c r="T17" i="6"/>
  <c r="Q17" i="6"/>
  <c r="I17" i="6"/>
  <c r="CC16" i="6"/>
  <c r="BX16" i="6"/>
  <c r="BU16" i="6"/>
  <c r="BP16" i="6"/>
  <c r="BM16" i="6"/>
  <c r="BH16" i="6"/>
  <c r="BE16" i="6"/>
  <c r="AZ16" i="6"/>
  <c r="AW16" i="6"/>
  <c r="AR16" i="6"/>
  <c r="AO16" i="6"/>
  <c r="AJ16" i="6"/>
  <c r="AG16" i="6"/>
  <c r="AB16" i="6"/>
  <c r="Y16" i="6"/>
  <c r="T16" i="6"/>
  <c r="Q16" i="6"/>
  <c r="I16" i="6"/>
  <c r="CC15" i="6"/>
  <c r="BX15" i="6"/>
  <c r="BU15" i="6"/>
  <c r="BP15" i="6"/>
  <c r="BM15" i="6"/>
  <c r="BH15" i="6"/>
  <c r="BE15" i="6"/>
  <c r="AZ15" i="6"/>
  <c r="AW15" i="6"/>
  <c r="AR15" i="6"/>
  <c r="AO15" i="6"/>
  <c r="AJ15" i="6"/>
  <c r="AG15" i="6"/>
  <c r="AB15" i="6"/>
  <c r="Y15" i="6"/>
  <c r="T15" i="6"/>
  <c r="Q15" i="6"/>
  <c r="I15" i="6"/>
  <c r="CC14" i="6"/>
  <c r="BX14" i="6"/>
  <c r="BU14" i="6"/>
  <c r="BP14" i="6"/>
  <c r="BM14" i="6"/>
  <c r="BH14" i="6"/>
  <c r="BE14" i="6"/>
  <c r="AZ14" i="6"/>
  <c r="AW14" i="6"/>
  <c r="AR14" i="6"/>
  <c r="AO14" i="6"/>
  <c r="AJ14" i="6"/>
  <c r="AG14" i="6"/>
  <c r="AB14" i="6"/>
  <c r="Y14" i="6"/>
  <c r="T14" i="6"/>
  <c r="Q14" i="6"/>
  <c r="I14" i="6"/>
  <c r="CC13" i="6"/>
  <c r="BX13" i="6"/>
  <c r="BU13" i="6"/>
  <c r="BP13" i="6"/>
  <c r="BM13" i="6"/>
  <c r="BH13" i="6"/>
  <c r="BE13" i="6"/>
  <c r="AZ13" i="6"/>
  <c r="AW13" i="6"/>
  <c r="AR13" i="6"/>
  <c r="AO13" i="6"/>
  <c r="AJ13" i="6"/>
  <c r="AG13" i="6"/>
  <c r="AB13" i="6"/>
  <c r="Y13" i="6"/>
  <c r="T13" i="6"/>
  <c r="Q13" i="6"/>
  <c r="I13" i="6"/>
  <c r="CC12" i="6"/>
  <c r="BX12" i="6"/>
  <c r="BU12" i="6"/>
  <c r="BP12" i="6"/>
  <c r="BM12" i="6"/>
  <c r="BH12" i="6"/>
  <c r="BE12" i="6"/>
  <c r="AZ12" i="6"/>
  <c r="AW12" i="6"/>
  <c r="AR12" i="6"/>
  <c r="AO12" i="6"/>
  <c r="AJ12" i="6"/>
  <c r="AG12" i="6"/>
  <c r="AB12" i="6"/>
  <c r="Y12" i="6"/>
  <c r="T12" i="6"/>
  <c r="Q12" i="6"/>
  <c r="I12" i="6"/>
  <c r="CC11" i="6"/>
  <c r="BX11" i="6"/>
  <c r="BU11" i="6"/>
  <c r="BP11" i="6"/>
  <c r="BM11" i="6"/>
  <c r="BH11" i="6"/>
  <c r="BE11" i="6"/>
  <c r="AZ11" i="6"/>
  <c r="AW11" i="6"/>
  <c r="AR11" i="6"/>
  <c r="AO11" i="6"/>
  <c r="AJ11" i="6"/>
  <c r="AG11" i="6"/>
  <c r="AB11" i="6"/>
  <c r="Y11" i="6"/>
  <c r="T11" i="6"/>
  <c r="Q11" i="6"/>
  <c r="I11" i="6"/>
  <c r="CC10" i="6"/>
  <c r="BX10" i="6"/>
  <c r="BU10" i="6"/>
  <c r="BP10" i="6"/>
  <c r="BM10" i="6"/>
  <c r="BH10" i="6"/>
  <c r="BE10" i="6"/>
  <c r="AZ10" i="6"/>
  <c r="AW10" i="6"/>
  <c r="AR10" i="6"/>
  <c r="AO10" i="6"/>
  <c r="AJ10" i="6"/>
  <c r="AG10" i="6"/>
  <c r="AB10" i="6"/>
  <c r="Y10" i="6"/>
  <c r="T10" i="6"/>
  <c r="Q10" i="6"/>
  <c r="I10" i="6"/>
  <c r="CC9" i="6"/>
  <c r="BX9" i="6"/>
  <c r="BU9" i="6"/>
  <c r="BP9" i="6"/>
  <c r="BM9" i="6"/>
  <c r="BH9" i="6"/>
  <c r="BE9" i="6"/>
  <c r="AZ9" i="6"/>
  <c r="AW9" i="6"/>
  <c r="AR9" i="6"/>
  <c r="AO9" i="6"/>
  <c r="AJ9" i="6"/>
  <c r="AG9" i="6"/>
  <c r="AB9" i="6"/>
  <c r="Y9" i="6"/>
  <c r="T9" i="6"/>
  <c r="Q9" i="6"/>
  <c r="I9" i="6"/>
  <c r="CC8" i="6"/>
  <c r="BX8" i="6"/>
  <c r="BU8" i="6"/>
  <c r="BP8" i="6"/>
  <c r="BM8" i="6"/>
  <c r="BH8" i="6"/>
  <c r="BE8" i="6"/>
  <c r="AZ8" i="6"/>
  <c r="AW8" i="6"/>
  <c r="AR8" i="6"/>
  <c r="AO8" i="6"/>
  <c r="AJ8" i="6"/>
  <c r="AG8" i="6"/>
  <c r="AB8" i="6"/>
  <c r="Y8" i="6"/>
  <c r="T8" i="6"/>
  <c r="Q8" i="6"/>
  <c r="I8" i="6"/>
  <c r="CC7" i="6"/>
  <c r="BX7" i="6"/>
  <c r="BU7" i="6"/>
  <c r="BP7" i="6"/>
  <c r="BM7" i="6"/>
  <c r="BH7" i="6"/>
  <c r="BE7" i="6"/>
  <c r="AZ7" i="6"/>
  <c r="AW7" i="6"/>
  <c r="AR7" i="6"/>
  <c r="AO7" i="6"/>
  <c r="AJ7" i="6"/>
  <c r="AG7" i="6"/>
  <c r="AB7" i="6"/>
  <c r="Y7" i="6"/>
  <c r="T7" i="6"/>
  <c r="Q7" i="6"/>
  <c r="I7" i="6"/>
  <c r="CC6" i="6"/>
  <c r="BX6" i="6"/>
  <c r="BU6" i="6"/>
  <c r="BP6" i="6"/>
  <c r="BM6" i="6"/>
  <c r="BH6" i="6"/>
  <c r="BE6" i="6"/>
  <c r="AZ6" i="6"/>
  <c r="AW6" i="6"/>
  <c r="AR6" i="6"/>
  <c r="AO6" i="6"/>
  <c r="AJ6" i="6"/>
  <c r="AG6" i="6"/>
  <c r="AB6" i="6"/>
  <c r="Y6" i="6"/>
  <c r="T6" i="6"/>
  <c r="Q6" i="6"/>
  <c r="I6" i="6"/>
  <c r="CC5" i="6"/>
  <c r="BX5" i="6"/>
  <c r="BU5" i="6"/>
  <c r="BP5" i="6"/>
  <c r="BM5" i="6"/>
  <c r="BH5" i="6"/>
  <c r="BE5" i="6"/>
  <c r="AZ5" i="6"/>
  <c r="AW5" i="6"/>
  <c r="AR5" i="6"/>
  <c r="AO5" i="6"/>
  <c r="AJ5" i="6"/>
  <c r="AG5" i="6"/>
  <c r="AB5" i="6"/>
  <c r="Y5" i="6"/>
  <c r="T5" i="6"/>
  <c r="Q5" i="6"/>
  <c r="I5" i="6"/>
  <c r="CC4" i="6"/>
  <c r="BX4" i="6"/>
  <c r="BU4" i="6"/>
  <c r="BP4" i="6"/>
  <c r="BM4" i="6"/>
  <c r="BH4" i="6"/>
  <c r="BE4" i="6"/>
  <c r="AZ4" i="6"/>
  <c r="AW4" i="6"/>
  <c r="AR4" i="6"/>
  <c r="AO4" i="6"/>
  <c r="AJ4" i="6"/>
  <c r="AG4" i="6"/>
  <c r="AB4" i="6"/>
  <c r="Y4" i="6"/>
  <c r="T4" i="6"/>
  <c r="Q4" i="6"/>
  <c r="I4" i="6"/>
  <c r="CC3" i="6"/>
  <c r="BX3" i="6"/>
  <c r="BU3" i="6"/>
  <c r="BP3" i="6"/>
  <c r="BM3" i="6"/>
  <c r="BH3" i="6"/>
  <c r="BE3" i="6"/>
  <c r="AZ3" i="6"/>
  <c r="AW3" i="6"/>
  <c r="AR3" i="6"/>
  <c r="AO3" i="6"/>
  <c r="AJ3" i="6"/>
  <c r="AG3" i="6"/>
  <c r="AB3" i="6"/>
  <c r="Y3" i="6"/>
  <c r="T3" i="6"/>
  <c r="Q3" i="6"/>
  <c r="I3" i="6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3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  <c r="BH111" i="10" l="1"/>
  <c r="BH120" i="10"/>
  <c r="BG98" i="10"/>
  <c r="BH98" i="10"/>
  <c r="AZ116" i="10"/>
  <c r="BA116" i="10"/>
  <c r="AT117" i="10"/>
  <c r="AV117" i="10"/>
  <c r="AT111" i="10"/>
  <c r="AU111" i="10"/>
  <c r="AV111" i="10"/>
  <c r="AT96" i="10"/>
  <c r="AV96" i="10"/>
  <c r="AN116" i="10"/>
  <c r="AP116" i="10"/>
  <c r="AP111" i="10"/>
  <c r="X118" i="10"/>
  <c r="V116" i="10"/>
  <c r="W98" i="10"/>
  <c r="P112" i="10"/>
  <c r="Q112" i="10"/>
  <c r="J111" i="10"/>
  <c r="J93" i="10"/>
  <c r="K97" i="10"/>
  <c r="K89" i="10"/>
  <c r="K91" i="10"/>
  <c r="E116" i="10"/>
  <c r="D119" i="10"/>
  <c r="E119" i="10"/>
  <c r="AB109" i="10"/>
  <c r="AB111" i="10"/>
  <c r="AB113" i="10"/>
  <c r="AB115" i="10"/>
  <c r="AB117" i="10"/>
  <c r="AB119" i="10"/>
  <c r="AB123" i="10"/>
  <c r="AC113" i="10"/>
  <c r="AC119" i="10"/>
  <c r="X92" i="10"/>
  <c r="BB76" i="10"/>
  <c r="AT69" i="10"/>
  <c r="AJ69" i="10"/>
  <c r="V69" i="10"/>
  <c r="W69" i="10"/>
  <c r="X69" i="10"/>
  <c r="Q70" i="10"/>
  <c r="J69" i="10"/>
  <c r="K69" i="10"/>
  <c r="D78" i="10"/>
  <c r="AN56" i="10"/>
  <c r="AH52" i="10"/>
  <c r="AH55" i="10"/>
  <c r="AI55" i="10"/>
  <c r="J55" i="10"/>
  <c r="J57" i="10"/>
  <c r="AH32" i="10"/>
  <c r="V30" i="10"/>
  <c r="W30" i="10"/>
  <c r="V33" i="10"/>
  <c r="W33" i="10"/>
  <c r="X33" i="10"/>
  <c r="K35" i="10"/>
  <c r="J33" i="10"/>
  <c r="D36" i="10"/>
  <c r="E36" i="10"/>
  <c r="F30" i="10"/>
  <c r="D29" i="10"/>
  <c r="E29" i="10"/>
  <c r="D30" i="10"/>
</calcChain>
</file>

<file path=xl/sharedStrings.xml><?xml version="1.0" encoding="utf-8"?>
<sst xmlns="http://schemas.openxmlformats.org/spreadsheetml/2006/main" count="1772" uniqueCount="112">
  <si>
    <t>시간</t>
  </si>
  <si>
    <t>시간</t>
    <phoneticPr fontId="1" type="noConversion"/>
  </si>
  <si>
    <t>예측값(MWh)</t>
  </si>
  <si>
    <t>예측값(MWh)</t>
    <phoneticPr fontId="1" type="noConversion"/>
  </si>
  <si>
    <t>실제값(MWh)</t>
  </si>
  <si>
    <t>실제값(MWh)</t>
    <phoneticPr fontId="1" type="noConversion"/>
  </si>
  <si>
    <t>최대 충전용량(MW)</t>
  </si>
  <si>
    <t>최대 충전용량(MW)</t>
    <phoneticPr fontId="1" type="noConversion"/>
  </si>
  <si>
    <t>충전소 수</t>
  </si>
  <si>
    <t>충전소 수</t>
    <phoneticPr fontId="1" type="noConversion"/>
  </si>
  <si>
    <t>Zone 1</t>
    <phoneticPr fontId="1" type="noConversion"/>
  </si>
  <si>
    <t>Zone 2</t>
    <phoneticPr fontId="1" type="noConversion"/>
  </si>
  <si>
    <t>Zone 3</t>
    <phoneticPr fontId="1" type="noConversion"/>
  </si>
  <si>
    <t>1월</t>
    <phoneticPr fontId="1" type="noConversion"/>
  </si>
  <si>
    <t>2월</t>
    <phoneticPr fontId="1" type="noConversion"/>
  </si>
  <si>
    <t>3월</t>
    <phoneticPr fontId="1" type="noConversion"/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</si>
  <si>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</si>
  <si>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</si>
  <si>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</si>
  <si>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</si>
  <si>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</si>
  <si>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</si>
  <si>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</si>
  <si>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</si>
  <si>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</si>
  <si>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제주도</t>
    <phoneticPr fontId="1" type="noConversion"/>
  </si>
  <si>
    <t>제주시</t>
    <phoneticPr fontId="1" type="noConversion"/>
  </si>
  <si>
    <t>서귀포시</t>
    <phoneticPr fontId="1" type="noConversion"/>
  </si>
  <si>
    <t>Zone1</t>
    <phoneticPr fontId="1" type="noConversion"/>
  </si>
  <si>
    <t>Zone2</t>
    <phoneticPr fontId="1" type="noConversion"/>
  </si>
  <si>
    <t>Zone3</t>
  </si>
  <si>
    <t>Zone4</t>
  </si>
  <si>
    <t>Zone5</t>
  </si>
  <si>
    <t>Zone6</t>
  </si>
  <si>
    <t>Zone7</t>
  </si>
  <si>
    <t>Zone8</t>
  </si>
  <si>
    <t>Zone9</t>
  </si>
  <si>
    <t>Zone10</t>
  </si>
  <si>
    <t>일 평균 충전량</t>
    <phoneticPr fontId="1" type="noConversion"/>
  </si>
  <si>
    <t>일 평균 충전시간</t>
    <phoneticPr fontId="1" type="noConversion"/>
  </si>
  <si>
    <t>일 평균 충전횟수</t>
    <phoneticPr fontId="1" type="noConversion"/>
  </si>
  <si>
    <t>일주일 평균 충전량</t>
    <phoneticPr fontId="1" type="noConversion"/>
  </si>
  <si>
    <t>플러스DR 잠재량</t>
    <phoneticPr fontId="1" type="noConversion"/>
  </si>
  <si>
    <t>월 평균 충전량(MWh)</t>
    <phoneticPr fontId="1" type="noConversion"/>
  </si>
  <si>
    <t>Zone 4</t>
    <phoneticPr fontId="1" type="noConversion"/>
  </si>
  <si>
    <t>Zone 5</t>
    <phoneticPr fontId="1" type="noConversion"/>
  </si>
  <si>
    <t>Zone 6</t>
    <phoneticPr fontId="1" type="noConversion"/>
  </si>
  <si>
    <t>Zone 7</t>
    <phoneticPr fontId="1" type="noConversion"/>
  </si>
  <si>
    <t>Zone 8</t>
    <phoneticPr fontId="1" type="noConversion"/>
  </si>
  <si>
    <t>Zone 9</t>
    <phoneticPr fontId="1" type="noConversion"/>
  </si>
  <si>
    <t>Zone 10</t>
    <phoneticPr fontId="1" type="noConversion"/>
  </si>
  <si>
    <t>충전기수</t>
  </si>
  <si>
    <t>충전기수</t>
    <phoneticPr fontId="1" type="noConversion"/>
  </si>
  <si>
    <t>풍력 출력제한량</t>
    <phoneticPr fontId="1" type="noConversion"/>
  </si>
  <si>
    <t>풍력 출력제한량</t>
  </si>
  <si>
    <t>플러스DR 잠재량</t>
  </si>
  <si>
    <t>Zone2</t>
  </si>
  <si>
    <t>Zone3</t>
    <phoneticPr fontId="1" type="noConversion"/>
  </si>
  <si>
    <t>Zone4</t>
    <phoneticPr fontId="1" type="noConversion"/>
  </si>
  <si>
    <t>Zone5</t>
    <phoneticPr fontId="1" type="noConversion"/>
  </si>
  <si>
    <t>Zone6</t>
    <phoneticPr fontId="1" type="noConversion"/>
  </si>
  <si>
    <t>Zone7</t>
    <phoneticPr fontId="1" type="noConversion"/>
  </si>
  <si>
    <t>Zone8</t>
    <phoneticPr fontId="1" type="noConversion"/>
  </si>
  <si>
    <t>Zone9</t>
    <phoneticPr fontId="1" type="noConversion"/>
  </si>
  <si>
    <t>Zone10</t>
    <phoneticPr fontId="1" type="noConversion"/>
  </si>
  <si>
    <t>풍력 출력제한량 저감률</t>
    <phoneticPr fontId="1" type="noConversion"/>
  </si>
  <si>
    <t>제주전체</t>
    <phoneticPr fontId="1" type="noConversion"/>
  </si>
  <si>
    <t>종합경기장</t>
  </si>
  <si>
    <t>제주특별자치도청</t>
  </si>
  <si>
    <t>제주시청</t>
  </si>
  <si>
    <t>제스코마트</t>
  </si>
  <si>
    <t>제주국제컨벤션센터</t>
  </si>
  <si>
    <t>월평균 충전량</t>
    <phoneticPr fontId="1" type="noConversion"/>
  </si>
  <si>
    <t>예측값</t>
    <phoneticPr fontId="1" type="noConversion"/>
  </si>
  <si>
    <t>제주전체</t>
    <phoneticPr fontId="1" type="noConversion"/>
  </si>
  <si>
    <t>제주시</t>
    <phoneticPr fontId="1" type="noConversion"/>
  </si>
  <si>
    <t>서귀포시</t>
    <phoneticPr fontId="1" type="noConversion"/>
  </si>
  <si>
    <t>Zone1</t>
    <phoneticPr fontId="1" type="noConversion"/>
  </si>
  <si>
    <t>Zone2</t>
    <phoneticPr fontId="1" type="noConversion"/>
  </si>
  <si>
    <t>Zone8</t>
    <phoneticPr fontId="1" type="noConversion"/>
  </si>
  <si>
    <t>Zone7</t>
    <phoneticPr fontId="1" type="noConversion"/>
  </si>
  <si>
    <t>Zone3+Zon4</t>
    <phoneticPr fontId="1" type="noConversion"/>
  </si>
  <si>
    <t>Zone9</t>
    <phoneticPr fontId="1" type="noConversion"/>
  </si>
  <si>
    <t>Zone10</t>
    <phoneticPr fontId="1" type="noConversion"/>
  </si>
  <si>
    <t>제주특별자치도의회</t>
    <phoneticPr fontId="1" type="noConversion"/>
  </si>
  <si>
    <t>(Zone9+Zone10)/2</t>
    <phoneticPr fontId="1" type="noConversion"/>
  </si>
  <si>
    <t>(Zone10+제주특별자치도의회)/2</t>
    <phoneticPr fontId="1" type="noConversion"/>
  </si>
  <si>
    <t>-</t>
  </si>
  <si>
    <t>SMP 최대</t>
    <phoneticPr fontId="1" type="noConversion"/>
  </si>
  <si>
    <t>4월</t>
    <phoneticPr fontId="1" type="noConversion"/>
  </si>
  <si>
    <t>SMP 평균</t>
    <phoneticPr fontId="1" type="noConversion"/>
  </si>
  <si>
    <t>SMP 최소</t>
    <phoneticPr fontId="1" type="noConversion"/>
  </si>
  <si>
    <t>8h</t>
  </si>
  <si>
    <t>9h</t>
  </si>
  <si>
    <t>10h</t>
  </si>
  <si>
    <t>11h</t>
  </si>
  <si>
    <t>12h</t>
  </si>
  <si>
    <t>13h</t>
  </si>
  <si>
    <t>14h</t>
  </si>
  <si>
    <t>15h</t>
  </si>
  <si>
    <t>최대</t>
    <phoneticPr fontId="1" type="noConversion"/>
  </si>
  <si>
    <t>평균</t>
    <phoneticPr fontId="1" type="noConversion"/>
  </si>
  <si>
    <t>최소</t>
    <phoneticPr fontId="1" type="noConversion"/>
  </si>
  <si>
    <t>SMP 가격(4월)</t>
    <phoneticPr fontId="1" type="noConversion"/>
  </si>
  <si>
    <t>SMP 가격(전체)</t>
    <phoneticPr fontId="1" type="noConversion"/>
  </si>
  <si>
    <t>SMP 가격(5월)</t>
    <phoneticPr fontId="1" type="noConversion"/>
  </si>
  <si>
    <t>SMP 가격(10월)</t>
    <phoneticPr fontId="1" type="noConversion"/>
  </si>
  <si>
    <t>SMP 가격(11월)</t>
    <phoneticPr fontId="1" type="noConversion"/>
  </si>
  <si>
    <t>전체월</t>
    <phoneticPr fontId="1" type="noConversion"/>
  </si>
  <si>
    <t>5월</t>
    <phoneticPr fontId="1" type="noConversion"/>
  </si>
  <si>
    <t>10월</t>
    <phoneticPr fontId="1" type="noConversion"/>
  </si>
  <si>
    <t>11월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</si>
</sst>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yyyy/mm/dd\ hh:mm"/>
    <numFmt numFmtId="178" formatCode="0.0000"/>
  </numFmts>
  <fonts count="6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2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178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7" fontId="0" fillId="0" borderId="11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22" fontId="0" fillId="0" borderId="10" xfId="0" applyNumberFormat="1" applyBorder="1" applyAlignment="1">
      <alignment horizontal="center" vertical="center"/>
    </xf>
    <xf numFmtId="22" fontId="0" fillId="0" borderId="11" xfId="0" applyNumberForma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2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readingOrder="1"/>
    </xf>
    <xf numFmtId="0" fontId="4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0" fontId="5" fillId="0" borderId="0" xfId="0" applyFont="1">
      <alignment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0" fillId="0" borderId="12" xfId="0" applyBorder="1">
      <alignment vertical="center"/>
    </xf>
    <xf numFmtId="0" fontId="2" fillId="0" borderId="13" xfId="0" applyFont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0" xfId="0" applyFill="1">
      <alignment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0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BC661-DD78-D543-A83A-8E013F684A3B}">
  <dimension ref="A1:F49"/>
  <sheetViews>
    <sheetView workbookViewId="0">
      <selection activeCell="D2" sqref="D2"/>
    </sheetView>
  </sheetViews>
  <sheetFormatPr defaultColWidth="11.5546875" defaultRowHeight="17.25" x14ac:dyDescent="0.3"/>
  <cols>
    <col min="1" max="1" width="16.6640625" bestFit="1" customWidth="1"/>
    <col min="2" max="3" width="12.109375" bestFit="1" customWidth="1"/>
    <col min="4" max="4" width="17.33203125" bestFit="1" customWidth="1"/>
    <col min="5" max="5" width="17.33203125" customWidth="1"/>
  </cols>
  <sheetData>
    <row r="1" spans="1:6" x14ac:dyDescent="0.3">
      <c r="A1" s="9" t="s">
        <v>1</v>
      </c>
      <c r="B1" s="2" t="s">
        <v>3</v>
      </c>
      <c r="C1" s="3" t="s">
        <v>5</v>
      </c>
      <c r="D1" s="3" t="s">
        <v>7</v>
      </c>
      <c r="E1" s="3" t="s">
        <v>52</v>
      </c>
      <c r="F1" s="4" t="s">
        <v>9</v>
      </c>
    </row>
    <row r="2" spans="1:6" x14ac:dyDescent="0.3">
      <c r="A2" s="10">
        <v>44733</v>
      </c>
      <c r="B2" s="11">
        <v>0.28565832178474498</v>
      </c>
      <c r="C2" s="8">
        <v>0.275306291323</v>
      </c>
      <c r="D2" s="8">
        <f>E2*0.05</f>
        <v>38.800000000000004</v>
      </c>
      <c r="E2" s="8">
        <v>776</v>
      </c>
      <c r="F2" s="5">
        <v>468</v>
      </c>
    </row>
    <row r="3" spans="1:6" x14ac:dyDescent="0.3">
      <c r="A3" s="10">
        <v>44733.041666666664</v>
      </c>
      <c r="B3" s="11">
        <v>0.13393582195237</v>
      </c>
      <c r="C3" s="8">
        <v>8.0337340438000004E-2</v>
      </c>
      <c r="D3" s="8">
        <f t="shared" ref="D3:D49" si="0">E3*0.05</f>
        <v>38.800000000000004</v>
      </c>
      <c r="E3" s="8">
        <v>776</v>
      </c>
      <c r="F3" s="5">
        <v>468</v>
      </c>
    </row>
    <row r="4" spans="1:6" x14ac:dyDescent="0.3">
      <c r="A4" s="10">
        <v>44733.083333333336</v>
      </c>
      <c r="B4" s="11">
        <v>8.0199999999999998E-4</v>
      </c>
      <c r="C4" s="8">
        <v>9.3400752599999998E-2</v>
      </c>
      <c r="D4" s="8">
        <f t="shared" si="0"/>
        <v>38.800000000000004</v>
      </c>
      <c r="E4" s="8">
        <v>776</v>
      </c>
      <c r="F4" s="5">
        <v>468</v>
      </c>
    </row>
    <row r="5" spans="1:6" x14ac:dyDescent="0.3">
      <c r="A5" s="10">
        <v>44733.125</v>
      </c>
      <c r="B5" s="11">
        <v>8.0199999999999998E-4</v>
      </c>
      <c r="C5" s="8">
        <v>0.103739754554</v>
      </c>
      <c r="D5" s="8">
        <f t="shared" si="0"/>
        <v>38.800000000000004</v>
      </c>
      <c r="E5" s="8">
        <v>776</v>
      </c>
      <c r="F5" s="5">
        <v>468</v>
      </c>
    </row>
    <row r="6" spans="1:6" x14ac:dyDescent="0.3">
      <c r="A6" s="10">
        <v>44733.166666666664</v>
      </c>
      <c r="B6" s="11">
        <v>8.0199999999999998E-4</v>
      </c>
      <c r="C6" s="8">
        <v>0.14021495953400001</v>
      </c>
      <c r="D6" s="8">
        <f t="shared" si="0"/>
        <v>38.800000000000004</v>
      </c>
      <c r="E6" s="8">
        <v>776</v>
      </c>
      <c r="F6" s="5">
        <v>468</v>
      </c>
    </row>
    <row r="7" spans="1:6" x14ac:dyDescent="0.3">
      <c r="A7" s="10">
        <v>44733.208333333336</v>
      </c>
      <c r="B7" s="11">
        <v>0.120723914986628</v>
      </c>
      <c r="C7" s="8">
        <v>0.29091157790900002</v>
      </c>
      <c r="D7" s="8">
        <f t="shared" si="0"/>
        <v>38.800000000000004</v>
      </c>
      <c r="E7" s="8">
        <v>776</v>
      </c>
      <c r="F7" s="5">
        <v>468</v>
      </c>
    </row>
    <row r="8" spans="1:6" x14ac:dyDescent="0.3">
      <c r="A8" s="10">
        <v>44733.25</v>
      </c>
      <c r="B8" s="11">
        <v>0.440691028012828</v>
      </c>
      <c r="C8" s="8">
        <v>0.55962677919899995</v>
      </c>
      <c r="D8" s="8">
        <f t="shared" si="0"/>
        <v>38.800000000000004</v>
      </c>
      <c r="E8" s="8">
        <v>776</v>
      </c>
      <c r="F8" s="5">
        <v>468</v>
      </c>
    </row>
    <row r="9" spans="1:6" x14ac:dyDescent="0.3">
      <c r="A9" s="10">
        <v>44733.291666666664</v>
      </c>
      <c r="B9" s="11">
        <v>0.66425410059015699</v>
      </c>
      <c r="C9" s="8">
        <v>0.98887235815499896</v>
      </c>
      <c r="D9" s="8">
        <f t="shared" si="0"/>
        <v>38.800000000000004</v>
      </c>
      <c r="E9" s="8">
        <v>776</v>
      </c>
      <c r="F9" s="5">
        <v>468</v>
      </c>
    </row>
    <row r="10" spans="1:6" x14ac:dyDescent="0.3">
      <c r="A10" s="10">
        <v>44733.333333333336</v>
      </c>
      <c r="B10" s="11">
        <v>1.13173770836581</v>
      </c>
      <c r="C10" s="8">
        <v>1.4981626513770001</v>
      </c>
      <c r="D10" s="8">
        <f t="shared" si="0"/>
        <v>38.800000000000004</v>
      </c>
      <c r="E10" s="8">
        <v>776</v>
      </c>
      <c r="F10" s="5">
        <v>468</v>
      </c>
    </row>
    <row r="11" spans="1:6" x14ac:dyDescent="0.3">
      <c r="A11" s="10">
        <v>44733.375</v>
      </c>
      <c r="B11" s="11">
        <v>1.5110169898522201</v>
      </c>
      <c r="C11" s="8">
        <v>1.5749720013599999</v>
      </c>
      <c r="D11" s="8">
        <f t="shared" si="0"/>
        <v>38.800000000000004</v>
      </c>
      <c r="E11" s="8">
        <v>776</v>
      </c>
      <c r="F11" s="5">
        <v>468</v>
      </c>
    </row>
    <row r="12" spans="1:6" x14ac:dyDescent="0.3">
      <c r="A12" s="10">
        <v>44733.416666666664</v>
      </c>
      <c r="B12" s="11">
        <v>1.7586997721167399</v>
      </c>
      <c r="C12" s="8">
        <v>1.8001227977459999</v>
      </c>
      <c r="D12" s="8">
        <f t="shared" si="0"/>
        <v>38.800000000000004</v>
      </c>
      <c r="E12" s="8">
        <v>776</v>
      </c>
      <c r="F12" s="5">
        <v>468</v>
      </c>
    </row>
    <row r="13" spans="1:6" x14ac:dyDescent="0.3">
      <c r="A13" s="10">
        <v>44733.458333333336</v>
      </c>
      <c r="B13" s="11">
        <v>1.78515473787231</v>
      </c>
      <c r="C13" s="8">
        <v>2.0383923467239899</v>
      </c>
      <c r="D13" s="8">
        <f t="shared" si="0"/>
        <v>38.800000000000004</v>
      </c>
      <c r="E13" s="8">
        <v>776</v>
      </c>
      <c r="F13" s="5">
        <v>468</v>
      </c>
    </row>
    <row r="14" spans="1:6" x14ac:dyDescent="0.3">
      <c r="A14" s="10">
        <v>44733.5</v>
      </c>
      <c r="B14" s="11">
        <v>1.9947953196346</v>
      </c>
      <c r="C14" s="8">
        <v>1.8619217080220001</v>
      </c>
      <c r="D14" s="8">
        <f t="shared" si="0"/>
        <v>38.800000000000004</v>
      </c>
      <c r="E14" s="8">
        <v>776</v>
      </c>
      <c r="F14" s="5">
        <v>468</v>
      </c>
    </row>
    <row r="15" spans="1:6" x14ac:dyDescent="0.3">
      <c r="A15" s="10">
        <v>44733.541666666664</v>
      </c>
      <c r="B15" s="11">
        <v>1.98479733674803</v>
      </c>
      <c r="C15" s="8">
        <v>2.1229307797420001</v>
      </c>
      <c r="D15" s="8">
        <f t="shared" si="0"/>
        <v>38.800000000000004</v>
      </c>
      <c r="E15" s="8">
        <v>776</v>
      </c>
      <c r="F15" s="5">
        <v>468</v>
      </c>
    </row>
    <row r="16" spans="1:6" x14ac:dyDescent="0.3">
      <c r="A16" s="10">
        <v>44733.583333333336</v>
      </c>
      <c r="B16" s="11">
        <v>2.2098837957135</v>
      </c>
      <c r="C16" s="8">
        <v>2.1487430021239899</v>
      </c>
      <c r="D16" s="8">
        <f t="shared" si="0"/>
        <v>38.800000000000004</v>
      </c>
      <c r="E16" s="8">
        <v>776</v>
      </c>
      <c r="F16" s="5">
        <v>468</v>
      </c>
    </row>
    <row r="17" spans="1:6" x14ac:dyDescent="0.3">
      <c r="A17" s="10">
        <v>44733.625</v>
      </c>
      <c r="B17" s="11">
        <v>2.0259102816661301</v>
      </c>
      <c r="C17" s="8">
        <v>2.3232008599479999</v>
      </c>
      <c r="D17" s="8">
        <f t="shared" si="0"/>
        <v>38.800000000000004</v>
      </c>
      <c r="E17" s="8">
        <v>776</v>
      </c>
      <c r="F17" s="5">
        <v>468</v>
      </c>
    </row>
    <row r="18" spans="1:6" x14ac:dyDescent="0.3">
      <c r="A18" s="10">
        <v>44733.666666666664</v>
      </c>
      <c r="B18" s="11">
        <v>2.0545595570337398</v>
      </c>
      <c r="C18" s="8">
        <v>2.5016240992809902</v>
      </c>
      <c r="D18" s="8">
        <f t="shared" si="0"/>
        <v>38.800000000000004</v>
      </c>
      <c r="E18" s="8">
        <v>776</v>
      </c>
      <c r="F18" s="5">
        <v>468</v>
      </c>
    </row>
    <row r="19" spans="1:6" x14ac:dyDescent="0.3">
      <c r="A19" s="10">
        <v>44733.708333333336</v>
      </c>
      <c r="B19" s="11">
        <v>2.1856129629305299</v>
      </c>
      <c r="C19" s="8">
        <v>2.2938638751129998</v>
      </c>
      <c r="D19" s="8">
        <f t="shared" si="0"/>
        <v>38.800000000000004</v>
      </c>
      <c r="E19" s="8">
        <v>776</v>
      </c>
      <c r="F19" s="5">
        <v>468</v>
      </c>
    </row>
    <row r="20" spans="1:6" x14ac:dyDescent="0.3">
      <c r="A20" s="10">
        <v>44733.75</v>
      </c>
      <c r="B20" s="11">
        <v>1.9749192120593799</v>
      </c>
      <c r="C20" s="8">
        <v>2.2778763960359898</v>
      </c>
      <c r="D20" s="8">
        <f t="shared" si="0"/>
        <v>38.800000000000004</v>
      </c>
      <c r="E20" s="8">
        <v>776</v>
      </c>
      <c r="F20" s="5">
        <v>468</v>
      </c>
    </row>
    <row r="21" spans="1:6" x14ac:dyDescent="0.3">
      <c r="A21" s="10">
        <v>44733.791666666664</v>
      </c>
      <c r="B21" s="11">
        <v>1.59506257589508</v>
      </c>
      <c r="C21" s="8">
        <v>2.017866653449</v>
      </c>
      <c r="D21" s="8">
        <f t="shared" si="0"/>
        <v>38.800000000000004</v>
      </c>
      <c r="E21" s="8">
        <v>776</v>
      </c>
      <c r="F21" s="5">
        <v>468</v>
      </c>
    </row>
    <row r="22" spans="1:6" x14ac:dyDescent="0.3">
      <c r="A22" s="10">
        <v>44733.833333333336</v>
      </c>
      <c r="B22" s="11">
        <v>1.3072514951157199</v>
      </c>
      <c r="C22" s="8">
        <v>1.8701011394210001</v>
      </c>
      <c r="D22" s="8">
        <f t="shared" si="0"/>
        <v>38.800000000000004</v>
      </c>
      <c r="E22" s="8">
        <v>776</v>
      </c>
      <c r="F22" s="5">
        <v>468</v>
      </c>
    </row>
    <row r="23" spans="1:6" x14ac:dyDescent="0.3">
      <c r="A23" s="10">
        <v>44733.875</v>
      </c>
      <c r="B23" s="11">
        <v>1.07016915279294</v>
      </c>
      <c r="C23" s="8">
        <v>1.4012454321199901</v>
      </c>
      <c r="D23" s="8">
        <f t="shared" si="0"/>
        <v>38.800000000000004</v>
      </c>
      <c r="E23" s="8">
        <v>776</v>
      </c>
      <c r="F23" s="5">
        <v>468</v>
      </c>
    </row>
    <row r="24" spans="1:6" x14ac:dyDescent="0.3">
      <c r="A24" s="10">
        <v>44733.916666666664</v>
      </c>
      <c r="B24" s="11">
        <v>0.76771643201104101</v>
      </c>
      <c r="C24" s="8">
        <v>1.1308259527419999</v>
      </c>
      <c r="D24" s="8">
        <f t="shared" si="0"/>
        <v>38.800000000000004</v>
      </c>
      <c r="E24" s="8">
        <v>776</v>
      </c>
      <c r="F24" s="5">
        <v>468</v>
      </c>
    </row>
    <row r="25" spans="1:6" x14ac:dyDescent="0.3">
      <c r="A25" s="10">
        <v>44733.958333333336</v>
      </c>
      <c r="B25" s="11">
        <v>0.47271889113952897</v>
      </c>
      <c r="C25" s="8">
        <v>0.775912902274</v>
      </c>
      <c r="D25" s="8">
        <f t="shared" si="0"/>
        <v>38.800000000000004</v>
      </c>
      <c r="E25" s="8">
        <v>776</v>
      </c>
      <c r="F25" s="5">
        <v>468</v>
      </c>
    </row>
    <row r="26" spans="1:6" x14ac:dyDescent="0.3">
      <c r="A26" s="10">
        <v>44734</v>
      </c>
      <c r="B26" s="11">
        <v>0.26410428424402699</v>
      </c>
      <c r="C26" s="8">
        <v>0.413379858027</v>
      </c>
      <c r="D26" s="8">
        <f t="shared" si="0"/>
        <v>38.800000000000004</v>
      </c>
      <c r="E26" s="8">
        <v>776</v>
      </c>
      <c r="F26" s="5">
        <v>468</v>
      </c>
    </row>
    <row r="27" spans="1:6" x14ac:dyDescent="0.3">
      <c r="A27" s="10">
        <v>44734.041666666664</v>
      </c>
      <c r="B27" s="11">
        <v>0.16454658803625399</v>
      </c>
      <c r="C27" s="8">
        <v>0.25479707457299999</v>
      </c>
      <c r="D27" s="8">
        <f t="shared" si="0"/>
        <v>38.800000000000004</v>
      </c>
      <c r="E27" s="8">
        <v>776</v>
      </c>
      <c r="F27" s="5">
        <v>468</v>
      </c>
    </row>
    <row r="28" spans="1:6" x14ac:dyDescent="0.3">
      <c r="A28" s="10">
        <v>44734.083333333336</v>
      </c>
      <c r="B28" s="11">
        <v>8.0199999999999998E-4</v>
      </c>
      <c r="C28" s="8">
        <v>0.28354801024099902</v>
      </c>
      <c r="D28" s="8">
        <f t="shared" si="0"/>
        <v>38.800000000000004</v>
      </c>
      <c r="E28" s="8">
        <v>776</v>
      </c>
      <c r="F28" s="5">
        <v>468</v>
      </c>
    </row>
    <row r="29" spans="1:6" x14ac:dyDescent="0.3">
      <c r="A29" s="10">
        <v>44734.125</v>
      </c>
      <c r="B29" s="11">
        <v>8.0199999999999998E-4</v>
      </c>
      <c r="C29" s="8">
        <v>0.103193379382</v>
      </c>
      <c r="D29" s="8">
        <f t="shared" si="0"/>
        <v>38.800000000000004</v>
      </c>
      <c r="E29" s="8">
        <v>776</v>
      </c>
      <c r="F29" s="5">
        <v>468</v>
      </c>
    </row>
    <row r="30" spans="1:6" x14ac:dyDescent="0.3">
      <c r="A30" s="10">
        <v>44734.166666666664</v>
      </c>
      <c r="B30" s="11">
        <v>8.0199999999999998E-4</v>
      </c>
      <c r="C30" s="8">
        <v>0.209732695147999</v>
      </c>
      <c r="D30" s="8">
        <f t="shared" si="0"/>
        <v>38.800000000000004</v>
      </c>
      <c r="E30" s="8">
        <v>776</v>
      </c>
      <c r="F30" s="5">
        <v>468</v>
      </c>
    </row>
    <row r="31" spans="1:6" x14ac:dyDescent="0.3">
      <c r="A31" s="10">
        <v>44734.208333333336</v>
      </c>
      <c r="B31" s="11">
        <v>0.13888900438392601</v>
      </c>
      <c r="C31" s="8">
        <v>0.365404307583999</v>
      </c>
      <c r="D31" s="8">
        <f t="shared" si="0"/>
        <v>38.800000000000004</v>
      </c>
      <c r="E31" s="8">
        <v>776</v>
      </c>
      <c r="F31" s="5">
        <v>468</v>
      </c>
    </row>
    <row r="32" spans="1:6" x14ac:dyDescent="0.3">
      <c r="A32" s="10">
        <v>44734.25</v>
      </c>
      <c r="B32" s="11">
        <v>0.42456122410201103</v>
      </c>
      <c r="C32" s="8">
        <v>0.73547085212300001</v>
      </c>
      <c r="D32" s="8">
        <f t="shared" si="0"/>
        <v>38.800000000000004</v>
      </c>
      <c r="E32" s="8">
        <v>776</v>
      </c>
      <c r="F32" s="5">
        <v>468</v>
      </c>
    </row>
    <row r="33" spans="1:6" x14ac:dyDescent="0.3">
      <c r="A33" s="10">
        <v>44734.291666666664</v>
      </c>
      <c r="B33" s="11">
        <v>0.669226010865137</v>
      </c>
      <c r="C33" s="8">
        <v>1.1806538050869999</v>
      </c>
      <c r="D33" s="8">
        <f t="shared" si="0"/>
        <v>38.800000000000004</v>
      </c>
      <c r="E33" s="8">
        <v>776</v>
      </c>
      <c r="F33" s="5">
        <v>468</v>
      </c>
    </row>
    <row r="34" spans="1:6" x14ac:dyDescent="0.3">
      <c r="A34" s="10">
        <v>44734.333333333336</v>
      </c>
      <c r="B34" s="11">
        <v>1.2466347945523399</v>
      </c>
      <c r="C34" s="8">
        <v>1.32358971968599</v>
      </c>
      <c r="D34" s="8">
        <f t="shared" si="0"/>
        <v>38.800000000000004</v>
      </c>
      <c r="E34" s="8">
        <v>776</v>
      </c>
      <c r="F34" s="5">
        <v>468</v>
      </c>
    </row>
    <row r="35" spans="1:6" x14ac:dyDescent="0.3">
      <c r="A35" s="10">
        <v>44734.375</v>
      </c>
      <c r="B35" s="11">
        <v>1.9198154232312901</v>
      </c>
      <c r="C35" s="8">
        <v>1.914565800331</v>
      </c>
      <c r="D35" s="8">
        <f t="shared" si="0"/>
        <v>38.800000000000004</v>
      </c>
      <c r="E35" s="8">
        <v>776</v>
      </c>
      <c r="F35" s="5">
        <v>468</v>
      </c>
    </row>
    <row r="36" spans="1:6" x14ac:dyDescent="0.3">
      <c r="A36" s="10">
        <v>44734.416666666664</v>
      </c>
      <c r="B36" s="11">
        <v>1.8726747416957199</v>
      </c>
      <c r="C36" s="8">
        <v>1.694466059117</v>
      </c>
      <c r="D36" s="8">
        <f t="shared" si="0"/>
        <v>38.800000000000004</v>
      </c>
      <c r="E36" s="8">
        <v>776</v>
      </c>
      <c r="F36" s="5">
        <v>468</v>
      </c>
    </row>
    <row r="37" spans="1:6" x14ac:dyDescent="0.3">
      <c r="A37" s="10">
        <v>44734.458333333336</v>
      </c>
      <c r="B37" s="11">
        <v>1.9332524318078901</v>
      </c>
      <c r="C37" s="8">
        <v>1.5180116164619999</v>
      </c>
      <c r="D37" s="8">
        <f t="shared" si="0"/>
        <v>38.800000000000004</v>
      </c>
      <c r="E37" s="8">
        <v>776</v>
      </c>
      <c r="F37" s="5">
        <v>468</v>
      </c>
    </row>
    <row r="38" spans="1:6" x14ac:dyDescent="0.3">
      <c r="A38" s="10">
        <v>44734.5</v>
      </c>
      <c r="B38" s="11">
        <v>2.20888829422816</v>
      </c>
      <c r="C38" s="8">
        <v>1.6098241805159901</v>
      </c>
      <c r="D38" s="8">
        <f t="shared" si="0"/>
        <v>38.800000000000004</v>
      </c>
      <c r="E38" s="8">
        <v>776</v>
      </c>
      <c r="F38" s="5">
        <v>468</v>
      </c>
    </row>
    <row r="39" spans="1:6" x14ac:dyDescent="0.3">
      <c r="A39" s="10">
        <v>44734.541666666664</v>
      </c>
      <c r="B39" s="11">
        <v>2.25657896658889</v>
      </c>
      <c r="C39" s="8">
        <v>2.4998609258009998</v>
      </c>
      <c r="D39" s="8">
        <f t="shared" si="0"/>
        <v>38.800000000000004</v>
      </c>
      <c r="E39" s="8">
        <v>776</v>
      </c>
      <c r="F39" s="5">
        <v>468</v>
      </c>
    </row>
    <row r="40" spans="1:6" x14ac:dyDescent="0.3">
      <c r="A40" s="10">
        <v>44734.583333333336</v>
      </c>
      <c r="B40" s="11">
        <v>2.1274835461214598</v>
      </c>
      <c r="C40" s="8">
        <v>2.02098794666699</v>
      </c>
      <c r="D40" s="8">
        <f t="shared" si="0"/>
        <v>38.800000000000004</v>
      </c>
      <c r="E40" s="8">
        <v>776</v>
      </c>
      <c r="F40" s="5">
        <v>468</v>
      </c>
    </row>
    <row r="41" spans="1:6" x14ac:dyDescent="0.3">
      <c r="A41" s="10">
        <v>44734.625</v>
      </c>
      <c r="B41" s="11">
        <v>2.2055881231296799</v>
      </c>
      <c r="C41" s="8">
        <v>2.2198363283070002</v>
      </c>
      <c r="D41" s="8">
        <f t="shared" si="0"/>
        <v>38.800000000000004</v>
      </c>
      <c r="E41" s="8">
        <v>776</v>
      </c>
      <c r="F41" s="5">
        <v>468</v>
      </c>
    </row>
    <row r="42" spans="1:6" x14ac:dyDescent="0.3">
      <c r="A42" s="10">
        <v>44734.666666666664</v>
      </c>
      <c r="B42" s="11">
        <v>2.2453753911493202</v>
      </c>
      <c r="C42" s="8">
        <v>2.5312856317409902</v>
      </c>
      <c r="D42" s="8">
        <f t="shared" si="0"/>
        <v>38.800000000000004</v>
      </c>
      <c r="E42" s="8">
        <v>776</v>
      </c>
      <c r="F42" s="5">
        <v>468</v>
      </c>
    </row>
    <row r="43" spans="1:6" x14ac:dyDescent="0.3">
      <c r="A43" s="10">
        <v>44734.708333333336</v>
      </c>
      <c r="B43" s="11">
        <v>2.4069510263668201</v>
      </c>
      <c r="C43" s="8">
        <v>2.85475440452</v>
      </c>
      <c r="D43" s="8">
        <f t="shared" si="0"/>
        <v>38.800000000000004</v>
      </c>
      <c r="E43" s="8">
        <v>776</v>
      </c>
      <c r="F43" s="5">
        <v>468</v>
      </c>
    </row>
    <row r="44" spans="1:6" x14ac:dyDescent="0.3">
      <c r="A44" s="10">
        <v>44734.75</v>
      </c>
      <c r="B44" s="11">
        <v>2.0733718665655601</v>
      </c>
      <c r="C44" s="8">
        <v>2.3577483869089901</v>
      </c>
      <c r="D44" s="8">
        <f t="shared" si="0"/>
        <v>38.800000000000004</v>
      </c>
      <c r="E44" s="8">
        <v>776</v>
      </c>
      <c r="F44" s="5">
        <v>468</v>
      </c>
    </row>
    <row r="45" spans="1:6" x14ac:dyDescent="0.3">
      <c r="A45" s="10">
        <v>44734.791666666664</v>
      </c>
      <c r="B45" s="11">
        <v>1.7778511898896501</v>
      </c>
      <c r="C45" s="8">
        <v>1.7682957205449901</v>
      </c>
      <c r="D45" s="8">
        <f t="shared" si="0"/>
        <v>38.800000000000004</v>
      </c>
      <c r="E45" s="8">
        <v>776</v>
      </c>
      <c r="F45" s="5">
        <v>468</v>
      </c>
    </row>
    <row r="46" spans="1:6" x14ac:dyDescent="0.3">
      <c r="A46" s="10">
        <v>44734.833333333336</v>
      </c>
      <c r="B46" s="11">
        <v>1.3872314006262501</v>
      </c>
      <c r="C46" s="8">
        <v>1.4511104389380001</v>
      </c>
      <c r="D46" s="8">
        <f t="shared" si="0"/>
        <v>38.800000000000004</v>
      </c>
      <c r="E46" s="8">
        <v>776</v>
      </c>
      <c r="F46" s="5">
        <v>468</v>
      </c>
    </row>
    <row r="47" spans="1:6" x14ac:dyDescent="0.3">
      <c r="A47" s="10">
        <v>44734.875</v>
      </c>
      <c r="B47" s="11">
        <v>1.2548440634456599</v>
      </c>
      <c r="C47" s="8">
        <v>1.18680560566199</v>
      </c>
      <c r="D47" s="8">
        <f t="shared" si="0"/>
        <v>38.800000000000004</v>
      </c>
      <c r="E47" s="8">
        <v>776</v>
      </c>
      <c r="F47" s="5">
        <v>468</v>
      </c>
    </row>
    <row r="48" spans="1:6" x14ac:dyDescent="0.3">
      <c r="A48" s="10">
        <v>44734.916666666664</v>
      </c>
      <c r="B48" s="11">
        <v>0.91423505072595801</v>
      </c>
      <c r="C48" s="8">
        <v>0.96829739174399898</v>
      </c>
      <c r="D48" s="8">
        <f t="shared" si="0"/>
        <v>38.800000000000004</v>
      </c>
      <c r="E48" s="8">
        <v>776</v>
      </c>
      <c r="F48" s="5">
        <v>468</v>
      </c>
    </row>
    <row r="49" spans="1:6" ht="18" thickBot="1" x14ac:dyDescent="0.35">
      <c r="A49" s="12">
        <v>44734.958333333336</v>
      </c>
      <c r="B49" s="13">
        <v>0.37021166559906998</v>
      </c>
      <c r="C49" s="6">
        <v>0.63647018690599999</v>
      </c>
      <c r="D49" s="6">
        <f t="shared" si="0"/>
        <v>38.800000000000004</v>
      </c>
      <c r="E49" s="6">
        <v>776</v>
      </c>
      <c r="F49" s="7">
        <v>468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AB2E5-B7A2-A64C-93AA-55E0FF51F930}">
  <dimension ref="A1:K50"/>
  <sheetViews>
    <sheetView workbookViewId="0">
      <selection activeCell="E18" sqref="E18"/>
    </sheetView>
  </sheetViews>
  <sheetFormatPr defaultColWidth="11.5546875" defaultRowHeight="17.25" x14ac:dyDescent="0.3"/>
  <cols>
    <col min="1" max="1" width="16.6640625" bestFit="1" customWidth="1"/>
    <col min="2" max="2" width="12.109375" bestFit="1" customWidth="1"/>
    <col min="3" max="3" width="12.5546875" bestFit="1" customWidth="1"/>
    <col min="4" max="4" width="18" bestFit="1" customWidth="1"/>
    <col min="5" max="5" width="18" customWidth="1"/>
    <col min="8" max="8" width="12.5546875" bestFit="1" customWidth="1"/>
    <col min="9" max="9" width="18" bestFit="1" customWidth="1"/>
    <col min="10" max="10" width="18" customWidth="1"/>
    <col min="11" max="11" width="9.109375" bestFit="1" customWidth="1"/>
  </cols>
  <sheetData>
    <row r="1" spans="1:11" x14ac:dyDescent="0.3">
      <c r="A1" s="9"/>
      <c r="B1" s="46" t="s">
        <v>26</v>
      </c>
      <c r="C1" s="47"/>
      <c r="D1" s="47"/>
      <c r="E1" s="47"/>
      <c r="F1" s="48"/>
      <c r="G1" s="46" t="s">
        <v>27</v>
      </c>
      <c r="H1" s="47"/>
      <c r="I1" s="47"/>
      <c r="J1" s="47"/>
      <c r="K1" s="48"/>
    </row>
    <row r="2" spans="1:11" x14ac:dyDescent="0.3">
      <c r="A2" s="14" t="s">
        <v>1</v>
      </c>
      <c r="B2" s="11" t="s">
        <v>3</v>
      </c>
      <c r="C2" s="8" t="s">
        <v>5</v>
      </c>
      <c r="D2" s="8" t="s">
        <v>7</v>
      </c>
      <c r="E2" s="8" t="s">
        <v>52</v>
      </c>
      <c r="F2" s="5" t="s">
        <v>9</v>
      </c>
      <c r="G2" s="11" t="s">
        <v>3</v>
      </c>
      <c r="H2" s="8" t="s">
        <v>5</v>
      </c>
      <c r="I2" s="8" t="s">
        <v>7</v>
      </c>
      <c r="J2" s="8" t="s">
        <v>52</v>
      </c>
      <c r="K2" s="5" t="s">
        <v>9</v>
      </c>
    </row>
    <row r="3" spans="1:11" x14ac:dyDescent="0.3">
      <c r="A3" s="10">
        <v>44733</v>
      </c>
      <c r="B3" s="8">
        <v>0.22797962912057601</v>
      </c>
      <c r="C3" s="8">
        <v>0.209520909482</v>
      </c>
      <c r="D3" s="8">
        <f>E3*0.05</f>
        <v>24.3</v>
      </c>
      <c r="E3" s="8">
        <v>486</v>
      </c>
      <c r="F3" s="5">
        <v>296</v>
      </c>
      <c r="G3" s="8">
        <v>7.2555145651879899E-2</v>
      </c>
      <c r="H3" s="8">
        <v>6.5785381840999996E-2</v>
      </c>
      <c r="I3" s="8">
        <f>J3*0.05</f>
        <v>14.5</v>
      </c>
      <c r="J3" s="8">
        <v>290</v>
      </c>
      <c r="K3" s="5">
        <v>172</v>
      </c>
    </row>
    <row r="4" spans="1:11" x14ac:dyDescent="0.3">
      <c r="A4" s="10">
        <v>44733.041666666664</v>
      </c>
      <c r="B4" s="8">
        <v>0.124452927403063</v>
      </c>
      <c r="C4" s="8">
        <v>7.9246608730999896E-2</v>
      </c>
      <c r="D4" s="8">
        <f t="shared" ref="D4:D50" si="0">E4*0.05</f>
        <v>24.3</v>
      </c>
      <c r="E4" s="8">
        <v>486</v>
      </c>
      <c r="F4" s="5">
        <v>296</v>
      </c>
      <c r="G4" s="8">
        <v>0</v>
      </c>
      <c r="H4" s="8">
        <v>1.0907317069999999E-3</v>
      </c>
      <c r="I4" s="8">
        <f t="shared" ref="I4:I50" si="1">J4*0.05</f>
        <v>14.5</v>
      </c>
      <c r="J4" s="8">
        <v>290</v>
      </c>
      <c r="K4" s="5">
        <v>172</v>
      </c>
    </row>
    <row r="5" spans="1:11" x14ac:dyDescent="0.3">
      <c r="A5" s="10">
        <v>44733.083333333336</v>
      </c>
      <c r="B5" s="8">
        <v>7.1779677858498396E-3</v>
      </c>
      <c r="C5" s="8">
        <v>7.9806752600000003E-2</v>
      </c>
      <c r="D5" s="8">
        <f t="shared" si="0"/>
        <v>24.3</v>
      </c>
      <c r="E5" s="8">
        <v>486</v>
      </c>
      <c r="F5" s="5">
        <v>296</v>
      </c>
      <c r="G5" s="8">
        <v>0</v>
      </c>
      <c r="H5" s="8">
        <v>1.3594E-2</v>
      </c>
      <c r="I5" s="8">
        <f t="shared" si="1"/>
        <v>14.5</v>
      </c>
      <c r="J5" s="8">
        <v>290</v>
      </c>
      <c r="K5" s="5">
        <v>172</v>
      </c>
    </row>
    <row r="6" spans="1:11" x14ac:dyDescent="0.3">
      <c r="A6" s="10">
        <v>44733.125</v>
      </c>
      <c r="B6" s="8">
        <v>0</v>
      </c>
      <c r="C6" s="8">
        <v>7.7238388704000002E-2</v>
      </c>
      <c r="D6" s="8">
        <f t="shared" si="0"/>
        <v>24.3</v>
      </c>
      <c r="E6" s="8">
        <v>486</v>
      </c>
      <c r="F6" s="5">
        <v>296</v>
      </c>
      <c r="G6" s="8">
        <v>0</v>
      </c>
      <c r="H6" s="8">
        <v>2.650136585E-2</v>
      </c>
      <c r="I6" s="8">
        <f t="shared" si="1"/>
        <v>14.5</v>
      </c>
      <c r="J6" s="8">
        <v>290</v>
      </c>
      <c r="K6" s="5">
        <v>172</v>
      </c>
    </row>
    <row r="7" spans="1:11" x14ac:dyDescent="0.3">
      <c r="A7" s="10">
        <v>44733.166666666664</v>
      </c>
      <c r="B7" s="8">
        <v>0</v>
      </c>
      <c r="C7" s="8">
        <v>0.10496032538400001</v>
      </c>
      <c r="D7" s="8">
        <f t="shared" si="0"/>
        <v>24.3</v>
      </c>
      <c r="E7" s="8">
        <v>486</v>
      </c>
      <c r="F7" s="5">
        <v>296</v>
      </c>
      <c r="G7" s="8">
        <v>0</v>
      </c>
      <c r="H7" s="8">
        <v>3.5254634149999999E-2</v>
      </c>
      <c r="I7" s="8">
        <f t="shared" si="1"/>
        <v>14.5</v>
      </c>
      <c r="J7" s="8">
        <v>290</v>
      </c>
      <c r="K7" s="5">
        <v>172</v>
      </c>
    </row>
    <row r="8" spans="1:11" x14ac:dyDescent="0.3">
      <c r="A8" s="10">
        <v>44733.208333333336</v>
      </c>
      <c r="B8" s="8">
        <v>9.9540358269453094E-2</v>
      </c>
      <c r="C8" s="8">
        <v>0.19906576892799999</v>
      </c>
      <c r="D8" s="8">
        <f t="shared" si="0"/>
        <v>24.3</v>
      </c>
      <c r="E8" s="8">
        <v>486</v>
      </c>
      <c r="F8" s="5">
        <v>296</v>
      </c>
      <c r="G8" s="8">
        <v>0</v>
      </c>
      <c r="H8" s="8">
        <v>9.1845808981000004E-2</v>
      </c>
      <c r="I8" s="8">
        <f t="shared" si="1"/>
        <v>14.5</v>
      </c>
      <c r="J8" s="8">
        <v>290</v>
      </c>
      <c r="K8" s="5">
        <v>172</v>
      </c>
    </row>
    <row r="9" spans="1:11" x14ac:dyDescent="0.3">
      <c r="A9" s="10">
        <v>44733.25</v>
      </c>
      <c r="B9" s="8">
        <v>0.34305030169129302</v>
      </c>
      <c r="C9" s="8">
        <v>0.47714796723799902</v>
      </c>
      <c r="D9" s="8">
        <f t="shared" si="0"/>
        <v>24.3</v>
      </c>
      <c r="E9" s="8">
        <v>486</v>
      </c>
      <c r="F9" s="5">
        <v>296</v>
      </c>
      <c r="G9" s="8">
        <v>8.30632319362372E-2</v>
      </c>
      <c r="H9" s="8">
        <v>8.2478811960999904E-2</v>
      </c>
      <c r="I9" s="8">
        <f t="shared" si="1"/>
        <v>14.5</v>
      </c>
      <c r="J9" s="8">
        <v>290</v>
      </c>
      <c r="K9" s="5">
        <v>172</v>
      </c>
    </row>
    <row r="10" spans="1:11" x14ac:dyDescent="0.3">
      <c r="A10" s="10">
        <v>44733.291666666664</v>
      </c>
      <c r="B10" s="8">
        <v>0.52104628786336304</v>
      </c>
      <c r="C10" s="8">
        <v>0.797344315724</v>
      </c>
      <c r="D10" s="8">
        <f t="shared" si="0"/>
        <v>24.3</v>
      </c>
      <c r="E10" s="8">
        <v>486</v>
      </c>
      <c r="F10" s="5">
        <v>296</v>
      </c>
      <c r="G10" s="8">
        <v>0.20847271606443701</v>
      </c>
      <c r="H10" s="8">
        <v>0.191528042431</v>
      </c>
      <c r="I10" s="8">
        <f t="shared" si="1"/>
        <v>14.5</v>
      </c>
      <c r="J10" s="8">
        <v>290</v>
      </c>
      <c r="K10" s="5">
        <v>172</v>
      </c>
    </row>
    <row r="11" spans="1:11" x14ac:dyDescent="0.3">
      <c r="A11" s="10">
        <v>44733.333333333336</v>
      </c>
      <c r="B11" s="8">
        <v>0.90755632570882705</v>
      </c>
      <c r="C11" s="8">
        <v>1.0616330899499999</v>
      </c>
      <c r="D11" s="8">
        <f t="shared" si="0"/>
        <v>24.3</v>
      </c>
      <c r="E11" s="8">
        <v>486</v>
      </c>
      <c r="F11" s="5">
        <v>296</v>
      </c>
      <c r="G11" s="8">
        <v>0.38537878456453101</v>
      </c>
      <c r="H11" s="8">
        <v>0.436529561427</v>
      </c>
      <c r="I11" s="8">
        <f t="shared" si="1"/>
        <v>14.5</v>
      </c>
      <c r="J11" s="8">
        <v>290</v>
      </c>
      <c r="K11" s="5">
        <v>172</v>
      </c>
    </row>
    <row r="12" spans="1:11" x14ac:dyDescent="0.3">
      <c r="A12" s="10">
        <v>44733.375</v>
      </c>
      <c r="B12" s="8">
        <v>1.22213591403207</v>
      </c>
      <c r="C12" s="8">
        <v>1.1392121422729999</v>
      </c>
      <c r="D12" s="8">
        <f t="shared" si="0"/>
        <v>24.3</v>
      </c>
      <c r="E12" s="8">
        <v>486</v>
      </c>
      <c r="F12" s="5">
        <v>296</v>
      </c>
      <c r="G12" s="8">
        <v>0.64053087401072994</v>
      </c>
      <c r="H12" s="8">
        <v>0.43575985908699999</v>
      </c>
      <c r="I12" s="8">
        <f t="shared" si="1"/>
        <v>14.5</v>
      </c>
      <c r="J12" s="8">
        <v>290</v>
      </c>
      <c r="K12" s="5">
        <v>172</v>
      </c>
    </row>
    <row r="13" spans="1:11" x14ac:dyDescent="0.3">
      <c r="A13" s="10">
        <v>44733.416666666664</v>
      </c>
      <c r="B13" s="8">
        <v>1.3206296978284999</v>
      </c>
      <c r="C13" s="8">
        <v>1.233516018158</v>
      </c>
      <c r="D13" s="8">
        <f t="shared" si="0"/>
        <v>24.3</v>
      </c>
      <c r="E13" s="8">
        <v>486</v>
      </c>
      <c r="F13" s="5">
        <v>296</v>
      </c>
      <c r="G13" s="8">
        <v>0.60179797392221701</v>
      </c>
      <c r="H13" s="8">
        <v>0.56660677958799899</v>
      </c>
      <c r="I13" s="8">
        <f t="shared" si="1"/>
        <v>14.5</v>
      </c>
      <c r="J13" s="8">
        <v>290</v>
      </c>
      <c r="K13" s="5">
        <v>172</v>
      </c>
    </row>
    <row r="14" spans="1:11" x14ac:dyDescent="0.3">
      <c r="A14" s="10">
        <v>44733.458333333336</v>
      </c>
      <c r="B14" s="8">
        <v>1.3348205982866199</v>
      </c>
      <c r="C14" s="8">
        <v>1.4282531838879899</v>
      </c>
      <c r="D14" s="8">
        <f t="shared" si="0"/>
        <v>24.3</v>
      </c>
      <c r="E14" s="8">
        <v>486</v>
      </c>
      <c r="F14" s="5">
        <v>296</v>
      </c>
      <c r="G14" s="8">
        <v>0.66622760255683899</v>
      </c>
      <c r="H14" s="8">
        <v>0.610139162836</v>
      </c>
      <c r="I14" s="8">
        <f t="shared" si="1"/>
        <v>14.5</v>
      </c>
      <c r="J14" s="8">
        <v>290</v>
      </c>
      <c r="K14" s="5">
        <v>172</v>
      </c>
    </row>
    <row r="15" spans="1:11" x14ac:dyDescent="0.3">
      <c r="A15" s="10">
        <v>44733.5</v>
      </c>
      <c r="B15" s="8">
        <v>1.37023764131043</v>
      </c>
      <c r="C15" s="8">
        <v>1.2525230993250001</v>
      </c>
      <c r="D15" s="8">
        <f t="shared" si="0"/>
        <v>24.3</v>
      </c>
      <c r="E15" s="8">
        <v>486</v>
      </c>
      <c r="F15" s="5">
        <v>296</v>
      </c>
      <c r="G15" s="8">
        <v>0.79059351569494296</v>
      </c>
      <c r="H15" s="8">
        <v>0.60939860869700002</v>
      </c>
      <c r="I15" s="8">
        <f t="shared" si="1"/>
        <v>14.5</v>
      </c>
      <c r="J15" s="8">
        <v>290</v>
      </c>
      <c r="K15" s="5">
        <v>172</v>
      </c>
    </row>
    <row r="16" spans="1:11" x14ac:dyDescent="0.3">
      <c r="A16" s="10">
        <v>44733.541666666664</v>
      </c>
      <c r="B16" s="8">
        <v>1.4840067814739599</v>
      </c>
      <c r="C16" s="8">
        <v>1.4386015030599999</v>
      </c>
      <c r="D16" s="8">
        <f t="shared" si="0"/>
        <v>24.3</v>
      </c>
      <c r="E16" s="8">
        <v>486</v>
      </c>
      <c r="F16" s="5">
        <v>296</v>
      </c>
      <c r="G16" s="8">
        <v>0.80076949121693897</v>
      </c>
      <c r="H16" s="8">
        <v>0.68432927668199905</v>
      </c>
      <c r="I16" s="8">
        <f t="shared" si="1"/>
        <v>14.5</v>
      </c>
      <c r="J16" s="8">
        <v>290</v>
      </c>
      <c r="K16" s="5">
        <v>172</v>
      </c>
    </row>
    <row r="17" spans="1:11" x14ac:dyDescent="0.3">
      <c r="A17" s="10">
        <v>44733.583333333336</v>
      </c>
      <c r="B17" s="8">
        <v>1.4281213428906501</v>
      </c>
      <c r="C17" s="8">
        <v>1.52744084981899</v>
      </c>
      <c r="D17" s="8">
        <f t="shared" si="0"/>
        <v>24.3</v>
      </c>
      <c r="E17" s="8">
        <v>486</v>
      </c>
      <c r="F17" s="5">
        <v>296</v>
      </c>
      <c r="G17" s="8">
        <v>0.82500342761210999</v>
      </c>
      <c r="H17" s="8">
        <v>0.62130215230499997</v>
      </c>
      <c r="I17" s="8">
        <f t="shared" si="1"/>
        <v>14.5</v>
      </c>
      <c r="J17" s="8">
        <v>290</v>
      </c>
      <c r="K17" s="5">
        <v>172</v>
      </c>
    </row>
    <row r="18" spans="1:11" x14ac:dyDescent="0.3">
      <c r="A18" s="10">
        <v>44733.625</v>
      </c>
      <c r="B18" s="8">
        <v>1.5393350090732001</v>
      </c>
      <c r="C18" s="8">
        <v>1.560226502723</v>
      </c>
      <c r="D18" s="8">
        <f t="shared" si="0"/>
        <v>24.3</v>
      </c>
      <c r="E18" s="8">
        <v>486</v>
      </c>
      <c r="F18" s="5">
        <v>296</v>
      </c>
      <c r="G18" s="8">
        <v>0.76631203205934095</v>
      </c>
      <c r="H18" s="8">
        <v>0.76297435722499996</v>
      </c>
      <c r="I18" s="8">
        <f t="shared" si="1"/>
        <v>14.5</v>
      </c>
      <c r="J18" s="8">
        <v>290</v>
      </c>
      <c r="K18" s="5">
        <v>172</v>
      </c>
    </row>
    <row r="19" spans="1:11" x14ac:dyDescent="0.3">
      <c r="A19" s="10">
        <v>44733.666666666664</v>
      </c>
      <c r="B19" s="8">
        <v>1.5545604482944</v>
      </c>
      <c r="C19" s="8">
        <v>1.82517984533399</v>
      </c>
      <c r="D19" s="8">
        <f t="shared" si="0"/>
        <v>24.3</v>
      </c>
      <c r="E19" s="8">
        <v>486</v>
      </c>
      <c r="F19" s="5">
        <v>296</v>
      </c>
      <c r="G19" s="8">
        <v>0.81786389334599696</v>
      </c>
      <c r="H19" s="8">
        <v>0.67644425394699903</v>
      </c>
      <c r="I19" s="8">
        <f t="shared" si="1"/>
        <v>14.5</v>
      </c>
      <c r="J19" s="8">
        <v>290</v>
      </c>
      <c r="K19" s="5">
        <v>172</v>
      </c>
    </row>
    <row r="20" spans="1:11" x14ac:dyDescent="0.3">
      <c r="A20" s="10">
        <v>44733.708333333336</v>
      </c>
      <c r="B20" s="8">
        <v>1.6046824674068301</v>
      </c>
      <c r="C20" s="8">
        <v>1.6174545611190001</v>
      </c>
      <c r="D20" s="8">
        <f t="shared" si="0"/>
        <v>24.3</v>
      </c>
      <c r="E20" s="8">
        <v>486</v>
      </c>
      <c r="F20" s="5">
        <v>296</v>
      </c>
      <c r="G20" s="8">
        <v>0.72826107545197005</v>
      </c>
      <c r="H20" s="8">
        <v>0.67640931399399995</v>
      </c>
      <c r="I20" s="8">
        <f t="shared" si="1"/>
        <v>14.5</v>
      </c>
      <c r="J20" s="8">
        <v>290</v>
      </c>
      <c r="K20" s="5">
        <v>172</v>
      </c>
    </row>
    <row r="21" spans="1:11" x14ac:dyDescent="0.3">
      <c r="A21" s="10">
        <v>44733.75</v>
      </c>
      <c r="B21" s="8">
        <v>1.4692331988814999</v>
      </c>
      <c r="C21" s="8">
        <v>1.5785571473689901</v>
      </c>
      <c r="D21" s="8">
        <f t="shared" si="0"/>
        <v>24.3</v>
      </c>
      <c r="E21" s="8">
        <v>486</v>
      </c>
      <c r="F21" s="5">
        <v>296</v>
      </c>
      <c r="G21" s="8">
        <v>0.69319511554526203</v>
      </c>
      <c r="H21" s="8">
        <v>0.69931924866700002</v>
      </c>
      <c r="I21" s="8">
        <f t="shared" si="1"/>
        <v>14.5</v>
      </c>
      <c r="J21" s="8">
        <v>290</v>
      </c>
      <c r="K21" s="5">
        <v>172</v>
      </c>
    </row>
    <row r="22" spans="1:11" x14ac:dyDescent="0.3">
      <c r="A22" s="10">
        <v>44733.791666666664</v>
      </c>
      <c r="B22" s="8">
        <v>1.3148382837497301</v>
      </c>
      <c r="C22" s="8">
        <v>1.3031405881379901</v>
      </c>
      <c r="D22" s="8">
        <f t="shared" si="0"/>
        <v>24.3</v>
      </c>
      <c r="E22" s="8">
        <v>486</v>
      </c>
      <c r="F22" s="5">
        <v>296</v>
      </c>
      <c r="G22" s="8">
        <v>0.52841002081628796</v>
      </c>
      <c r="H22" s="8">
        <v>0.71472606531100003</v>
      </c>
      <c r="I22" s="8">
        <f t="shared" si="1"/>
        <v>14.5</v>
      </c>
      <c r="J22" s="8">
        <v>290</v>
      </c>
      <c r="K22" s="5">
        <v>172</v>
      </c>
    </row>
    <row r="23" spans="1:11" x14ac:dyDescent="0.3">
      <c r="A23" s="10">
        <v>44733.833333333336</v>
      </c>
      <c r="B23" s="8">
        <v>1.0416430059814401</v>
      </c>
      <c r="C23" s="8">
        <v>1.326851168653</v>
      </c>
      <c r="D23" s="8">
        <f t="shared" si="0"/>
        <v>24.3</v>
      </c>
      <c r="E23" s="8">
        <v>486</v>
      </c>
      <c r="F23" s="5">
        <v>296</v>
      </c>
      <c r="G23" s="8">
        <v>0.44594426888900701</v>
      </c>
      <c r="H23" s="8">
        <v>0.54324997076799997</v>
      </c>
      <c r="I23" s="8">
        <f t="shared" si="1"/>
        <v>14.5</v>
      </c>
      <c r="J23" s="8">
        <v>290</v>
      </c>
      <c r="K23" s="5">
        <v>172</v>
      </c>
    </row>
    <row r="24" spans="1:11" x14ac:dyDescent="0.3">
      <c r="A24" s="10">
        <v>44733.875</v>
      </c>
      <c r="B24" s="8">
        <v>0.75084739994638405</v>
      </c>
      <c r="C24" s="8">
        <v>1.051804054505</v>
      </c>
      <c r="D24" s="8">
        <f t="shared" si="0"/>
        <v>24.3</v>
      </c>
      <c r="E24" s="8">
        <v>486</v>
      </c>
      <c r="F24" s="5">
        <v>296</v>
      </c>
      <c r="G24" s="8">
        <v>0.33344292951238003</v>
      </c>
      <c r="H24" s="8">
        <v>0.34944137761499899</v>
      </c>
      <c r="I24" s="8">
        <f t="shared" si="1"/>
        <v>14.5</v>
      </c>
      <c r="J24" s="8">
        <v>290</v>
      </c>
      <c r="K24" s="5">
        <v>172</v>
      </c>
    </row>
    <row r="25" spans="1:11" x14ac:dyDescent="0.3">
      <c r="A25" s="10">
        <v>44733.916666666664</v>
      </c>
      <c r="B25" s="8">
        <v>0.60744348330396403</v>
      </c>
      <c r="C25" s="8">
        <v>0.86750009191799904</v>
      </c>
      <c r="D25" s="8">
        <f t="shared" si="0"/>
        <v>24.3</v>
      </c>
      <c r="E25" s="8">
        <v>486</v>
      </c>
      <c r="F25" s="5">
        <v>296</v>
      </c>
      <c r="G25" s="8">
        <v>0.23458359926216099</v>
      </c>
      <c r="H25" s="8">
        <v>0.263325860824</v>
      </c>
      <c r="I25" s="8">
        <f t="shared" si="1"/>
        <v>14.5</v>
      </c>
      <c r="J25" s="8">
        <v>290</v>
      </c>
      <c r="K25" s="5">
        <v>172</v>
      </c>
    </row>
    <row r="26" spans="1:11" x14ac:dyDescent="0.3">
      <c r="A26" s="10">
        <v>44733.958333333336</v>
      </c>
      <c r="B26" s="8">
        <v>0.45809067305614698</v>
      </c>
      <c r="C26" s="8">
        <v>0.55713947322299995</v>
      </c>
      <c r="D26" s="8">
        <f t="shared" si="0"/>
        <v>24.3</v>
      </c>
      <c r="E26" s="8">
        <v>486</v>
      </c>
      <c r="F26" s="5">
        <v>296</v>
      </c>
      <c r="G26" s="8">
        <v>0.13165449804316101</v>
      </c>
      <c r="H26" s="8">
        <v>0.218773429051</v>
      </c>
      <c r="I26" s="8">
        <f t="shared" si="1"/>
        <v>14.5</v>
      </c>
      <c r="J26" s="8">
        <v>290</v>
      </c>
      <c r="K26" s="5">
        <v>172</v>
      </c>
    </row>
    <row r="27" spans="1:11" x14ac:dyDescent="0.3">
      <c r="A27" s="10">
        <v>44734</v>
      </c>
      <c r="B27" s="8">
        <v>0.203275038237616</v>
      </c>
      <c r="C27" s="8">
        <v>0.36363825914799902</v>
      </c>
      <c r="D27" s="8">
        <f t="shared" si="0"/>
        <v>24.3</v>
      </c>
      <c r="E27" s="8">
        <v>486</v>
      </c>
      <c r="F27" s="5">
        <v>296</v>
      </c>
      <c r="G27" s="8">
        <v>5.4711446864007501E-2</v>
      </c>
      <c r="H27" s="8">
        <v>4.9741598878999899E-2</v>
      </c>
      <c r="I27" s="8">
        <f t="shared" si="1"/>
        <v>14.5</v>
      </c>
      <c r="J27" s="8">
        <v>290</v>
      </c>
      <c r="K27" s="5">
        <v>172</v>
      </c>
    </row>
    <row r="28" spans="1:11" x14ac:dyDescent="0.3">
      <c r="A28" s="10">
        <v>44734.041666666664</v>
      </c>
      <c r="B28" s="8">
        <v>0.127784206883781</v>
      </c>
      <c r="C28" s="8">
        <v>0.18071394818299999</v>
      </c>
      <c r="D28" s="8">
        <f t="shared" si="0"/>
        <v>24.3</v>
      </c>
      <c r="E28" s="8">
        <v>486</v>
      </c>
      <c r="F28" s="5">
        <v>296</v>
      </c>
      <c r="G28" s="8">
        <v>0</v>
      </c>
      <c r="H28" s="8">
        <v>7.4083126390000004E-2</v>
      </c>
      <c r="I28" s="8">
        <f t="shared" si="1"/>
        <v>14.5</v>
      </c>
      <c r="J28" s="8">
        <v>290</v>
      </c>
      <c r="K28" s="5">
        <v>172</v>
      </c>
    </row>
    <row r="29" spans="1:11" x14ac:dyDescent="0.3">
      <c r="A29" s="10">
        <v>44734.083333333336</v>
      </c>
      <c r="B29" s="8">
        <v>1.8346670427440901E-2</v>
      </c>
      <c r="C29" s="8">
        <v>0.21760801024099999</v>
      </c>
      <c r="D29" s="8">
        <f t="shared" si="0"/>
        <v>24.3</v>
      </c>
      <c r="E29" s="8">
        <v>486</v>
      </c>
      <c r="F29" s="5">
        <v>296</v>
      </c>
      <c r="G29" s="8">
        <v>0</v>
      </c>
      <c r="H29" s="8">
        <v>6.5939999999999999E-2</v>
      </c>
      <c r="I29" s="8">
        <f t="shared" si="1"/>
        <v>14.5</v>
      </c>
      <c r="J29" s="8">
        <v>290</v>
      </c>
      <c r="K29" s="5">
        <v>172</v>
      </c>
    </row>
    <row r="30" spans="1:11" x14ac:dyDescent="0.3">
      <c r="A30" s="10">
        <v>44734.125</v>
      </c>
      <c r="B30" s="8">
        <v>0</v>
      </c>
      <c r="C30" s="8">
        <v>0.103193379382</v>
      </c>
      <c r="D30" s="8">
        <f t="shared" si="0"/>
        <v>24.3</v>
      </c>
      <c r="E30" s="8">
        <v>486</v>
      </c>
      <c r="F30" s="5">
        <v>296</v>
      </c>
      <c r="G30" s="8">
        <v>0</v>
      </c>
      <c r="H30" s="8">
        <v>0</v>
      </c>
      <c r="I30" s="8">
        <f t="shared" si="1"/>
        <v>14.5</v>
      </c>
      <c r="J30" s="8">
        <v>290</v>
      </c>
      <c r="K30" s="5">
        <v>172</v>
      </c>
    </row>
    <row r="31" spans="1:11" x14ac:dyDescent="0.3">
      <c r="A31" s="10">
        <v>44734.166666666664</v>
      </c>
      <c r="B31" s="8">
        <v>0</v>
      </c>
      <c r="C31" s="8">
        <v>0.19418269514799999</v>
      </c>
      <c r="D31" s="8">
        <f t="shared" si="0"/>
        <v>24.3</v>
      </c>
      <c r="E31" s="8">
        <v>486</v>
      </c>
      <c r="F31" s="5">
        <v>296</v>
      </c>
      <c r="G31" s="8">
        <v>0</v>
      </c>
      <c r="H31" s="8">
        <v>1.555E-2</v>
      </c>
      <c r="I31" s="8">
        <f t="shared" si="1"/>
        <v>14.5</v>
      </c>
      <c r="J31" s="8">
        <v>290</v>
      </c>
      <c r="K31" s="5">
        <v>172</v>
      </c>
    </row>
    <row r="32" spans="1:11" x14ac:dyDescent="0.3">
      <c r="A32" s="10">
        <v>44734.208333333336</v>
      </c>
      <c r="B32" s="8">
        <v>9.8036288817088896E-2</v>
      </c>
      <c r="C32" s="8">
        <v>0.29771089294999997</v>
      </c>
      <c r="D32" s="8">
        <f t="shared" si="0"/>
        <v>24.3</v>
      </c>
      <c r="E32" s="8">
        <v>486</v>
      </c>
      <c r="F32" s="5">
        <v>296</v>
      </c>
      <c r="G32" s="8">
        <v>0</v>
      </c>
      <c r="H32" s="8">
        <v>6.7693414633999999E-2</v>
      </c>
      <c r="I32" s="8">
        <f t="shared" si="1"/>
        <v>14.5</v>
      </c>
      <c r="J32" s="8">
        <v>290</v>
      </c>
      <c r="K32" s="5">
        <v>172</v>
      </c>
    </row>
    <row r="33" spans="1:11" x14ac:dyDescent="0.3">
      <c r="A33" s="10">
        <v>44734.25</v>
      </c>
      <c r="B33" s="8">
        <v>0.33567462938017101</v>
      </c>
      <c r="C33" s="8">
        <v>0.57297179895999995</v>
      </c>
      <c r="D33" s="8">
        <f t="shared" si="0"/>
        <v>24.3</v>
      </c>
      <c r="E33" s="8">
        <v>486</v>
      </c>
      <c r="F33" s="5">
        <v>296</v>
      </c>
      <c r="G33" s="8">
        <v>6.9780035591435197E-2</v>
      </c>
      <c r="H33" s="8">
        <v>0.16249905316300001</v>
      </c>
      <c r="I33" s="8">
        <f t="shared" si="1"/>
        <v>14.5</v>
      </c>
      <c r="J33" s="8">
        <v>290</v>
      </c>
      <c r="K33" s="5">
        <v>172</v>
      </c>
    </row>
    <row r="34" spans="1:11" x14ac:dyDescent="0.3">
      <c r="A34" s="10">
        <v>44734.291666666664</v>
      </c>
      <c r="B34" s="8">
        <v>0.53910304652579799</v>
      </c>
      <c r="C34" s="8">
        <v>0.83512529794900003</v>
      </c>
      <c r="D34" s="8">
        <f t="shared" si="0"/>
        <v>24.3</v>
      </c>
      <c r="E34" s="8">
        <v>486</v>
      </c>
      <c r="F34" s="5">
        <v>296</v>
      </c>
      <c r="G34" s="8">
        <v>0.20487250657252601</v>
      </c>
      <c r="H34" s="8">
        <v>0.34552850713799899</v>
      </c>
      <c r="I34" s="8">
        <f t="shared" si="1"/>
        <v>14.5</v>
      </c>
      <c r="J34" s="8">
        <v>290</v>
      </c>
      <c r="K34" s="5">
        <v>172</v>
      </c>
    </row>
    <row r="35" spans="1:11" x14ac:dyDescent="0.3">
      <c r="A35" s="10">
        <v>44734.333333333336</v>
      </c>
      <c r="B35" s="8">
        <v>0.91478839751018703</v>
      </c>
      <c r="C35" s="8">
        <v>0.945390402291999</v>
      </c>
      <c r="D35" s="8">
        <f t="shared" si="0"/>
        <v>24.3</v>
      </c>
      <c r="E35" s="8">
        <v>486</v>
      </c>
      <c r="F35" s="5">
        <v>296</v>
      </c>
      <c r="G35" s="8">
        <v>0.40085567114551601</v>
      </c>
      <c r="H35" s="8">
        <v>0.37819931739399998</v>
      </c>
      <c r="I35" s="8">
        <f t="shared" si="1"/>
        <v>14.5</v>
      </c>
      <c r="J35" s="8">
        <v>290</v>
      </c>
      <c r="K35" s="5">
        <v>172</v>
      </c>
    </row>
    <row r="36" spans="1:11" x14ac:dyDescent="0.3">
      <c r="A36" s="10">
        <v>44734.375</v>
      </c>
      <c r="B36" s="8">
        <v>1.31602233737636</v>
      </c>
      <c r="C36" s="8">
        <v>1.316842678854</v>
      </c>
      <c r="D36" s="8">
        <f t="shared" si="0"/>
        <v>24.3</v>
      </c>
      <c r="E36" s="8">
        <v>486</v>
      </c>
      <c r="F36" s="5">
        <v>296</v>
      </c>
      <c r="G36" s="8">
        <v>0.62345491917167395</v>
      </c>
      <c r="H36" s="8">
        <v>0.59772312147699902</v>
      </c>
      <c r="I36" s="8">
        <f t="shared" si="1"/>
        <v>14.5</v>
      </c>
      <c r="J36" s="8">
        <v>290</v>
      </c>
      <c r="K36" s="5">
        <v>172</v>
      </c>
    </row>
    <row r="37" spans="1:11" x14ac:dyDescent="0.3">
      <c r="A37" s="10">
        <v>44734.416666666664</v>
      </c>
      <c r="B37" s="8">
        <v>1.2916917110828601</v>
      </c>
      <c r="C37" s="8">
        <v>1.1440335530329999</v>
      </c>
      <c r="D37" s="8">
        <f t="shared" si="0"/>
        <v>24.3</v>
      </c>
      <c r="E37" s="8">
        <v>486</v>
      </c>
      <c r="F37" s="5">
        <v>296</v>
      </c>
      <c r="G37" s="8">
        <v>0.63903313593718103</v>
      </c>
      <c r="H37" s="8">
        <v>0.55043250608399996</v>
      </c>
      <c r="I37" s="8">
        <f t="shared" si="1"/>
        <v>14.5</v>
      </c>
      <c r="J37" s="8">
        <v>290</v>
      </c>
      <c r="K37" s="5">
        <v>172</v>
      </c>
    </row>
    <row r="38" spans="1:11" x14ac:dyDescent="0.3">
      <c r="A38" s="10">
        <v>44734.458333333336</v>
      </c>
      <c r="B38" s="8">
        <v>1.27110147983551</v>
      </c>
      <c r="C38" s="8">
        <v>1.052462093276</v>
      </c>
      <c r="D38" s="8">
        <f t="shared" si="0"/>
        <v>24.3</v>
      </c>
      <c r="E38" s="8">
        <v>486</v>
      </c>
      <c r="F38" s="5">
        <v>296</v>
      </c>
      <c r="G38" s="8">
        <v>0.67995082739310697</v>
      </c>
      <c r="H38" s="8">
        <v>0.46554952318600001</v>
      </c>
      <c r="I38" s="8">
        <f t="shared" si="1"/>
        <v>14.5</v>
      </c>
      <c r="J38" s="8">
        <v>290</v>
      </c>
      <c r="K38" s="5">
        <v>172</v>
      </c>
    </row>
    <row r="39" spans="1:11" x14ac:dyDescent="0.3">
      <c r="A39" s="10">
        <v>44734.5</v>
      </c>
      <c r="B39" s="8">
        <v>1.4508433438142201</v>
      </c>
      <c r="C39" s="8">
        <v>1.1397057058759901</v>
      </c>
      <c r="D39" s="8">
        <f t="shared" si="0"/>
        <v>24.3</v>
      </c>
      <c r="E39" s="8">
        <v>486</v>
      </c>
      <c r="F39" s="5">
        <v>296</v>
      </c>
      <c r="G39" s="8">
        <v>0.79234540199625503</v>
      </c>
      <c r="H39" s="8">
        <v>0.47011847463999901</v>
      </c>
      <c r="I39" s="8">
        <f t="shared" si="1"/>
        <v>14.5</v>
      </c>
      <c r="J39" s="8">
        <v>290</v>
      </c>
      <c r="K39" s="5">
        <v>172</v>
      </c>
    </row>
    <row r="40" spans="1:11" x14ac:dyDescent="0.3">
      <c r="A40" s="10">
        <v>44734.541666666664</v>
      </c>
      <c r="B40" s="8">
        <v>1.6585638074975</v>
      </c>
      <c r="C40" s="8">
        <v>1.6531210985829901</v>
      </c>
      <c r="D40" s="8">
        <f t="shared" si="0"/>
        <v>24.3</v>
      </c>
      <c r="E40" s="8">
        <v>486</v>
      </c>
      <c r="F40" s="5">
        <v>296</v>
      </c>
      <c r="G40" s="8">
        <v>0.72888265385737405</v>
      </c>
      <c r="H40" s="8">
        <v>0.84673982721800001</v>
      </c>
      <c r="I40" s="8">
        <f t="shared" si="1"/>
        <v>14.5</v>
      </c>
      <c r="J40" s="8">
        <v>290</v>
      </c>
      <c r="K40" s="5">
        <v>172</v>
      </c>
    </row>
    <row r="41" spans="1:11" x14ac:dyDescent="0.3">
      <c r="A41" s="10">
        <v>44734.583333333336</v>
      </c>
      <c r="B41" s="8">
        <v>1.3875723756634899</v>
      </c>
      <c r="C41" s="8">
        <v>1.46100253388799</v>
      </c>
      <c r="D41" s="8">
        <f t="shared" si="0"/>
        <v>24.3</v>
      </c>
      <c r="E41" s="8">
        <v>486</v>
      </c>
      <c r="F41" s="5">
        <v>296</v>
      </c>
      <c r="G41" s="8">
        <v>0.75351125833021504</v>
      </c>
      <c r="H41" s="8">
        <v>0.55998541277900005</v>
      </c>
      <c r="I41" s="8">
        <f t="shared" si="1"/>
        <v>14.5</v>
      </c>
      <c r="J41" s="8">
        <v>290</v>
      </c>
      <c r="K41" s="5">
        <v>172</v>
      </c>
    </row>
    <row r="42" spans="1:11" x14ac:dyDescent="0.3">
      <c r="A42" s="10">
        <v>44734.625</v>
      </c>
      <c r="B42" s="8">
        <v>1.63087595742471</v>
      </c>
      <c r="C42" s="8">
        <v>1.6036985084499999</v>
      </c>
      <c r="D42" s="8">
        <f t="shared" si="0"/>
        <v>24.3</v>
      </c>
      <c r="E42" s="8">
        <v>486</v>
      </c>
      <c r="F42" s="5">
        <v>296</v>
      </c>
      <c r="G42" s="8">
        <v>0.82463898537580804</v>
      </c>
      <c r="H42" s="8">
        <v>0.616137819856999</v>
      </c>
      <c r="I42" s="8">
        <f t="shared" si="1"/>
        <v>14.5</v>
      </c>
      <c r="J42" s="8">
        <v>290</v>
      </c>
      <c r="K42" s="5">
        <v>172</v>
      </c>
    </row>
    <row r="43" spans="1:11" x14ac:dyDescent="0.3">
      <c r="A43" s="10">
        <v>44734.666666666664</v>
      </c>
      <c r="B43" s="8">
        <v>1.6408819400066299</v>
      </c>
      <c r="C43" s="8">
        <v>1.8392473432209999</v>
      </c>
      <c r="D43" s="8">
        <f t="shared" si="0"/>
        <v>24.3</v>
      </c>
      <c r="E43" s="8">
        <v>486</v>
      </c>
      <c r="F43" s="5">
        <v>296</v>
      </c>
      <c r="G43" s="8">
        <v>0.77445352265429901</v>
      </c>
      <c r="H43" s="8">
        <v>0.69203828852000004</v>
      </c>
      <c r="I43" s="8">
        <f t="shared" si="1"/>
        <v>14.5</v>
      </c>
      <c r="J43" s="8">
        <v>290</v>
      </c>
      <c r="K43" s="5">
        <v>172</v>
      </c>
    </row>
    <row r="44" spans="1:11" x14ac:dyDescent="0.3">
      <c r="A44" s="10">
        <v>44734.708333333336</v>
      </c>
      <c r="B44" s="8">
        <v>1.7893489377744001</v>
      </c>
      <c r="C44" s="8">
        <v>2.0620390221939902</v>
      </c>
      <c r="D44" s="8">
        <f t="shared" si="0"/>
        <v>24.3</v>
      </c>
      <c r="E44" s="8">
        <v>486</v>
      </c>
      <c r="F44" s="5">
        <v>296</v>
      </c>
      <c r="G44" s="8">
        <v>0.70150120273482397</v>
      </c>
      <c r="H44" s="8">
        <v>0.79271538232599903</v>
      </c>
      <c r="I44" s="8">
        <f t="shared" si="1"/>
        <v>14.5</v>
      </c>
      <c r="J44" s="8">
        <v>290</v>
      </c>
      <c r="K44" s="5">
        <v>172</v>
      </c>
    </row>
    <row r="45" spans="1:11" x14ac:dyDescent="0.3">
      <c r="A45" s="10">
        <v>44734.75</v>
      </c>
      <c r="B45" s="8">
        <v>1.55056329143618</v>
      </c>
      <c r="C45" s="8">
        <v>1.6093646150279901</v>
      </c>
      <c r="D45" s="8">
        <f t="shared" si="0"/>
        <v>24.3</v>
      </c>
      <c r="E45" s="8">
        <v>486</v>
      </c>
      <c r="F45" s="5">
        <v>296</v>
      </c>
      <c r="G45" s="8">
        <v>0.63952536679507699</v>
      </c>
      <c r="H45" s="8">
        <v>0.74838377188100003</v>
      </c>
      <c r="I45" s="8">
        <f t="shared" si="1"/>
        <v>14.5</v>
      </c>
      <c r="J45" s="8">
        <v>290</v>
      </c>
      <c r="K45" s="5">
        <v>172</v>
      </c>
    </row>
    <row r="46" spans="1:11" x14ac:dyDescent="0.3">
      <c r="A46" s="10">
        <v>44734.791666666664</v>
      </c>
      <c r="B46" s="8">
        <v>1.38371195866465</v>
      </c>
      <c r="C46" s="8">
        <v>1.30105278467999</v>
      </c>
      <c r="D46" s="8">
        <f t="shared" si="0"/>
        <v>24.3</v>
      </c>
      <c r="E46" s="8">
        <v>486</v>
      </c>
      <c r="F46" s="5">
        <v>296</v>
      </c>
      <c r="G46" s="8">
        <v>0.55236893669782405</v>
      </c>
      <c r="H46" s="8">
        <v>0.46724293586499899</v>
      </c>
      <c r="I46" s="8">
        <f t="shared" si="1"/>
        <v>14.5</v>
      </c>
      <c r="J46" s="8">
        <v>290</v>
      </c>
      <c r="K46" s="5">
        <v>172</v>
      </c>
    </row>
    <row r="47" spans="1:11" x14ac:dyDescent="0.3">
      <c r="A47" s="10">
        <v>44734.833333333336</v>
      </c>
      <c r="B47" s="8">
        <v>1.02257441967444</v>
      </c>
      <c r="C47" s="8">
        <v>1.0903305635659899</v>
      </c>
      <c r="D47" s="8">
        <f t="shared" si="0"/>
        <v>24.3</v>
      </c>
      <c r="E47" s="8">
        <v>486</v>
      </c>
      <c r="F47" s="5">
        <v>296</v>
      </c>
      <c r="G47" s="8">
        <v>0.455696000044432</v>
      </c>
      <c r="H47" s="8">
        <v>0.36077987537200001</v>
      </c>
      <c r="I47" s="8">
        <f t="shared" si="1"/>
        <v>14.5</v>
      </c>
      <c r="J47" s="8">
        <v>290</v>
      </c>
      <c r="K47" s="5">
        <v>172</v>
      </c>
    </row>
    <row r="48" spans="1:11" x14ac:dyDescent="0.3">
      <c r="A48" s="10">
        <v>44734.875</v>
      </c>
      <c r="B48" s="8">
        <v>0.93044684628607999</v>
      </c>
      <c r="C48" s="8">
        <v>0.94010265763399903</v>
      </c>
      <c r="D48" s="8">
        <f t="shared" si="0"/>
        <v>24.3</v>
      </c>
      <c r="E48" s="8">
        <v>486</v>
      </c>
      <c r="F48" s="5">
        <v>296</v>
      </c>
      <c r="G48" s="8">
        <v>0.34961953566029502</v>
      </c>
      <c r="H48" s="8">
        <v>0.246702948027999</v>
      </c>
      <c r="I48" s="8">
        <f t="shared" si="1"/>
        <v>14.5</v>
      </c>
      <c r="J48" s="8">
        <v>290</v>
      </c>
      <c r="K48" s="5">
        <v>172</v>
      </c>
    </row>
    <row r="49" spans="1:11" x14ac:dyDescent="0.3">
      <c r="A49" s="10">
        <v>44734.916666666664</v>
      </c>
      <c r="B49" s="8">
        <v>0.69346342183149501</v>
      </c>
      <c r="C49" s="8">
        <v>0.83153025936999903</v>
      </c>
      <c r="D49" s="8">
        <f t="shared" si="0"/>
        <v>24.3</v>
      </c>
      <c r="E49" s="8">
        <v>486</v>
      </c>
      <c r="F49" s="5">
        <v>296</v>
      </c>
      <c r="G49" s="8">
        <v>0.27454677337092798</v>
      </c>
      <c r="H49" s="8">
        <v>0.13676713237400001</v>
      </c>
      <c r="I49" s="8">
        <f t="shared" si="1"/>
        <v>14.5</v>
      </c>
      <c r="J49" s="8">
        <v>290</v>
      </c>
      <c r="K49" s="5">
        <v>172</v>
      </c>
    </row>
    <row r="50" spans="1:11" ht="18" thickBot="1" x14ac:dyDescent="0.35">
      <c r="A50" s="12">
        <v>44734.958333333336</v>
      </c>
      <c r="B50" s="6">
        <v>0.38352951897288501</v>
      </c>
      <c r="C50" s="6">
        <v>0.51365416550800003</v>
      </c>
      <c r="D50" s="6">
        <f t="shared" si="0"/>
        <v>24.3</v>
      </c>
      <c r="E50" s="6">
        <v>486</v>
      </c>
      <c r="F50" s="7">
        <v>296</v>
      </c>
      <c r="G50" s="6">
        <v>9.6945099136181503E-2</v>
      </c>
      <c r="H50" s="6">
        <v>0.12281602139800001</v>
      </c>
      <c r="I50" s="6">
        <f t="shared" si="1"/>
        <v>14.5</v>
      </c>
      <c r="J50" s="6">
        <v>290</v>
      </c>
      <c r="K50" s="7">
        <v>172</v>
      </c>
    </row>
  </sheetData>
  <mergeCells count="2">
    <mergeCell ref="B1:F1"/>
    <mergeCell ref="G1:K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42D51-A13B-476C-BA2B-B305906536BB}">
  <dimension ref="A1:CC50"/>
  <sheetViews>
    <sheetView topLeftCell="BL1" zoomScale="85" zoomScaleNormal="85" workbookViewId="0">
      <selection activeCell="BT16" sqref="BT16"/>
    </sheetView>
  </sheetViews>
  <sheetFormatPr defaultColWidth="8.6640625" defaultRowHeight="17.25" x14ac:dyDescent="0.3"/>
  <cols>
    <col min="1" max="1" width="16.6640625" bestFit="1" customWidth="1"/>
    <col min="2" max="3" width="12.6640625" bestFit="1" customWidth="1"/>
    <col min="4" max="4" width="18" bestFit="1" customWidth="1"/>
    <col min="5" max="5" width="8.6640625" bestFit="1" customWidth="1"/>
    <col min="6" max="6" width="9.33203125" bestFit="1" customWidth="1"/>
    <col min="7" max="7" width="17.6640625" bestFit="1" customWidth="1"/>
    <col min="8" max="8" width="15.109375" bestFit="1" customWidth="1"/>
    <col min="9" max="9" width="15.6640625" bestFit="1" customWidth="1"/>
    <col min="10" max="11" width="12.6640625" bestFit="1" customWidth="1"/>
    <col min="12" max="12" width="18" bestFit="1" customWidth="1"/>
    <col min="13" max="13" width="8.6640625" bestFit="1" customWidth="1"/>
    <col min="14" max="14" width="9.33203125" bestFit="1" customWidth="1"/>
    <col min="15" max="15" width="17.6640625" bestFit="1" customWidth="1"/>
    <col min="16" max="16" width="15.109375" bestFit="1" customWidth="1"/>
    <col min="17" max="17" width="15.6640625" bestFit="1" customWidth="1"/>
    <col min="18" max="19" width="12.6640625" bestFit="1" customWidth="1"/>
    <col min="20" max="20" width="18" bestFit="1" customWidth="1"/>
    <col min="21" max="21" width="8.6640625" bestFit="1" customWidth="1"/>
    <col min="22" max="22" width="9.33203125" bestFit="1" customWidth="1"/>
    <col min="23" max="23" width="17.6640625" bestFit="1" customWidth="1"/>
    <col min="24" max="24" width="15.109375" bestFit="1" customWidth="1"/>
    <col min="25" max="25" width="15.6640625" bestFit="1" customWidth="1"/>
    <col min="26" max="27" width="12.6640625" bestFit="1" customWidth="1"/>
    <col min="28" max="28" width="18" bestFit="1" customWidth="1"/>
    <col min="29" max="29" width="8.6640625" bestFit="1" customWidth="1"/>
    <col min="30" max="30" width="9.33203125" bestFit="1" customWidth="1"/>
    <col min="31" max="31" width="17.6640625" bestFit="1" customWidth="1"/>
    <col min="32" max="32" width="15.109375" bestFit="1" customWidth="1"/>
    <col min="33" max="33" width="15.6640625" bestFit="1" customWidth="1"/>
    <col min="34" max="35" width="12.6640625" bestFit="1" customWidth="1"/>
    <col min="36" max="36" width="18" bestFit="1" customWidth="1"/>
    <col min="37" max="37" width="8.6640625" bestFit="1" customWidth="1"/>
    <col min="38" max="38" width="9.33203125" bestFit="1" customWidth="1"/>
    <col min="39" max="39" width="17.6640625" bestFit="1" customWidth="1"/>
    <col min="40" max="40" width="15.109375" bestFit="1" customWidth="1"/>
    <col min="41" max="41" width="15.6640625" bestFit="1" customWidth="1"/>
    <col min="42" max="43" width="12.6640625" bestFit="1" customWidth="1"/>
    <col min="44" max="44" width="18" bestFit="1" customWidth="1"/>
    <col min="45" max="45" width="8.6640625" bestFit="1" customWidth="1"/>
    <col min="46" max="46" width="9.33203125" bestFit="1" customWidth="1"/>
    <col min="47" max="47" width="17.6640625" bestFit="1" customWidth="1"/>
    <col min="48" max="48" width="15.109375" bestFit="1" customWidth="1"/>
    <col min="49" max="49" width="15.6640625" bestFit="1" customWidth="1"/>
    <col min="50" max="51" width="12.6640625" bestFit="1" customWidth="1"/>
    <col min="52" max="52" width="18" bestFit="1" customWidth="1"/>
    <col min="53" max="53" width="8.6640625" bestFit="1" customWidth="1"/>
    <col min="54" max="54" width="9.33203125" bestFit="1" customWidth="1"/>
    <col min="55" max="55" width="17.6640625" bestFit="1" customWidth="1"/>
    <col min="56" max="56" width="15.109375" bestFit="1" customWidth="1"/>
    <col min="57" max="57" width="15.6640625" bestFit="1" customWidth="1"/>
    <col min="58" max="59" width="12.6640625" bestFit="1" customWidth="1"/>
    <col min="60" max="60" width="18" bestFit="1" customWidth="1"/>
    <col min="61" max="61" width="8.6640625" bestFit="1" customWidth="1"/>
    <col min="62" max="62" width="9.33203125" bestFit="1" customWidth="1"/>
    <col min="63" max="63" width="17.6640625" bestFit="1" customWidth="1"/>
    <col min="64" max="64" width="15.109375" bestFit="1" customWidth="1"/>
    <col min="65" max="65" width="15.6640625" bestFit="1" customWidth="1"/>
    <col min="66" max="67" width="12.6640625" bestFit="1" customWidth="1"/>
    <col min="68" max="68" width="18" bestFit="1" customWidth="1"/>
    <col min="69" max="69" width="8.6640625" bestFit="1" customWidth="1"/>
    <col min="70" max="70" width="9.33203125" bestFit="1" customWidth="1"/>
    <col min="71" max="71" width="17.6640625" bestFit="1" customWidth="1"/>
    <col min="72" max="72" width="15.109375" bestFit="1" customWidth="1"/>
    <col min="73" max="73" width="15.6640625" bestFit="1" customWidth="1"/>
    <col min="74" max="75" width="12.6640625" bestFit="1" customWidth="1"/>
    <col min="76" max="76" width="18" bestFit="1" customWidth="1"/>
    <col min="77" max="77" width="8.6640625" bestFit="1" customWidth="1"/>
    <col min="78" max="78" width="9.33203125" bestFit="1" customWidth="1"/>
    <col min="79" max="79" width="17.6640625" bestFit="1" customWidth="1"/>
    <col min="80" max="80" width="15.109375" bestFit="1" customWidth="1"/>
    <col min="81" max="81" width="15.6640625" bestFit="1" customWidth="1"/>
  </cols>
  <sheetData>
    <row r="1" spans="1:81" x14ac:dyDescent="0.3">
      <c r="A1" s="9"/>
      <c r="B1" s="46" t="s">
        <v>10</v>
      </c>
      <c r="C1" s="47"/>
      <c r="D1" s="47"/>
      <c r="E1" s="47"/>
      <c r="F1" s="47"/>
      <c r="G1" s="47"/>
      <c r="H1" s="47"/>
      <c r="I1" s="48"/>
      <c r="J1" s="46" t="s">
        <v>11</v>
      </c>
      <c r="K1" s="47"/>
      <c r="L1" s="47"/>
      <c r="M1" s="47"/>
      <c r="N1" s="47"/>
      <c r="O1" s="47"/>
      <c r="P1" s="47"/>
      <c r="Q1" s="48"/>
      <c r="R1" s="46" t="s">
        <v>12</v>
      </c>
      <c r="S1" s="47"/>
      <c r="T1" s="47"/>
      <c r="U1" s="47"/>
      <c r="V1" s="47"/>
      <c r="W1" s="47"/>
      <c r="X1" s="47"/>
      <c r="Y1" s="48"/>
      <c r="Z1" s="46" t="s">
        <v>44</v>
      </c>
      <c r="AA1" s="47"/>
      <c r="AB1" s="47"/>
      <c r="AC1" s="47"/>
      <c r="AD1" s="47"/>
      <c r="AE1" s="47"/>
      <c r="AF1" s="47"/>
      <c r="AG1" s="48"/>
      <c r="AH1" s="46" t="s">
        <v>45</v>
      </c>
      <c r="AI1" s="47"/>
      <c r="AJ1" s="47"/>
      <c r="AK1" s="47"/>
      <c r="AL1" s="47"/>
      <c r="AM1" s="47"/>
      <c r="AN1" s="47"/>
      <c r="AO1" s="48"/>
      <c r="AP1" s="46" t="s">
        <v>46</v>
      </c>
      <c r="AQ1" s="47"/>
      <c r="AR1" s="47"/>
      <c r="AS1" s="47"/>
      <c r="AT1" s="47"/>
      <c r="AU1" s="47"/>
      <c r="AV1" s="47"/>
      <c r="AW1" s="48"/>
      <c r="AX1" s="46" t="s">
        <v>47</v>
      </c>
      <c r="AY1" s="47"/>
      <c r="AZ1" s="47"/>
      <c r="BA1" s="47"/>
      <c r="BB1" s="47"/>
      <c r="BC1" s="47"/>
      <c r="BD1" s="47"/>
      <c r="BE1" s="48"/>
      <c r="BF1" s="46" t="s">
        <v>48</v>
      </c>
      <c r="BG1" s="47"/>
      <c r="BH1" s="47"/>
      <c r="BI1" s="47"/>
      <c r="BJ1" s="47"/>
      <c r="BK1" s="47"/>
      <c r="BL1" s="47"/>
      <c r="BM1" s="48"/>
      <c r="BN1" s="46" t="s">
        <v>49</v>
      </c>
      <c r="BO1" s="47"/>
      <c r="BP1" s="47"/>
      <c r="BQ1" s="47"/>
      <c r="BR1" s="47"/>
      <c r="BS1" s="47"/>
      <c r="BT1" s="47"/>
      <c r="BU1" s="48"/>
      <c r="BV1" s="46" t="s">
        <v>50</v>
      </c>
      <c r="BW1" s="47"/>
      <c r="BX1" s="47"/>
      <c r="BY1" s="47"/>
      <c r="BZ1" s="47"/>
      <c r="CA1" s="47"/>
      <c r="CB1" s="47"/>
      <c r="CC1" s="48"/>
    </row>
    <row r="2" spans="1:81" x14ac:dyDescent="0.3">
      <c r="A2" s="17" t="s">
        <v>0</v>
      </c>
      <c r="B2" s="18" t="s">
        <v>2</v>
      </c>
      <c r="C2" s="15" t="s">
        <v>4</v>
      </c>
      <c r="D2" s="15" t="s">
        <v>6</v>
      </c>
      <c r="E2" s="15" t="s">
        <v>51</v>
      </c>
      <c r="F2" s="15" t="s">
        <v>8</v>
      </c>
      <c r="G2" s="15" t="s">
        <v>41</v>
      </c>
      <c r="H2" s="15" t="s">
        <v>53</v>
      </c>
      <c r="I2" s="19" t="s">
        <v>42</v>
      </c>
      <c r="J2" s="18" t="s">
        <v>2</v>
      </c>
      <c r="K2" s="15" t="s">
        <v>4</v>
      </c>
      <c r="L2" s="15" t="s">
        <v>6</v>
      </c>
      <c r="M2" s="15" t="s">
        <v>51</v>
      </c>
      <c r="N2" s="15" t="s">
        <v>8</v>
      </c>
      <c r="O2" s="15" t="s">
        <v>41</v>
      </c>
      <c r="P2" s="15" t="s">
        <v>53</v>
      </c>
      <c r="Q2" s="19" t="s">
        <v>42</v>
      </c>
      <c r="R2" s="18" t="s">
        <v>2</v>
      </c>
      <c r="S2" s="15" t="s">
        <v>4</v>
      </c>
      <c r="T2" s="15" t="s">
        <v>6</v>
      </c>
      <c r="U2" s="15" t="s">
        <v>51</v>
      </c>
      <c r="V2" s="15" t="s">
        <v>8</v>
      </c>
      <c r="W2" s="15" t="s">
        <v>41</v>
      </c>
      <c r="X2" s="15" t="s">
        <v>53</v>
      </c>
      <c r="Y2" s="19" t="s">
        <v>42</v>
      </c>
      <c r="Z2" s="18" t="s">
        <v>2</v>
      </c>
      <c r="AA2" s="15" t="s">
        <v>4</v>
      </c>
      <c r="AB2" s="15" t="s">
        <v>6</v>
      </c>
      <c r="AC2" s="15" t="s">
        <v>51</v>
      </c>
      <c r="AD2" s="15" t="s">
        <v>8</v>
      </c>
      <c r="AE2" s="15" t="s">
        <v>41</v>
      </c>
      <c r="AF2" s="15" t="s">
        <v>53</v>
      </c>
      <c r="AG2" s="19" t="s">
        <v>42</v>
      </c>
      <c r="AH2" s="18" t="s">
        <v>2</v>
      </c>
      <c r="AI2" s="15" t="s">
        <v>4</v>
      </c>
      <c r="AJ2" s="15" t="s">
        <v>6</v>
      </c>
      <c r="AK2" s="15" t="s">
        <v>51</v>
      </c>
      <c r="AL2" s="15" t="s">
        <v>8</v>
      </c>
      <c r="AM2" s="15" t="s">
        <v>41</v>
      </c>
      <c r="AN2" s="15" t="s">
        <v>53</v>
      </c>
      <c r="AO2" s="19" t="s">
        <v>42</v>
      </c>
      <c r="AP2" s="18" t="s">
        <v>2</v>
      </c>
      <c r="AQ2" s="15" t="s">
        <v>4</v>
      </c>
      <c r="AR2" s="15" t="s">
        <v>6</v>
      </c>
      <c r="AS2" s="15" t="s">
        <v>51</v>
      </c>
      <c r="AT2" s="15" t="s">
        <v>8</v>
      </c>
      <c r="AU2" s="15" t="s">
        <v>41</v>
      </c>
      <c r="AV2" s="15" t="s">
        <v>53</v>
      </c>
      <c r="AW2" s="19" t="s">
        <v>42</v>
      </c>
      <c r="AX2" s="18" t="s">
        <v>2</v>
      </c>
      <c r="AY2" s="15" t="s">
        <v>4</v>
      </c>
      <c r="AZ2" s="15" t="s">
        <v>6</v>
      </c>
      <c r="BA2" s="15" t="s">
        <v>51</v>
      </c>
      <c r="BB2" s="15" t="s">
        <v>8</v>
      </c>
      <c r="BC2" s="15" t="s">
        <v>41</v>
      </c>
      <c r="BD2" s="15" t="s">
        <v>53</v>
      </c>
      <c r="BE2" s="19" t="s">
        <v>42</v>
      </c>
      <c r="BF2" s="18" t="s">
        <v>2</v>
      </c>
      <c r="BG2" s="15" t="s">
        <v>4</v>
      </c>
      <c r="BH2" s="15" t="s">
        <v>6</v>
      </c>
      <c r="BI2" s="15" t="s">
        <v>51</v>
      </c>
      <c r="BJ2" s="15" t="s">
        <v>8</v>
      </c>
      <c r="BK2" s="15" t="s">
        <v>41</v>
      </c>
      <c r="BL2" s="15" t="s">
        <v>53</v>
      </c>
      <c r="BM2" s="19" t="s">
        <v>42</v>
      </c>
      <c r="BN2" s="18" t="s">
        <v>2</v>
      </c>
      <c r="BO2" s="15" t="s">
        <v>4</v>
      </c>
      <c r="BP2" s="15" t="s">
        <v>6</v>
      </c>
      <c r="BQ2" s="15" t="s">
        <v>51</v>
      </c>
      <c r="BR2" s="15" t="s">
        <v>8</v>
      </c>
      <c r="BS2" s="15" t="s">
        <v>41</v>
      </c>
      <c r="BT2" s="15" t="s">
        <v>53</v>
      </c>
      <c r="BU2" s="19" t="s">
        <v>42</v>
      </c>
      <c r="BV2" s="18" t="s">
        <v>2</v>
      </c>
      <c r="BW2" s="15" t="s">
        <v>4</v>
      </c>
      <c r="BX2" s="15" t="s">
        <v>6</v>
      </c>
      <c r="BY2" s="15" t="s">
        <v>51</v>
      </c>
      <c r="BZ2" s="15" t="s">
        <v>8</v>
      </c>
      <c r="CA2" s="15" t="s">
        <v>41</v>
      </c>
      <c r="CB2" s="15" t="s">
        <v>53</v>
      </c>
      <c r="CC2" s="19" t="s">
        <v>42</v>
      </c>
    </row>
    <row r="3" spans="1:81" x14ac:dyDescent="0.3">
      <c r="A3" s="20">
        <v>44733</v>
      </c>
      <c r="B3" s="11">
        <v>6.33451542116652E-2</v>
      </c>
      <c r="C3" s="8">
        <v>6.8522455484000003E-2</v>
      </c>
      <c r="D3" s="15">
        <f>E3*0.05</f>
        <v>6.25</v>
      </c>
      <c r="E3" s="15">
        <v>125</v>
      </c>
      <c r="F3" s="15">
        <v>73</v>
      </c>
      <c r="G3" s="8">
        <v>0.11119</v>
      </c>
      <c r="H3" s="15">
        <v>0</v>
      </c>
      <c r="I3" s="19">
        <f>MAX(B3-G3,0)</f>
        <v>0</v>
      </c>
      <c r="J3" s="11">
        <v>5.7110533021198097E-2</v>
      </c>
      <c r="K3" s="8">
        <v>3.9791401028000002E-2</v>
      </c>
      <c r="L3" s="15">
        <f>M3*0.05</f>
        <v>5.45</v>
      </c>
      <c r="M3" s="8">
        <v>109</v>
      </c>
      <c r="N3" s="8">
        <v>59</v>
      </c>
      <c r="O3" s="15">
        <v>6.547E-2</v>
      </c>
      <c r="P3" s="15">
        <v>0</v>
      </c>
      <c r="Q3" s="19">
        <f>MAX(J3-O3,0)</f>
        <v>0</v>
      </c>
      <c r="R3" s="11">
        <v>1.31912400704717E-2</v>
      </c>
      <c r="S3" s="8">
        <v>6.8999999999999999E-3</v>
      </c>
      <c r="T3" s="15">
        <f>U3*0.05</f>
        <v>3.6</v>
      </c>
      <c r="U3" s="8">
        <v>72</v>
      </c>
      <c r="V3" s="8">
        <v>38</v>
      </c>
      <c r="W3" s="8">
        <v>2.3210000000000001E-2</v>
      </c>
      <c r="X3" s="15">
        <v>0</v>
      </c>
      <c r="Y3" s="19">
        <f t="shared" ref="Y3:Y50" si="0">MAX(R3-W3,0)</f>
        <v>0</v>
      </c>
      <c r="Z3" s="11">
        <v>6.7141108295403198E-3</v>
      </c>
      <c r="AA3" s="8">
        <v>0</v>
      </c>
      <c r="AB3" s="15">
        <f>AC3*0.05</f>
        <v>2.9000000000000004</v>
      </c>
      <c r="AC3" s="8">
        <v>58</v>
      </c>
      <c r="AD3" s="8">
        <v>34</v>
      </c>
      <c r="AE3" s="8">
        <v>1.4670000000000001E-2</v>
      </c>
      <c r="AF3" s="8">
        <v>0</v>
      </c>
      <c r="AG3" s="19">
        <f>MAX(Z3-AE3,0)</f>
        <v>0</v>
      </c>
      <c r="AH3" s="11">
        <v>4.1788238947825102E-2</v>
      </c>
      <c r="AI3" s="8">
        <v>2.5965142859999998E-2</v>
      </c>
      <c r="AJ3" s="15">
        <f>AK3*0.05</f>
        <v>4.2</v>
      </c>
      <c r="AK3" s="8">
        <v>84</v>
      </c>
      <c r="AL3" s="8">
        <v>58</v>
      </c>
      <c r="AM3" s="8">
        <v>6.7119999999999999E-2</v>
      </c>
      <c r="AN3" s="15">
        <v>0</v>
      </c>
      <c r="AO3" s="19">
        <f>MAX(AH3-AM3,0)</f>
        <v>0</v>
      </c>
      <c r="AP3" s="11">
        <v>2.8824079169167498E-2</v>
      </c>
      <c r="AQ3" s="8">
        <v>5.4551910109999997E-2</v>
      </c>
      <c r="AR3" s="15">
        <f>AS3*0.05</f>
        <v>5.5500000000000007</v>
      </c>
      <c r="AS3" s="8">
        <v>111</v>
      </c>
      <c r="AT3" s="8">
        <v>69</v>
      </c>
      <c r="AU3" s="8">
        <v>3.048E-2</v>
      </c>
      <c r="AV3" s="8">
        <v>0</v>
      </c>
      <c r="AW3" s="19">
        <f>MAX(AP3-AU3,0)</f>
        <v>0</v>
      </c>
      <c r="AX3" s="11">
        <v>1.1130898676875E-3</v>
      </c>
      <c r="AY3" s="8">
        <v>2.069E-2</v>
      </c>
      <c r="AZ3" s="15">
        <f>BA3*0.05</f>
        <v>2.85</v>
      </c>
      <c r="BA3" s="8">
        <v>57</v>
      </c>
      <c r="BB3" s="8">
        <v>37</v>
      </c>
      <c r="BC3" s="8">
        <v>2.1430000000000001E-2</v>
      </c>
      <c r="BD3" s="8">
        <v>0</v>
      </c>
      <c r="BE3" s="19">
        <f>MAX(AX3-BC3,0)</f>
        <v>0</v>
      </c>
      <c r="BF3" s="11">
        <v>6.7141108295403198E-3</v>
      </c>
      <c r="BG3" s="8">
        <v>0</v>
      </c>
      <c r="BH3" s="15">
        <f>BI3*0.05</f>
        <v>5</v>
      </c>
      <c r="BI3" s="8">
        <v>100</v>
      </c>
      <c r="BJ3" s="8">
        <v>64</v>
      </c>
      <c r="BK3" s="8">
        <v>3.1280000000000002E-2</v>
      </c>
      <c r="BL3" s="8">
        <v>0</v>
      </c>
      <c r="BM3" s="19">
        <f>MAX(BF3-BK3,0)</f>
        <v>0</v>
      </c>
      <c r="BN3" s="11">
        <v>3.3693648557542099E-4</v>
      </c>
      <c r="BO3" s="8">
        <v>2.1269268290000001E-2</v>
      </c>
      <c r="BP3" s="15">
        <f>BQ3*0.05</f>
        <v>2</v>
      </c>
      <c r="BQ3" s="8">
        <v>40</v>
      </c>
      <c r="BR3" s="8">
        <v>24</v>
      </c>
      <c r="BS3" s="8">
        <v>1.5900000000000001E-3</v>
      </c>
      <c r="BT3" s="8">
        <v>0</v>
      </c>
      <c r="BU3" s="19">
        <f>MAX(BN3-BS3,0)</f>
        <v>0</v>
      </c>
      <c r="BV3" s="11">
        <v>0</v>
      </c>
      <c r="BW3" s="8">
        <v>0</v>
      </c>
      <c r="BX3" s="15">
        <f>BY3*0.05</f>
        <v>1</v>
      </c>
      <c r="BY3" s="8">
        <v>20</v>
      </c>
      <c r="BZ3" s="8">
        <v>12</v>
      </c>
      <c r="CA3" s="8">
        <v>0</v>
      </c>
      <c r="CB3" s="8">
        <v>0</v>
      </c>
      <c r="CC3" s="19">
        <f>MAX(BV3-CA3,0)</f>
        <v>0</v>
      </c>
    </row>
    <row r="4" spans="1:81" x14ac:dyDescent="0.3">
      <c r="A4" s="20">
        <v>44733.041666666664</v>
      </c>
      <c r="B4" s="11">
        <v>0</v>
      </c>
      <c r="C4" s="8">
        <v>3.8276154180999902E-2</v>
      </c>
      <c r="D4" s="15">
        <f t="shared" ref="D4:D50" si="1">E4*0.05</f>
        <v>6.25</v>
      </c>
      <c r="E4" s="15">
        <v>125</v>
      </c>
      <c r="F4" s="15">
        <v>73</v>
      </c>
      <c r="G4" s="8">
        <v>7.6060000000000003E-2</v>
      </c>
      <c r="H4" s="15">
        <v>0</v>
      </c>
      <c r="I4" s="19">
        <f t="shared" ref="I4:I50" si="2">MAX(B4-G4,0)</f>
        <v>0</v>
      </c>
      <c r="J4" s="11">
        <v>4.3192666891304403E-2</v>
      </c>
      <c r="K4" s="8">
        <v>4.097045455E-2</v>
      </c>
      <c r="L4" s="15">
        <f t="shared" ref="L4:L50" si="3">M4*0.05</f>
        <v>5.45</v>
      </c>
      <c r="M4" s="8">
        <v>109</v>
      </c>
      <c r="N4" s="8">
        <v>59</v>
      </c>
      <c r="O4" s="15">
        <v>4.3389999999999998E-2</v>
      </c>
      <c r="P4" s="15">
        <v>0</v>
      </c>
      <c r="Q4" s="19">
        <f t="shared" ref="Q4:Q50" si="4">MAX(J4-O4,0)</f>
        <v>0</v>
      </c>
      <c r="R4" s="11">
        <v>0</v>
      </c>
      <c r="S4" s="8">
        <v>0</v>
      </c>
      <c r="T4" s="15">
        <f t="shared" ref="T4:T50" si="5">U4*0.05</f>
        <v>3.6</v>
      </c>
      <c r="U4" s="8">
        <v>72</v>
      </c>
      <c r="V4" s="8">
        <v>38</v>
      </c>
      <c r="W4" s="8">
        <v>8.5800000000000008E-3</v>
      </c>
      <c r="X4" s="15">
        <v>0</v>
      </c>
      <c r="Y4" s="19">
        <f t="shared" si="0"/>
        <v>0</v>
      </c>
      <c r="Z4" s="11">
        <v>0</v>
      </c>
      <c r="AA4" s="8">
        <v>0</v>
      </c>
      <c r="AB4" s="15">
        <f t="shared" ref="AB4:AB50" si="6">AC4*0.05</f>
        <v>2.9000000000000004</v>
      </c>
      <c r="AC4" s="8">
        <v>58</v>
      </c>
      <c r="AD4" s="8">
        <v>34</v>
      </c>
      <c r="AE4" s="8">
        <v>6.2199999999999998E-3</v>
      </c>
      <c r="AF4" s="8">
        <v>0</v>
      </c>
      <c r="AG4" s="19">
        <f t="shared" ref="AG4:AG50" si="7">MAX(Z4-AE4,0)</f>
        <v>0</v>
      </c>
      <c r="AH4" s="11">
        <v>7.2427358320157299E-3</v>
      </c>
      <c r="AI4" s="8">
        <v>0</v>
      </c>
      <c r="AJ4" s="15">
        <f t="shared" ref="AJ4:AJ50" si="8">AK4*0.05</f>
        <v>4.2</v>
      </c>
      <c r="AK4" s="8">
        <v>84</v>
      </c>
      <c r="AL4" s="8">
        <v>58</v>
      </c>
      <c r="AM4" s="8">
        <v>1.9900000000000001E-2</v>
      </c>
      <c r="AN4" s="15">
        <v>0</v>
      </c>
      <c r="AO4" s="19">
        <f t="shared" ref="AO4:AO50" si="9">MAX(AH4-AM4,0)</f>
        <v>0</v>
      </c>
      <c r="AP4" s="11">
        <v>0</v>
      </c>
      <c r="AQ4" s="8">
        <v>0</v>
      </c>
      <c r="AR4" s="15">
        <f t="shared" ref="AR4:AR50" si="10">AS4*0.05</f>
        <v>5.5500000000000007</v>
      </c>
      <c r="AS4" s="8">
        <v>111</v>
      </c>
      <c r="AT4" s="8">
        <v>69</v>
      </c>
      <c r="AU4" s="8">
        <v>2.5839999999999998E-2</v>
      </c>
      <c r="AV4" s="8">
        <v>0</v>
      </c>
      <c r="AW4" s="19">
        <f t="shared" ref="AW4:AW50" si="11">MAX(AP4-AU4,0)</f>
        <v>0</v>
      </c>
      <c r="AX4" s="11">
        <v>0</v>
      </c>
      <c r="AY4" s="8">
        <v>0</v>
      </c>
      <c r="AZ4" s="15">
        <f t="shared" ref="AZ4:AZ50" si="12">BA4*0.05</f>
        <v>2.85</v>
      </c>
      <c r="BA4" s="8">
        <v>57</v>
      </c>
      <c r="BB4" s="8">
        <v>37</v>
      </c>
      <c r="BC4" s="8">
        <v>7.5799999999999999E-3</v>
      </c>
      <c r="BD4" s="8">
        <v>0</v>
      </c>
      <c r="BE4" s="19">
        <f t="shared" ref="BE4:BE50" si="13">MAX(AX4-BC4,0)</f>
        <v>0</v>
      </c>
      <c r="BF4" s="11">
        <v>0</v>
      </c>
      <c r="BG4" s="8">
        <v>0</v>
      </c>
      <c r="BH4" s="15">
        <f t="shared" ref="BH4:BH50" si="14">BI4*0.05</f>
        <v>5</v>
      </c>
      <c r="BI4" s="8">
        <v>100</v>
      </c>
      <c r="BJ4" s="8">
        <v>64</v>
      </c>
      <c r="BK4" s="8">
        <v>1.975E-2</v>
      </c>
      <c r="BL4" s="8">
        <v>0</v>
      </c>
      <c r="BM4" s="19">
        <f t="shared" ref="BM4:BM50" si="15">MAX(BF4-BK4,0)</f>
        <v>0</v>
      </c>
      <c r="BN4" s="11">
        <v>0</v>
      </c>
      <c r="BO4" s="8">
        <v>1.0907317069999999E-3</v>
      </c>
      <c r="BP4" s="15">
        <f t="shared" ref="BP4:BP50" si="16">BQ4*0.05</f>
        <v>2</v>
      </c>
      <c r="BQ4" s="8">
        <v>40</v>
      </c>
      <c r="BR4" s="8">
        <v>24</v>
      </c>
      <c r="BS4" s="8">
        <v>4.62E-3</v>
      </c>
      <c r="BT4" s="8">
        <v>0</v>
      </c>
      <c r="BU4" s="19">
        <f t="shared" ref="BU4:BU50" si="17">MAX(BN4-BS4,0)</f>
        <v>0</v>
      </c>
      <c r="BV4" s="11">
        <v>0</v>
      </c>
      <c r="BW4" s="8">
        <v>0</v>
      </c>
      <c r="BX4" s="15">
        <f t="shared" ref="BX4:BX50" si="18">BY4*0.05</f>
        <v>1</v>
      </c>
      <c r="BY4" s="8">
        <v>20</v>
      </c>
      <c r="BZ4" s="8">
        <v>12</v>
      </c>
      <c r="CA4" s="8">
        <v>0</v>
      </c>
      <c r="CB4" s="8">
        <v>0</v>
      </c>
      <c r="CC4" s="19">
        <f t="shared" ref="CC4:CC50" si="19">MAX(BV4-CA4,0)</f>
        <v>0</v>
      </c>
    </row>
    <row r="5" spans="1:81" x14ac:dyDescent="0.3">
      <c r="A5" s="20">
        <v>44733.083333333336</v>
      </c>
      <c r="B5" s="11">
        <v>1.17793475816695E-2</v>
      </c>
      <c r="C5" s="8">
        <v>2.5734821429999999E-2</v>
      </c>
      <c r="D5" s="15">
        <f t="shared" si="1"/>
        <v>6.25</v>
      </c>
      <c r="E5" s="15">
        <v>125</v>
      </c>
      <c r="F5" s="15">
        <v>73</v>
      </c>
      <c r="G5" s="8">
        <v>2.9309999999999999E-2</v>
      </c>
      <c r="H5" s="15">
        <v>0</v>
      </c>
      <c r="I5" s="19">
        <f t="shared" si="2"/>
        <v>0</v>
      </c>
      <c r="J5" s="11">
        <v>1.5949780787862501E-2</v>
      </c>
      <c r="K5" s="8">
        <v>5.4799999999999996E-3</v>
      </c>
      <c r="L5" s="15">
        <f t="shared" si="3"/>
        <v>5.45</v>
      </c>
      <c r="M5" s="8">
        <v>109</v>
      </c>
      <c r="N5" s="8">
        <v>59</v>
      </c>
      <c r="O5" s="15">
        <v>3.4869999999999998E-2</v>
      </c>
      <c r="P5" s="15">
        <v>0</v>
      </c>
      <c r="Q5" s="19">
        <f t="shared" si="4"/>
        <v>0</v>
      </c>
      <c r="R5" s="11">
        <v>0</v>
      </c>
      <c r="S5" s="8">
        <v>1.0144E-2</v>
      </c>
      <c r="T5" s="15">
        <f t="shared" si="5"/>
        <v>3.6</v>
      </c>
      <c r="U5" s="8">
        <v>72</v>
      </c>
      <c r="V5" s="8">
        <v>38</v>
      </c>
      <c r="W5" s="8">
        <v>4.62E-3</v>
      </c>
      <c r="X5" s="15">
        <v>0</v>
      </c>
      <c r="Y5" s="19">
        <f t="shared" si="0"/>
        <v>0</v>
      </c>
      <c r="Z5" s="11">
        <v>0</v>
      </c>
      <c r="AA5" s="8">
        <v>3.4499999999999999E-3</v>
      </c>
      <c r="AB5" s="15">
        <f t="shared" si="6"/>
        <v>2.9000000000000004</v>
      </c>
      <c r="AC5" s="8">
        <v>58</v>
      </c>
      <c r="AD5" s="8">
        <v>34</v>
      </c>
      <c r="AE5" s="8">
        <v>4.0600000000000002E-3</v>
      </c>
      <c r="AF5" s="8">
        <v>0</v>
      </c>
      <c r="AG5" s="19">
        <f t="shared" si="7"/>
        <v>0</v>
      </c>
      <c r="AH5" s="11">
        <v>0</v>
      </c>
      <c r="AI5" s="8">
        <v>1.6969999999999999E-2</v>
      </c>
      <c r="AJ5" s="15">
        <f t="shared" si="8"/>
        <v>4.2</v>
      </c>
      <c r="AK5" s="8">
        <v>84</v>
      </c>
      <c r="AL5" s="8">
        <v>58</v>
      </c>
      <c r="AM5" s="8">
        <v>1.353E-2</v>
      </c>
      <c r="AN5" s="15">
        <v>0</v>
      </c>
      <c r="AO5" s="19">
        <f t="shared" si="9"/>
        <v>0</v>
      </c>
      <c r="AP5" s="11">
        <v>0</v>
      </c>
      <c r="AQ5" s="8">
        <v>1.6753150679999999E-2</v>
      </c>
      <c r="AR5" s="15">
        <f t="shared" si="10"/>
        <v>5.5500000000000007</v>
      </c>
      <c r="AS5" s="8">
        <v>111</v>
      </c>
      <c r="AT5" s="8">
        <v>69</v>
      </c>
      <c r="AU5" s="8">
        <v>1.636E-2</v>
      </c>
      <c r="AV5" s="8">
        <v>0</v>
      </c>
      <c r="AW5" s="19">
        <f t="shared" si="11"/>
        <v>0</v>
      </c>
      <c r="AX5" s="11">
        <v>0</v>
      </c>
      <c r="AY5" s="8">
        <v>1.486878049E-2</v>
      </c>
      <c r="AZ5" s="15">
        <f t="shared" si="12"/>
        <v>2.85</v>
      </c>
      <c r="BA5" s="8">
        <v>57</v>
      </c>
      <c r="BB5" s="8">
        <v>37</v>
      </c>
      <c r="BC5" s="8">
        <v>8.5999999999999998E-4</v>
      </c>
      <c r="BD5" s="8">
        <v>0</v>
      </c>
      <c r="BE5" s="19">
        <f t="shared" si="13"/>
        <v>0</v>
      </c>
      <c r="BF5" s="11">
        <v>0</v>
      </c>
      <c r="BG5" s="8">
        <v>3.4499999999999999E-3</v>
      </c>
      <c r="BH5" s="15">
        <f t="shared" si="14"/>
        <v>5</v>
      </c>
      <c r="BI5" s="8">
        <v>100</v>
      </c>
      <c r="BJ5" s="8">
        <v>64</v>
      </c>
      <c r="BK5" s="8">
        <v>1.2930000000000001E-2</v>
      </c>
      <c r="BL5" s="8">
        <v>0</v>
      </c>
      <c r="BM5" s="19">
        <f t="shared" si="15"/>
        <v>0</v>
      </c>
      <c r="BN5" s="11">
        <v>0</v>
      </c>
      <c r="BO5" s="8">
        <v>0</v>
      </c>
      <c r="BP5" s="15">
        <f t="shared" si="16"/>
        <v>2</v>
      </c>
      <c r="BQ5" s="8">
        <v>40</v>
      </c>
      <c r="BR5" s="8">
        <v>24</v>
      </c>
      <c r="BS5" s="8">
        <v>0</v>
      </c>
      <c r="BT5" s="8">
        <v>0</v>
      </c>
      <c r="BU5" s="19">
        <f t="shared" si="17"/>
        <v>0</v>
      </c>
      <c r="BV5" s="11">
        <v>0</v>
      </c>
      <c r="BW5" s="8">
        <v>0</v>
      </c>
      <c r="BX5" s="15">
        <f t="shared" si="18"/>
        <v>1</v>
      </c>
      <c r="BY5" s="8">
        <v>20</v>
      </c>
      <c r="BZ5" s="8">
        <v>12</v>
      </c>
      <c r="CA5" s="8">
        <v>0</v>
      </c>
      <c r="CB5" s="8">
        <v>0</v>
      </c>
      <c r="CC5" s="19">
        <f t="shared" si="19"/>
        <v>0</v>
      </c>
    </row>
    <row r="6" spans="1:81" x14ac:dyDescent="0.3">
      <c r="A6" s="20">
        <v>44733.125</v>
      </c>
      <c r="B6" s="11">
        <v>0</v>
      </c>
      <c r="C6" s="8">
        <v>7.6920271890000003E-3</v>
      </c>
      <c r="D6" s="15">
        <f t="shared" si="1"/>
        <v>6.25</v>
      </c>
      <c r="E6" s="15">
        <v>125</v>
      </c>
      <c r="F6" s="15">
        <v>73</v>
      </c>
      <c r="G6" s="8">
        <v>2.9499999999999998E-2</v>
      </c>
      <c r="H6" s="15">
        <v>0</v>
      </c>
      <c r="I6" s="19">
        <f t="shared" si="2"/>
        <v>0</v>
      </c>
      <c r="J6" s="11">
        <v>0</v>
      </c>
      <c r="K6" s="8">
        <v>8.3300000000000006E-3</v>
      </c>
      <c r="L6" s="15">
        <f t="shared" si="3"/>
        <v>5.45</v>
      </c>
      <c r="M6" s="8">
        <v>109</v>
      </c>
      <c r="N6" s="8">
        <v>59</v>
      </c>
      <c r="O6" s="15">
        <v>2.2329999999999999E-2</v>
      </c>
      <c r="P6" s="15">
        <v>0</v>
      </c>
      <c r="Q6" s="19">
        <f t="shared" si="4"/>
        <v>0</v>
      </c>
      <c r="R6" s="11">
        <v>0</v>
      </c>
      <c r="S6" s="8">
        <v>8.8760000000000002E-3</v>
      </c>
      <c r="T6" s="15">
        <f t="shared" si="5"/>
        <v>3.6</v>
      </c>
      <c r="U6" s="8">
        <v>72</v>
      </c>
      <c r="V6" s="8">
        <v>38</v>
      </c>
      <c r="W6" s="8">
        <v>4.2700000000000004E-3</v>
      </c>
      <c r="X6" s="15">
        <v>0</v>
      </c>
      <c r="Y6" s="19">
        <f t="shared" si="0"/>
        <v>0</v>
      </c>
      <c r="Z6" s="11">
        <v>0</v>
      </c>
      <c r="AA6" s="8">
        <v>0</v>
      </c>
      <c r="AB6" s="15">
        <f t="shared" si="6"/>
        <v>2.9000000000000004</v>
      </c>
      <c r="AC6" s="8">
        <v>58</v>
      </c>
      <c r="AD6" s="8">
        <v>34</v>
      </c>
      <c r="AE6" s="8">
        <v>2.8E-3</v>
      </c>
      <c r="AF6" s="8">
        <v>0</v>
      </c>
      <c r="AG6" s="19">
        <f t="shared" si="7"/>
        <v>0</v>
      </c>
      <c r="AH6" s="11">
        <v>0</v>
      </c>
      <c r="AI6" s="8">
        <v>2.3480000000000001E-2</v>
      </c>
      <c r="AJ6" s="15">
        <f t="shared" si="8"/>
        <v>4.2</v>
      </c>
      <c r="AK6" s="8">
        <v>84</v>
      </c>
      <c r="AL6" s="8">
        <v>58</v>
      </c>
      <c r="AM6" s="8">
        <v>7.6699999999999997E-3</v>
      </c>
      <c r="AN6" s="15">
        <v>0</v>
      </c>
      <c r="AO6" s="19">
        <f t="shared" si="9"/>
        <v>0</v>
      </c>
      <c r="AP6" s="11">
        <v>0</v>
      </c>
      <c r="AQ6" s="8">
        <v>7.2268493149999996E-3</v>
      </c>
      <c r="AR6" s="15">
        <f t="shared" si="10"/>
        <v>5.5500000000000007</v>
      </c>
      <c r="AS6" s="8">
        <v>111</v>
      </c>
      <c r="AT6" s="8">
        <v>69</v>
      </c>
      <c r="AU6" s="8">
        <v>8.9999999999999998E-4</v>
      </c>
      <c r="AV6" s="8">
        <v>0</v>
      </c>
      <c r="AW6" s="19">
        <f t="shared" si="11"/>
        <v>0</v>
      </c>
      <c r="AX6" s="11">
        <v>0</v>
      </c>
      <c r="AY6" s="8">
        <v>3.0509512199999901E-2</v>
      </c>
      <c r="AZ6" s="15">
        <f t="shared" si="12"/>
        <v>2.85</v>
      </c>
      <c r="BA6" s="8">
        <v>57</v>
      </c>
      <c r="BB6" s="8">
        <v>37</v>
      </c>
      <c r="BC6" s="8">
        <v>3.64E-3</v>
      </c>
      <c r="BD6" s="8">
        <v>0</v>
      </c>
      <c r="BE6" s="19">
        <f t="shared" si="13"/>
        <v>0</v>
      </c>
      <c r="BF6" s="11">
        <v>0</v>
      </c>
      <c r="BG6" s="8">
        <v>0</v>
      </c>
      <c r="BH6" s="15">
        <f t="shared" si="14"/>
        <v>5</v>
      </c>
      <c r="BI6" s="8">
        <v>100</v>
      </c>
      <c r="BJ6" s="8">
        <v>64</v>
      </c>
      <c r="BK6" s="8">
        <v>1.204E-2</v>
      </c>
      <c r="BL6" s="8">
        <v>0</v>
      </c>
      <c r="BM6" s="19">
        <f t="shared" si="15"/>
        <v>0</v>
      </c>
      <c r="BN6" s="11">
        <v>0</v>
      </c>
      <c r="BO6" s="8">
        <v>0</v>
      </c>
      <c r="BP6" s="15">
        <f t="shared" si="16"/>
        <v>2</v>
      </c>
      <c r="BQ6" s="8">
        <v>40</v>
      </c>
      <c r="BR6" s="8">
        <v>24</v>
      </c>
      <c r="BS6" s="8">
        <v>0</v>
      </c>
      <c r="BT6" s="8">
        <v>0</v>
      </c>
      <c r="BU6" s="19">
        <f t="shared" si="17"/>
        <v>0</v>
      </c>
      <c r="BV6" s="11">
        <v>0</v>
      </c>
      <c r="BW6" s="8">
        <v>0</v>
      </c>
      <c r="BX6" s="15">
        <f t="shared" si="18"/>
        <v>1</v>
      </c>
      <c r="BY6" s="8">
        <v>20</v>
      </c>
      <c r="BZ6" s="8">
        <v>12</v>
      </c>
      <c r="CA6" s="8">
        <v>0</v>
      </c>
      <c r="CB6" s="8">
        <v>0</v>
      </c>
      <c r="CC6" s="19">
        <f t="shared" si="19"/>
        <v>0</v>
      </c>
    </row>
    <row r="7" spans="1:81" x14ac:dyDescent="0.3">
      <c r="A7" s="20">
        <v>44733.166666666664</v>
      </c>
      <c r="B7" s="11">
        <v>0</v>
      </c>
      <c r="C7" s="8">
        <v>6.0262276606999898E-2</v>
      </c>
      <c r="D7" s="15">
        <f t="shared" si="1"/>
        <v>6.25</v>
      </c>
      <c r="E7" s="15">
        <v>125</v>
      </c>
      <c r="F7" s="15">
        <v>73</v>
      </c>
      <c r="G7" s="8">
        <v>5.6849999999999998E-2</v>
      </c>
      <c r="H7" s="15">
        <v>0</v>
      </c>
      <c r="I7" s="19">
        <f t="shared" si="2"/>
        <v>0</v>
      </c>
      <c r="J7" s="11">
        <v>0</v>
      </c>
      <c r="K7" s="8">
        <v>4.4256341460000001E-2</v>
      </c>
      <c r="L7" s="15">
        <f t="shared" si="3"/>
        <v>5.45</v>
      </c>
      <c r="M7" s="8">
        <v>109</v>
      </c>
      <c r="N7" s="8">
        <v>59</v>
      </c>
      <c r="O7" s="15">
        <v>4.9250000000000002E-2</v>
      </c>
      <c r="P7" s="15">
        <v>0</v>
      </c>
      <c r="Q7" s="19">
        <f t="shared" si="4"/>
        <v>0</v>
      </c>
      <c r="R7" s="11">
        <v>0</v>
      </c>
      <c r="S7" s="8">
        <v>2.2769999999999999E-2</v>
      </c>
      <c r="T7" s="15">
        <f t="shared" si="5"/>
        <v>3.6</v>
      </c>
      <c r="U7" s="8">
        <v>72</v>
      </c>
      <c r="V7" s="8">
        <v>38</v>
      </c>
      <c r="W7" s="8">
        <v>1.553E-2</v>
      </c>
      <c r="X7" s="15">
        <v>0</v>
      </c>
      <c r="Y7" s="19">
        <f t="shared" si="0"/>
        <v>0</v>
      </c>
      <c r="Z7" s="11">
        <v>0</v>
      </c>
      <c r="AA7" s="8">
        <v>0</v>
      </c>
      <c r="AB7" s="15">
        <f t="shared" si="6"/>
        <v>2.9000000000000004</v>
      </c>
      <c r="AC7" s="8">
        <v>58</v>
      </c>
      <c r="AD7" s="8">
        <v>34</v>
      </c>
      <c r="AE7" s="8">
        <v>3.6700000000000001E-3</v>
      </c>
      <c r="AF7" s="8">
        <v>0</v>
      </c>
      <c r="AG7" s="19">
        <f t="shared" si="7"/>
        <v>0</v>
      </c>
      <c r="AH7" s="11">
        <v>0</v>
      </c>
      <c r="AI7" s="8">
        <v>0</v>
      </c>
      <c r="AJ7" s="15">
        <f t="shared" si="8"/>
        <v>4.2</v>
      </c>
      <c r="AK7" s="8">
        <v>84</v>
      </c>
      <c r="AL7" s="8">
        <v>58</v>
      </c>
      <c r="AM7" s="8">
        <v>2.5409999999999999E-2</v>
      </c>
      <c r="AN7" s="15">
        <v>0</v>
      </c>
      <c r="AO7" s="19">
        <f t="shared" si="9"/>
        <v>0</v>
      </c>
      <c r="AP7" s="11">
        <v>0</v>
      </c>
      <c r="AQ7" s="8">
        <v>0</v>
      </c>
      <c r="AR7" s="15">
        <f t="shared" si="10"/>
        <v>5.5500000000000007</v>
      </c>
      <c r="AS7" s="8">
        <v>111</v>
      </c>
      <c r="AT7" s="8">
        <v>69</v>
      </c>
      <c r="AU7" s="8">
        <v>3.3600000000000001E-3</v>
      </c>
      <c r="AV7" s="8">
        <v>0</v>
      </c>
      <c r="AW7" s="19">
        <f t="shared" si="11"/>
        <v>0</v>
      </c>
      <c r="AX7" s="11">
        <v>0</v>
      </c>
      <c r="AY7" s="8">
        <v>4.4170731699999998E-4</v>
      </c>
      <c r="AZ7" s="15">
        <f t="shared" si="12"/>
        <v>2.85</v>
      </c>
      <c r="BA7" s="8">
        <v>57</v>
      </c>
      <c r="BB7" s="8">
        <v>37</v>
      </c>
      <c r="BC7" s="8">
        <v>0</v>
      </c>
      <c r="BD7" s="8">
        <v>0</v>
      </c>
      <c r="BE7" s="19">
        <f t="shared" si="13"/>
        <v>0</v>
      </c>
      <c r="BF7" s="11">
        <v>0</v>
      </c>
      <c r="BG7" s="8">
        <v>0</v>
      </c>
      <c r="BH7" s="15">
        <f t="shared" si="14"/>
        <v>5</v>
      </c>
      <c r="BI7" s="8">
        <v>100</v>
      </c>
      <c r="BJ7" s="8">
        <v>64</v>
      </c>
      <c r="BK7" s="8">
        <v>7.8100000000000001E-3</v>
      </c>
      <c r="BL7" s="8">
        <v>0</v>
      </c>
      <c r="BM7" s="19">
        <f t="shared" si="15"/>
        <v>0</v>
      </c>
      <c r="BN7" s="11">
        <v>9.0342382123182897E-3</v>
      </c>
      <c r="BO7" s="8">
        <v>0</v>
      </c>
      <c r="BP7" s="15">
        <f t="shared" si="16"/>
        <v>2</v>
      </c>
      <c r="BQ7" s="8">
        <v>40</v>
      </c>
      <c r="BR7" s="8">
        <v>24</v>
      </c>
      <c r="BS7" s="8">
        <v>1.112E-2</v>
      </c>
      <c r="BT7" s="8">
        <v>0</v>
      </c>
      <c r="BU7" s="19">
        <f t="shared" si="17"/>
        <v>0</v>
      </c>
      <c r="BV7" s="11">
        <v>0</v>
      </c>
      <c r="BW7" s="8">
        <v>0</v>
      </c>
      <c r="BX7" s="15">
        <f t="shared" si="18"/>
        <v>1</v>
      </c>
      <c r="BY7" s="8">
        <v>20</v>
      </c>
      <c r="BZ7" s="8">
        <v>12</v>
      </c>
      <c r="CA7" s="8">
        <v>0</v>
      </c>
      <c r="CB7" s="8">
        <v>0</v>
      </c>
      <c r="CC7" s="19">
        <f t="shared" si="19"/>
        <v>0</v>
      </c>
    </row>
    <row r="8" spans="1:81" x14ac:dyDescent="0.3">
      <c r="A8" s="20">
        <v>44733.208333333336</v>
      </c>
      <c r="B8" s="11">
        <v>2.6445765783512799E-2</v>
      </c>
      <c r="C8" s="8">
        <v>6.5682839227999903E-2</v>
      </c>
      <c r="D8" s="15">
        <f t="shared" si="1"/>
        <v>6.25</v>
      </c>
      <c r="E8" s="15">
        <v>125</v>
      </c>
      <c r="F8" s="15">
        <v>73</v>
      </c>
      <c r="G8" s="8">
        <v>9.9199999999999997E-2</v>
      </c>
      <c r="H8" s="15">
        <v>0</v>
      </c>
      <c r="I8" s="19">
        <f t="shared" si="2"/>
        <v>0</v>
      </c>
      <c r="J8" s="11">
        <v>2.8635340634537199E-2</v>
      </c>
      <c r="K8" s="8">
        <v>4.5245042357999997E-2</v>
      </c>
      <c r="L8" s="15">
        <f t="shared" si="3"/>
        <v>5.45</v>
      </c>
      <c r="M8" s="8">
        <v>109</v>
      </c>
      <c r="N8" s="8">
        <v>59</v>
      </c>
      <c r="O8" s="15">
        <v>4.5699999999999998E-2</v>
      </c>
      <c r="P8" s="15">
        <v>0</v>
      </c>
      <c r="Q8" s="19">
        <f t="shared" si="4"/>
        <v>0</v>
      </c>
      <c r="R8" s="11">
        <v>0</v>
      </c>
      <c r="S8" s="8">
        <v>1.8008292679999999E-2</v>
      </c>
      <c r="T8" s="15">
        <f t="shared" si="5"/>
        <v>3.6</v>
      </c>
      <c r="U8" s="8">
        <v>72</v>
      </c>
      <c r="V8" s="8">
        <v>38</v>
      </c>
      <c r="W8" s="8">
        <v>2.2919999999999999E-2</v>
      </c>
      <c r="X8" s="15">
        <v>0</v>
      </c>
      <c r="Y8" s="19">
        <f t="shared" si="0"/>
        <v>0</v>
      </c>
      <c r="Z8" s="11">
        <v>0</v>
      </c>
      <c r="AA8" s="8">
        <v>0</v>
      </c>
      <c r="AB8" s="15">
        <f t="shared" si="6"/>
        <v>2.9000000000000004</v>
      </c>
      <c r="AC8" s="8">
        <v>58</v>
      </c>
      <c r="AD8" s="8">
        <v>34</v>
      </c>
      <c r="AE8" s="8">
        <v>3.04E-2</v>
      </c>
      <c r="AF8" s="8">
        <v>0</v>
      </c>
      <c r="AG8" s="19">
        <f t="shared" si="7"/>
        <v>0</v>
      </c>
      <c r="AH8" s="11">
        <v>2.4727995739133899E-2</v>
      </c>
      <c r="AI8" s="8">
        <v>5.61082647E-2</v>
      </c>
      <c r="AJ8" s="15">
        <f t="shared" si="8"/>
        <v>4.2</v>
      </c>
      <c r="AK8" s="8">
        <v>84</v>
      </c>
      <c r="AL8" s="8">
        <v>58</v>
      </c>
      <c r="AM8" s="8">
        <v>4.9930000000000002E-2</v>
      </c>
      <c r="AN8" s="15">
        <v>0</v>
      </c>
      <c r="AO8" s="19">
        <f t="shared" si="9"/>
        <v>0</v>
      </c>
      <c r="AP8" s="11">
        <v>7.1792100774355498E-4</v>
      </c>
      <c r="AQ8" s="8">
        <v>2.4609622641999999E-2</v>
      </c>
      <c r="AR8" s="15">
        <f t="shared" si="10"/>
        <v>5.5500000000000007</v>
      </c>
      <c r="AS8" s="8">
        <v>111</v>
      </c>
      <c r="AT8" s="8">
        <v>69</v>
      </c>
      <c r="AU8" s="8">
        <v>1.1679999999999999E-2</v>
      </c>
      <c r="AV8" s="8">
        <v>0</v>
      </c>
      <c r="AW8" s="19">
        <f t="shared" si="11"/>
        <v>0</v>
      </c>
      <c r="AX8" s="11">
        <v>0</v>
      </c>
      <c r="AY8" s="8">
        <v>7.41999999999999E-3</v>
      </c>
      <c r="AZ8" s="15">
        <f t="shared" si="12"/>
        <v>2.85</v>
      </c>
      <c r="BA8" s="8">
        <v>57</v>
      </c>
      <c r="BB8" s="8">
        <v>37</v>
      </c>
      <c r="BC8" s="8">
        <v>5.8700000000000002E-3</v>
      </c>
      <c r="BD8" s="8">
        <v>0</v>
      </c>
      <c r="BE8" s="19">
        <f t="shared" si="13"/>
        <v>0</v>
      </c>
      <c r="BF8" s="11">
        <v>0</v>
      </c>
      <c r="BG8" s="8">
        <v>0</v>
      </c>
      <c r="BH8" s="15">
        <f t="shared" si="14"/>
        <v>5</v>
      </c>
      <c r="BI8" s="8">
        <v>100</v>
      </c>
      <c r="BJ8" s="8">
        <v>64</v>
      </c>
      <c r="BK8" s="8">
        <v>2.8819999999999998E-2</v>
      </c>
      <c r="BL8" s="8">
        <v>0</v>
      </c>
      <c r="BM8" s="19">
        <f t="shared" si="15"/>
        <v>0</v>
      </c>
      <c r="BN8" s="11">
        <v>0</v>
      </c>
      <c r="BO8" s="8">
        <v>0</v>
      </c>
      <c r="BP8" s="15">
        <f t="shared" si="16"/>
        <v>2</v>
      </c>
      <c r="BQ8" s="8">
        <v>40</v>
      </c>
      <c r="BR8" s="8">
        <v>24</v>
      </c>
      <c r="BS8" s="8">
        <v>1.2899999999999999E-3</v>
      </c>
      <c r="BT8" s="8">
        <v>0</v>
      </c>
      <c r="BU8" s="19">
        <f t="shared" si="17"/>
        <v>0</v>
      </c>
      <c r="BV8" s="11">
        <v>0</v>
      </c>
      <c r="BW8" s="8">
        <v>0</v>
      </c>
      <c r="BX8" s="15">
        <f t="shared" si="18"/>
        <v>1</v>
      </c>
      <c r="BY8" s="8">
        <v>20</v>
      </c>
      <c r="BZ8" s="8">
        <v>12</v>
      </c>
      <c r="CA8" s="8">
        <v>0</v>
      </c>
      <c r="CB8" s="8">
        <v>0</v>
      </c>
      <c r="CC8" s="19">
        <f t="shared" si="19"/>
        <v>0</v>
      </c>
    </row>
    <row r="9" spans="1:81" x14ac:dyDescent="0.3">
      <c r="A9" s="20">
        <v>44733.25</v>
      </c>
      <c r="B9" s="11">
        <v>0.111782685081498</v>
      </c>
      <c r="C9" s="8">
        <v>0.26215203742199999</v>
      </c>
      <c r="D9" s="15">
        <f t="shared" si="1"/>
        <v>6.25</v>
      </c>
      <c r="E9" s="15">
        <v>125</v>
      </c>
      <c r="F9" s="15">
        <v>73</v>
      </c>
      <c r="G9" s="8">
        <v>0.20638999999999999</v>
      </c>
      <c r="H9" s="15">
        <v>0</v>
      </c>
      <c r="I9" s="19">
        <f t="shared" si="2"/>
        <v>0</v>
      </c>
      <c r="J9" s="11">
        <v>6.1653739775428498E-2</v>
      </c>
      <c r="K9" s="8">
        <v>7.5590472547999998E-2</v>
      </c>
      <c r="L9" s="15">
        <f t="shared" si="3"/>
        <v>5.45</v>
      </c>
      <c r="M9" s="8">
        <v>109</v>
      </c>
      <c r="N9" s="8">
        <v>59</v>
      </c>
      <c r="O9" s="15">
        <v>0.10249</v>
      </c>
      <c r="P9" s="15">
        <v>0</v>
      </c>
      <c r="Q9" s="19">
        <f t="shared" si="4"/>
        <v>0</v>
      </c>
      <c r="R9" s="11">
        <v>2.13085102317307E-2</v>
      </c>
      <c r="S9" s="8">
        <v>1.3261075741E-2</v>
      </c>
      <c r="T9" s="15">
        <f t="shared" si="5"/>
        <v>3.6</v>
      </c>
      <c r="U9" s="8">
        <v>72</v>
      </c>
      <c r="V9" s="8">
        <v>38</v>
      </c>
      <c r="W9" s="8">
        <v>3.1960000000000002E-2</v>
      </c>
      <c r="X9" s="15">
        <v>0</v>
      </c>
      <c r="Y9" s="19">
        <f t="shared" si="0"/>
        <v>0</v>
      </c>
      <c r="Z9" s="11">
        <v>1.96974273764869E-3</v>
      </c>
      <c r="AA9" s="8">
        <v>5.7452525249999898E-3</v>
      </c>
      <c r="AB9" s="15">
        <f t="shared" si="6"/>
        <v>2.9000000000000004</v>
      </c>
      <c r="AC9" s="8">
        <v>58</v>
      </c>
      <c r="AD9" s="8">
        <v>34</v>
      </c>
      <c r="AE9" s="8">
        <v>2.6970000000000001E-2</v>
      </c>
      <c r="AF9" s="8">
        <v>0</v>
      </c>
      <c r="AG9" s="19">
        <f t="shared" si="7"/>
        <v>0</v>
      </c>
      <c r="AH9" s="11">
        <v>7.0098593729491301E-2</v>
      </c>
      <c r="AI9" s="8">
        <v>8.6809160787999898E-2</v>
      </c>
      <c r="AJ9" s="15">
        <f t="shared" si="8"/>
        <v>4.2</v>
      </c>
      <c r="AK9" s="8">
        <v>84</v>
      </c>
      <c r="AL9" s="8">
        <v>58</v>
      </c>
      <c r="AM9" s="8">
        <v>8.1689999999999999E-2</v>
      </c>
      <c r="AN9" s="15">
        <v>0</v>
      </c>
      <c r="AO9" s="19">
        <f t="shared" si="9"/>
        <v>0</v>
      </c>
      <c r="AP9" s="11">
        <v>4.9510507808192897E-2</v>
      </c>
      <c r="AQ9" s="8">
        <v>4.5176296479999899E-2</v>
      </c>
      <c r="AR9" s="15">
        <f t="shared" si="10"/>
        <v>5.5500000000000007</v>
      </c>
      <c r="AS9" s="8">
        <v>111</v>
      </c>
      <c r="AT9" s="8">
        <v>69</v>
      </c>
      <c r="AU9" s="8">
        <v>3.7719999999999997E-2</v>
      </c>
      <c r="AV9" s="8">
        <v>0</v>
      </c>
      <c r="AW9" s="19">
        <f t="shared" si="11"/>
        <v>1.17905078081929E-2</v>
      </c>
      <c r="AX9" s="11">
        <v>1.4220400093357399E-2</v>
      </c>
      <c r="AY9" s="8">
        <v>7.41999999999999E-3</v>
      </c>
      <c r="AZ9" s="15">
        <f t="shared" si="12"/>
        <v>2.85</v>
      </c>
      <c r="BA9" s="8">
        <v>57</v>
      </c>
      <c r="BB9" s="8">
        <v>37</v>
      </c>
      <c r="BC9" s="8">
        <v>9.3500000000000007E-3</v>
      </c>
      <c r="BD9" s="8">
        <v>0</v>
      </c>
      <c r="BE9" s="19">
        <f t="shared" si="13"/>
        <v>4.8704000933573986E-3</v>
      </c>
      <c r="BF9" s="11">
        <v>1.96974273764869E-3</v>
      </c>
      <c r="BG9" s="8">
        <v>5.7452525249999898E-3</v>
      </c>
      <c r="BH9" s="15">
        <f t="shared" si="14"/>
        <v>5</v>
      </c>
      <c r="BI9" s="8">
        <v>100</v>
      </c>
      <c r="BJ9" s="8">
        <v>64</v>
      </c>
      <c r="BK9" s="8">
        <v>5.4850000000000003E-2</v>
      </c>
      <c r="BL9" s="8">
        <v>0</v>
      </c>
      <c r="BM9" s="19">
        <f t="shared" si="15"/>
        <v>0</v>
      </c>
      <c r="BN9" s="11">
        <v>4.2885958021130297E-3</v>
      </c>
      <c r="BO9" s="8">
        <v>0</v>
      </c>
      <c r="BP9" s="15">
        <f t="shared" si="16"/>
        <v>2</v>
      </c>
      <c r="BQ9" s="8">
        <v>40</v>
      </c>
      <c r="BR9" s="8">
        <v>24</v>
      </c>
      <c r="BS9" s="8">
        <v>4.1999999999999997E-3</v>
      </c>
      <c r="BT9" s="8">
        <v>0</v>
      </c>
      <c r="BU9" s="19">
        <f t="shared" si="17"/>
        <v>8.8595802113029982E-5</v>
      </c>
      <c r="BV9" s="11">
        <v>0</v>
      </c>
      <c r="BW9" s="8">
        <v>0</v>
      </c>
      <c r="BX9" s="15">
        <f t="shared" si="18"/>
        <v>1</v>
      </c>
      <c r="BY9" s="8">
        <v>20</v>
      </c>
      <c r="BZ9" s="8">
        <v>12</v>
      </c>
      <c r="CA9" s="8">
        <v>4.8700000000000002E-3</v>
      </c>
      <c r="CB9" s="8">
        <v>0</v>
      </c>
      <c r="CC9" s="19">
        <f t="shared" si="19"/>
        <v>0</v>
      </c>
    </row>
    <row r="10" spans="1:81" x14ac:dyDescent="0.3">
      <c r="A10" s="20">
        <v>44733.291666666664</v>
      </c>
      <c r="B10" s="11">
        <v>0.160462431197162</v>
      </c>
      <c r="C10" s="8">
        <v>0.30261788598299999</v>
      </c>
      <c r="D10" s="15">
        <f t="shared" si="1"/>
        <v>6.25</v>
      </c>
      <c r="E10" s="15">
        <v>125</v>
      </c>
      <c r="F10" s="15">
        <v>73</v>
      </c>
      <c r="G10" s="8">
        <v>0.32650000000000001</v>
      </c>
      <c r="H10" s="15">
        <v>0</v>
      </c>
      <c r="I10" s="19">
        <f t="shared" si="2"/>
        <v>0</v>
      </c>
      <c r="J10" s="11">
        <v>0.12511110494003899</v>
      </c>
      <c r="K10" s="8">
        <v>0.16521305091399999</v>
      </c>
      <c r="L10" s="15">
        <f t="shared" si="3"/>
        <v>5.45</v>
      </c>
      <c r="M10" s="8">
        <v>109</v>
      </c>
      <c r="N10" s="8">
        <v>59</v>
      </c>
      <c r="O10" s="15">
        <v>0.15639</v>
      </c>
      <c r="P10" s="15">
        <v>0</v>
      </c>
      <c r="Q10" s="19">
        <f t="shared" si="4"/>
        <v>0</v>
      </c>
      <c r="R10" s="11">
        <v>7.3113711218360494E-2</v>
      </c>
      <c r="S10" s="8">
        <v>4.3456760609999999E-2</v>
      </c>
      <c r="T10" s="15">
        <f t="shared" si="5"/>
        <v>3.6</v>
      </c>
      <c r="U10" s="8">
        <v>72</v>
      </c>
      <c r="V10" s="8">
        <v>38</v>
      </c>
      <c r="W10" s="8">
        <v>7.6869999999999994E-2</v>
      </c>
      <c r="X10" s="15">
        <v>0</v>
      </c>
      <c r="Y10" s="19">
        <f t="shared" si="0"/>
        <v>0</v>
      </c>
      <c r="Z10" s="11">
        <v>3.35158935246457E-2</v>
      </c>
      <c r="AA10" s="8">
        <v>9.1543178843999998E-2</v>
      </c>
      <c r="AB10" s="15">
        <f t="shared" si="6"/>
        <v>2.9000000000000004</v>
      </c>
      <c r="AC10" s="8">
        <v>58</v>
      </c>
      <c r="AD10" s="8">
        <v>34</v>
      </c>
      <c r="AE10" s="8">
        <v>3.7339999999999998E-2</v>
      </c>
      <c r="AF10" s="8">
        <v>4.6791238790709865E-3</v>
      </c>
      <c r="AG10" s="19">
        <f t="shared" si="7"/>
        <v>0</v>
      </c>
      <c r="AH10" s="11">
        <v>9.88671979193914E-2</v>
      </c>
      <c r="AI10" s="8">
        <v>0.158581165158</v>
      </c>
      <c r="AJ10" s="15">
        <f t="shared" si="8"/>
        <v>4.2</v>
      </c>
      <c r="AK10" s="8">
        <v>84</v>
      </c>
      <c r="AL10" s="8">
        <v>58</v>
      </c>
      <c r="AM10" s="8">
        <v>0.12499</v>
      </c>
      <c r="AN10" s="15">
        <v>0</v>
      </c>
      <c r="AO10" s="19">
        <f t="shared" si="9"/>
        <v>0</v>
      </c>
      <c r="AP10" s="11">
        <v>6.6357710367300898E-2</v>
      </c>
      <c r="AQ10" s="8">
        <v>9.2480467639999994E-2</v>
      </c>
      <c r="AR10" s="15">
        <f t="shared" si="10"/>
        <v>5.5500000000000007</v>
      </c>
      <c r="AS10" s="8">
        <v>111</v>
      </c>
      <c r="AT10" s="8">
        <v>69</v>
      </c>
      <c r="AU10" s="8">
        <v>0.10588</v>
      </c>
      <c r="AV10" s="8">
        <v>9.1570453995204106E-3</v>
      </c>
      <c r="AW10" s="19">
        <f t="shared" si="11"/>
        <v>0</v>
      </c>
      <c r="AX10" s="11">
        <v>2.82796960358748E-2</v>
      </c>
      <c r="AY10" s="8">
        <v>7.8451746028999902E-2</v>
      </c>
      <c r="AZ10" s="15">
        <f t="shared" si="12"/>
        <v>2.85</v>
      </c>
      <c r="BA10" s="8">
        <v>57</v>
      </c>
      <c r="BB10" s="8">
        <v>37</v>
      </c>
      <c r="BC10" s="8">
        <v>4.505E-2</v>
      </c>
      <c r="BD10" s="8">
        <v>1.7259416274168042E-2</v>
      </c>
      <c r="BE10" s="19">
        <f t="shared" si="13"/>
        <v>0</v>
      </c>
      <c r="BF10" s="11">
        <v>3.35158935246457E-2</v>
      </c>
      <c r="BG10" s="8">
        <v>9.1543178843999998E-2</v>
      </c>
      <c r="BH10" s="15">
        <f t="shared" si="14"/>
        <v>5</v>
      </c>
      <c r="BI10" s="8">
        <v>100</v>
      </c>
      <c r="BJ10" s="8">
        <v>64</v>
      </c>
      <c r="BK10" s="8">
        <v>6.3769999999999993E-2</v>
      </c>
      <c r="BL10" s="8">
        <v>1.1791392031910968E-3</v>
      </c>
      <c r="BM10" s="19">
        <f t="shared" si="15"/>
        <v>0</v>
      </c>
      <c r="BN10" s="11">
        <v>1.8370227900593401E-2</v>
      </c>
      <c r="BO10" s="8">
        <v>0</v>
      </c>
      <c r="BP10" s="15">
        <f t="shared" si="16"/>
        <v>2</v>
      </c>
      <c r="BQ10" s="8">
        <v>40</v>
      </c>
      <c r="BR10" s="8">
        <v>24</v>
      </c>
      <c r="BS10" s="8">
        <v>2.7210000000000002E-2</v>
      </c>
      <c r="BT10" s="8">
        <v>2.4799356243883522E-3</v>
      </c>
      <c r="BU10" s="19">
        <f t="shared" si="17"/>
        <v>0</v>
      </c>
      <c r="BV10" s="11">
        <v>6.9310043213451295E-4</v>
      </c>
      <c r="BW10" s="8">
        <v>0</v>
      </c>
      <c r="BX10" s="15">
        <f t="shared" si="18"/>
        <v>1</v>
      </c>
      <c r="BY10" s="8">
        <v>20</v>
      </c>
      <c r="BZ10" s="8">
        <v>12</v>
      </c>
      <c r="CA10" s="8">
        <v>7.3200000000000001E-3</v>
      </c>
      <c r="CB10" s="8">
        <v>8.4224229477861089E-3</v>
      </c>
      <c r="CC10" s="19">
        <f t="shared" si="19"/>
        <v>0</v>
      </c>
    </row>
    <row r="11" spans="1:81" x14ac:dyDescent="0.3">
      <c r="A11" s="20">
        <v>44733.333333333336</v>
      </c>
      <c r="B11" s="11">
        <v>0.30317821116772598</v>
      </c>
      <c r="C11" s="8">
        <v>0.41094972879000002</v>
      </c>
      <c r="D11" s="15">
        <f t="shared" si="1"/>
        <v>6.25</v>
      </c>
      <c r="E11" s="15">
        <v>125</v>
      </c>
      <c r="F11" s="15">
        <v>73</v>
      </c>
      <c r="G11" s="8">
        <v>0.36083999999999999</v>
      </c>
      <c r="H11" s="15">
        <v>0</v>
      </c>
      <c r="I11" s="19">
        <f t="shared" si="2"/>
        <v>0</v>
      </c>
      <c r="J11" s="11">
        <v>0.19779921371408801</v>
      </c>
      <c r="K11" s="8">
        <v>0.26955062484699999</v>
      </c>
      <c r="L11" s="15">
        <f t="shared" si="3"/>
        <v>5.45</v>
      </c>
      <c r="M11" s="8">
        <v>109</v>
      </c>
      <c r="N11" s="8">
        <v>59</v>
      </c>
      <c r="O11" s="15">
        <v>0.22519</v>
      </c>
      <c r="P11" s="15">
        <v>0</v>
      </c>
      <c r="Q11" s="19">
        <f t="shared" si="4"/>
        <v>0</v>
      </c>
      <c r="R11" s="11">
        <v>0.12919942672700599</v>
      </c>
      <c r="S11" s="8">
        <v>0.11116690149</v>
      </c>
      <c r="T11" s="15">
        <f t="shared" si="5"/>
        <v>3.6</v>
      </c>
      <c r="U11" s="8">
        <v>72</v>
      </c>
      <c r="V11" s="8">
        <v>38</v>
      </c>
      <c r="W11" s="8">
        <v>0.12314</v>
      </c>
      <c r="X11" s="15">
        <v>0</v>
      </c>
      <c r="Y11" s="19">
        <f t="shared" si="0"/>
        <v>6.0594267270059898E-3</v>
      </c>
      <c r="Z11" s="11">
        <v>9.3360402038097007E-2</v>
      </c>
      <c r="AA11" s="8">
        <v>4.4541908176999899E-2</v>
      </c>
      <c r="AB11" s="15">
        <f t="shared" si="6"/>
        <v>2.9000000000000004</v>
      </c>
      <c r="AC11" s="8">
        <v>58</v>
      </c>
      <c r="AD11" s="8">
        <v>34</v>
      </c>
      <c r="AE11" s="8">
        <v>7.8589999999999993E-2</v>
      </c>
      <c r="AF11" s="8">
        <v>0.2012912245280927</v>
      </c>
      <c r="AG11" s="19">
        <f t="shared" si="7"/>
        <v>1.4770402038097014E-2</v>
      </c>
      <c r="AH11" s="11">
        <v>0.179771356422047</v>
      </c>
      <c r="AI11" s="8">
        <v>0.11589051816399901</v>
      </c>
      <c r="AJ11" s="15">
        <f t="shared" si="8"/>
        <v>4.2</v>
      </c>
      <c r="AK11" s="8">
        <v>84</v>
      </c>
      <c r="AL11" s="8">
        <v>58</v>
      </c>
      <c r="AM11" s="8">
        <v>0.14333000000000001</v>
      </c>
      <c r="AN11" s="15">
        <v>0</v>
      </c>
      <c r="AO11" s="19">
        <f t="shared" si="9"/>
        <v>3.6441356422046989E-2</v>
      </c>
      <c r="AP11" s="11">
        <v>0.154842755310654</v>
      </c>
      <c r="AQ11" s="8">
        <v>0.158779045471</v>
      </c>
      <c r="AR11" s="15">
        <f t="shared" si="10"/>
        <v>5.5500000000000007</v>
      </c>
      <c r="AS11" s="8">
        <v>111</v>
      </c>
      <c r="AT11" s="8">
        <v>69</v>
      </c>
      <c r="AU11" s="8">
        <v>0.16811999999999999</v>
      </c>
      <c r="AV11" s="8">
        <v>0.39392692503254789</v>
      </c>
      <c r="AW11" s="19">
        <f t="shared" si="11"/>
        <v>0</v>
      </c>
      <c r="AX11" s="11">
        <v>6.8705892906177998E-2</v>
      </c>
      <c r="AY11" s="8">
        <v>0.106463172678</v>
      </c>
      <c r="AZ11" s="15">
        <f t="shared" si="12"/>
        <v>2.85</v>
      </c>
      <c r="BA11" s="8">
        <v>57</v>
      </c>
      <c r="BB11" s="8">
        <v>37</v>
      </c>
      <c r="BC11" s="8">
        <v>7.7420000000000003E-2</v>
      </c>
      <c r="BD11" s="8">
        <v>0.7424828079476179</v>
      </c>
      <c r="BE11" s="19">
        <f t="shared" si="13"/>
        <v>0</v>
      </c>
      <c r="BF11" s="11">
        <v>9.3360402038097007E-2</v>
      </c>
      <c r="BG11" s="8">
        <v>4.4541908176999899E-2</v>
      </c>
      <c r="BH11" s="15">
        <f t="shared" si="14"/>
        <v>5</v>
      </c>
      <c r="BI11" s="8">
        <v>100</v>
      </c>
      <c r="BJ11" s="8">
        <v>64</v>
      </c>
      <c r="BK11" s="8">
        <v>0.11899</v>
      </c>
      <c r="BL11" s="8">
        <v>5.0725387964410971E-2</v>
      </c>
      <c r="BM11" s="19">
        <f t="shared" si="15"/>
        <v>0</v>
      </c>
      <c r="BN11" s="11">
        <v>3.5136581183814297E-2</v>
      </c>
      <c r="BO11" s="8">
        <v>3.9803247442999998E-2</v>
      </c>
      <c r="BP11" s="15">
        <f t="shared" si="16"/>
        <v>2</v>
      </c>
      <c r="BQ11" s="8">
        <v>40</v>
      </c>
      <c r="BR11" s="8">
        <v>24</v>
      </c>
      <c r="BS11" s="8">
        <v>5.6340000000000001E-2</v>
      </c>
      <c r="BT11" s="8">
        <v>0.10668434764396165</v>
      </c>
      <c r="BU11" s="19">
        <f t="shared" si="17"/>
        <v>0</v>
      </c>
      <c r="BV11" s="11">
        <v>4.6624560723943297E-2</v>
      </c>
      <c r="BW11" s="8">
        <v>3.8568015190999998E-2</v>
      </c>
      <c r="BX11" s="15">
        <f t="shared" si="18"/>
        <v>1</v>
      </c>
      <c r="BY11" s="8">
        <v>20</v>
      </c>
      <c r="BZ11" s="8">
        <v>12</v>
      </c>
      <c r="CA11" s="8">
        <v>2.06E-2</v>
      </c>
      <c r="CB11" s="8">
        <v>0.36232420266461896</v>
      </c>
      <c r="CC11" s="19">
        <f t="shared" si="19"/>
        <v>2.6024560723943296E-2</v>
      </c>
    </row>
    <row r="12" spans="1:81" x14ac:dyDescent="0.3">
      <c r="A12" s="20">
        <v>44733.375</v>
      </c>
      <c r="B12" s="11">
        <v>0.410231424774604</v>
      </c>
      <c r="C12" s="8">
        <v>0.36439339125799902</v>
      </c>
      <c r="D12" s="15">
        <f t="shared" si="1"/>
        <v>6.25</v>
      </c>
      <c r="E12" s="15">
        <v>125</v>
      </c>
      <c r="F12" s="15">
        <v>73</v>
      </c>
      <c r="G12" s="8">
        <v>0.43840000000000001</v>
      </c>
      <c r="H12" s="15">
        <v>0</v>
      </c>
      <c r="I12" s="19">
        <f t="shared" si="2"/>
        <v>0</v>
      </c>
      <c r="J12" s="11">
        <v>0.31500882910341099</v>
      </c>
      <c r="K12" s="8">
        <v>0.37518642824199999</v>
      </c>
      <c r="L12" s="15">
        <f t="shared" si="3"/>
        <v>5.45</v>
      </c>
      <c r="M12" s="8">
        <v>109</v>
      </c>
      <c r="N12" s="8">
        <v>59</v>
      </c>
      <c r="O12" s="15">
        <v>0.35120000000000001</v>
      </c>
      <c r="P12" s="15">
        <v>0</v>
      </c>
      <c r="Q12" s="19">
        <f t="shared" si="4"/>
        <v>0</v>
      </c>
      <c r="R12" s="11">
        <v>0.17362810673844101</v>
      </c>
      <c r="S12" s="8">
        <v>9.7987971541000002E-2</v>
      </c>
      <c r="T12" s="15">
        <f t="shared" si="5"/>
        <v>3.6</v>
      </c>
      <c r="U12" s="8">
        <v>72</v>
      </c>
      <c r="V12" s="8">
        <v>38</v>
      </c>
      <c r="W12" s="8">
        <v>0.16927</v>
      </c>
      <c r="X12" s="15">
        <v>0</v>
      </c>
      <c r="Y12" s="19">
        <f t="shared" si="0"/>
        <v>4.3581067384410033E-3</v>
      </c>
      <c r="Z12" s="11">
        <v>0.12302066386532</v>
      </c>
      <c r="AA12" s="8">
        <v>4.6957357309999899E-2</v>
      </c>
      <c r="AB12" s="15">
        <f t="shared" si="6"/>
        <v>2.9000000000000004</v>
      </c>
      <c r="AC12" s="8">
        <v>58</v>
      </c>
      <c r="AD12" s="8">
        <v>34</v>
      </c>
      <c r="AE12" s="8">
        <v>0.10038</v>
      </c>
      <c r="AF12" s="8">
        <v>0.6590876175907795</v>
      </c>
      <c r="AG12" s="19">
        <f t="shared" si="7"/>
        <v>2.2640663865320002E-2</v>
      </c>
      <c r="AH12" s="11">
        <v>0.19768733936492899</v>
      </c>
      <c r="AI12" s="8">
        <v>0.157168072558</v>
      </c>
      <c r="AJ12" s="15">
        <f t="shared" si="8"/>
        <v>4.2</v>
      </c>
      <c r="AK12" s="8">
        <v>84</v>
      </c>
      <c r="AL12" s="8">
        <v>58</v>
      </c>
      <c r="AM12" s="8">
        <v>0.15737999999999999</v>
      </c>
      <c r="AN12" s="15">
        <v>0</v>
      </c>
      <c r="AO12" s="19">
        <f t="shared" si="9"/>
        <v>4.0307339364929001E-2</v>
      </c>
      <c r="AP12" s="11">
        <v>0.20580499771073399</v>
      </c>
      <c r="AQ12" s="8">
        <v>0.16355487622500001</v>
      </c>
      <c r="AR12" s="15">
        <f t="shared" si="10"/>
        <v>5.5500000000000007</v>
      </c>
      <c r="AS12" s="8">
        <v>111</v>
      </c>
      <c r="AT12" s="8">
        <v>69</v>
      </c>
      <c r="AU12" s="8">
        <v>0.23805000000000001</v>
      </c>
      <c r="AV12" s="8">
        <v>1.2898344631428711</v>
      </c>
      <c r="AW12" s="19">
        <f t="shared" si="11"/>
        <v>0</v>
      </c>
      <c r="AX12" s="11">
        <v>7.0414333242750995E-2</v>
      </c>
      <c r="AY12" s="8">
        <v>7.8909373990000004E-2</v>
      </c>
      <c r="AZ12" s="15">
        <f t="shared" si="12"/>
        <v>2.85</v>
      </c>
      <c r="BA12" s="8">
        <v>57</v>
      </c>
      <c r="BB12" s="8">
        <v>37</v>
      </c>
      <c r="BC12" s="8">
        <v>8.0509999999999998E-2</v>
      </c>
      <c r="BD12" s="8">
        <v>2.4311105769243873</v>
      </c>
      <c r="BE12" s="19">
        <f t="shared" si="13"/>
        <v>0</v>
      </c>
      <c r="BF12" s="11">
        <v>0.12302066386532</v>
      </c>
      <c r="BG12" s="8">
        <v>4.6957357309999899E-2</v>
      </c>
      <c r="BH12" s="15">
        <f t="shared" si="14"/>
        <v>5</v>
      </c>
      <c r="BI12" s="8">
        <v>100</v>
      </c>
      <c r="BJ12" s="8">
        <v>64</v>
      </c>
      <c r="BK12" s="8">
        <v>0.14155000000000001</v>
      </c>
      <c r="BL12" s="8">
        <v>0.16609007761371986</v>
      </c>
      <c r="BM12" s="19">
        <f t="shared" si="15"/>
        <v>0</v>
      </c>
      <c r="BN12" s="11">
        <v>5.6252528065047103E-2</v>
      </c>
      <c r="BO12" s="8">
        <v>3.6386849493000001E-2</v>
      </c>
      <c r="BP12" s="15">
        <f t="shared" si="16"/>
        <v>2</v>
      </c>
      <c r="BQ12" s="8">
        <v>40</v>
      </c>
      <c r="BR12" s="8">
        <v>24</v>
      </c>
      <c r="BS12" s="8">
        <v>3.5520000000000003E-2</v>
      </c>
      <c r="BT12" s="8">
        <v>0.34931643288340142</v>
      </c>
      <c r="BU12" s="19">
        <f t="shared" si="17"/>
        <v>2.07325280650471E-2</v>
      </c>
      <c r="BV12" s="11">
        <v>4.53225992960112E-2</v>
      </c>
      <c r="BW12" s="8">
        <v>7.8154841949999998E-2</v>
      </c>
      <c r="BX12" s="15">
        <f t="shared" si="18"/>
        <v>1</v>
      </c>
      <c r="BY12" s="8">
        <v>20</v>
      </c>
      <c r="BZ12" s="8">
        <v>12</v>
      </c>
      <c r="CA12" s="8">
        <v>3.1620000000000002E-2</v>
      </c>
      <c r="CB12" s="8">
        <v>1.1863577067979656</v>
      </c>
      <c r="CC12" s="19">
        <f t="shared" si="19"/>
        <v>1.3702599296011198E-2</v>
      </c>
    </row>
    <row r="13" spans="1:81" x14ac:dyDescent="0.3">
      <c r="A13" s="20">
        <v>44733.416666666664</v>
      </c>
      <c r="B13" s="11">
        <v>0.49926410610779198</v>
      </c>
      <c r="C13" s="8">
        <v>0.47342432007500002</v>
      </c>
      <c r="D13" s="15">
        <f t="shared" si="1"/>
        <v>6.25</v>
      </c>
      <c r="E13" s="15">
        <v>125</v>
      </c>
      <c r="F13" s="15">
        <v>73</v>
      </c>
      <c r="G13" s="8">
        <v>0.46040999999999999</v>
      </c>
      <c r="H13" s="15">
        <v>0</v>
      </c>
      <c r="I13" s="19">
        <f t="shared" si="2"/>
        <v>3.8854106107791997E-2</v>
      </c>
      <c r="J13" s="11">
        <v>0.35958915027416999</v>
      </c>
      <c r="K13" s="8">
        <v>0.37148097416999998</v>
      </c>
      <c r="L13" s="15">
        <f t="shared" si="3"/>
        <v>5.45</v>
      </c>
      <c r="M13" s="8">
        <v>109</v>
      </c>
      <c r="N13" s="8">
        <v>59</v>
      </c>
      <c r="O13" s="15">
        <v>0.35188999999999998</v>
      </c>
      <c r="P13" s="15">
        <v>0</v>
      </c>
      <c r="Q13" s="19">
        <f t="shared" si="4"/>
        <v>7.699150274170008E-3</v>
      </c>
      <c r="R13" s="11">
        <v>0.21242033225207399</v>
      </c>
      <c r="S13" s="8">
        <v>0.20223212180700001</v>
      </c>
      <c r="T13" s="15">
        <f t="shared" si="5"/>
        <v>3.6</v>
      </c>
      <c r="U13" s="8">
        <v>72</v>
      </c>
      <c r="V13" s="8">
        <v>38</v>
      </c>
      <c r="W13" s="8">
        <v>0.16872000000000001</v>
      </c>
      <c r="X13" s="15">
        <v>0</v>
      </c>
      <c r="Y13" s="19">
        <f t="shared" si="0"/>
        <v>4.3700332252073981E-2</v>
      </c>
      <c r="Z13" s="11">
        <v>0.138225697071128</v>
      </c>
      <c r="AA13" s="8">
        <v>0.14639362905600001</v>
      </c>
      <c r="AB13" s="15">
        <f t="shared" si="6"/>
        <v>2.9000000000000004</v>
      </c>
      <c r="AC13" s="8">
        <v>58</v>
      </c>
      <c r="AD13" s="8">
        <v>34</v>
      </c>
      <c r="AE13" s="8">
        <v>0.13678999999999999</v>
      </c>
      <c r="AF13" s="8">
        <v>1.483426199598447</v>
      </c>
      <c r="AG13" s="19">
        <f t="shared" si="7"/>
        <v>1.4356970711280059E-3</v>
      </c>
      <c r="AH13" s="11">
        <v>0.191401067982334</v>
      </c>
      <c r="AI13" s="8">
        <v>0.10283227671800001</v>
      </c>
      <c r="AJ13" s="15">
        <f t="shared" si="8"/>
        <v>4.2</v>
      </c>
      <c r="AK13" s="8">
        <v>84</v>
      </c>
      <c r="AL13" s="8">
        <v>58</v>
      </c>
      <c r="AM13" s="8">
        <v>0.18265000000000001</v>
      </c>
      <c r="AN13" s="15">
        <v>0</v>
      </c>
      <c r="AO13" s="19">
        <f t="shared" si="9"/>
        <v>8.7510679823339932E-3</v>
      </c>
      <c r="AP13" s="11">
        <v>0.198128052486226</v>
      </c>
      <c r="AQ13" s="8">
        <v>0.22191340190100001</v>
      </c>
      <c r="AR13" s="15">
        <f t="shared" si="10"/>
        <v>5.5500000000000007</v>
      </c>
      <c r="AS13" s="8">
        <v>111</v>
      </c>
      <c r="AT13" s="8">
        <v>69</v>
      </c>
      <c r="AU13" s="8">
        <v>0.20005999999999999</v>
      </c>
      <c r="AV13" s="8">
        <v>2.903065062525763</v>
      </c>
      <c r="AW13" s="19">
        <f t="shared" si="11"/>
        <v>0</v>
      </c>
      <c r="AX13" s="11">
        <v>7.9337734514097993E-2</v>
      </c>
      <c r="AY13" s="8">
        <v>6.3865045294E-2</v>
      </c>
      <c r="AZ13" s="15">
        <f t="shared" si="12"/>
        <v>2.85</v>
      </c>
      <c r="BA13" s="8">
        <v>57</v>
      </c>
      <c r="BB13" s="8">
        <v>37</v>
      </c>
      <c r="BC13" s="8">
        <v>6.9599999999999995E-2</v>
      </c>
      <c r="BD13" s="8">
        <v>5.4717658588598921</v>
      </c>
      <c r="BE13" s="19">
        <f t="shared" si="13"/>
        <v>9.7377345140979982E-3</v>
      </c>
      <c r="BF13" s="11">
        <v>0.138225697071128</v>
      </c>
      <c r="BG13" s="8">
        <v>0.14639362905600001</v>
      </c>
      <c r="BH13" s="15">
        <f t="shared" si="14"/>
        <v>5</v>
      </c>
      <c r="BI13" s="8">
        <v>100</v>
      </c>
      <c r="BJ13" s="8">
        <v>64</v>
      </c>
      <c r="BK13" s="8">
        <v>0.16164000000000001</v>
      </c>
      <c r="BL13" s="8">
        <v>0.37382339775423873</v>
      </c>
      <c r="BM13" s="19">
        <f t="shared" si="15"/>
        <v>0</v>
      </c>
      <c r="BN13" s="11">
        <v>7.29537857817706E-2</v>
      </c>
      <c r="BO13" s="8">
        <v>5.7979903059999997E-2</v>
      </c>
      <c r="BP13" s="15">
        <f t="shared" si="16"/>
        <v>2</v>
      </c>
      <c r="BQ13" s="8">
        <v>40</v>
      </c>
      <c r="BR13" s="8">
        <v>24</v>
      </c>
      <c r="BS13" s="8">
        <v>7.1029999999999996E-2</v>
      </c>
      <c r="BT13" s="8">
        <v>0.78621587579459851</v>
      </c>
      <c r="BU13" s="19">
        <f t="shared" si="17"/>
        <v>1.9237857817706039E-3</v>
      </c>
      <c r="BV13" s="11">
        <v>4.0131659573548598E-2</v>
      </c>
      <c r="BW13" s="8">
        <v>6.3471428569999997E-3</v>
      </c>
      <c r="BX13" s="15">
        <f t="shared" si="18"/>
        <v>1</v>
      </c>
      <c r="BY13" s="8">
        <v>20</v>
      </c>
      <c r="BZ13" s="8">
        <v>12</v>
      </c>
      <c r="CA13" s="8">
        <v>3.5279999999999999E-2</v>
      </c>
      <c r="CB13" s="8">
        <v>2.670167148326434</v>
      </c>
      <c r="CC13" s="19">
        <f t="shared" si="19"/>
        <v>4.8516595735485987E-3</v>
      </c>
    </row>
    <row r="14" spans="1:81" x14ac:dyDescent="0.3">
      <c r="A14" s="20">
        <v>44733.458333333336</v>
      </c>
      <c r="B14" s="11">
        <v>0.34569490834578798</v>
      </c>
      <c r="C14" s="8">
        <v>0.42801165641099997</v>
      </c>
      <c r="D14" s="15">
        <f t="shared" si="1"/>
        <v>6.25</v>
      </c>
      <c r="E14" s="15">
        <v>125</v>
      </c>
      <c r="F14" s="15">
        <v>73</v>
      </c>
      <c r="G14" s="8">
        <v>0.42458000000000001</v>
      </c>
      <c r="H14" s="15">
        <v>0</v>
      </c>
      <c r="I14" s="19">
        <f t="shared" si="2"/>
        <v>0</v>
      </c>
      <c r="J14" s="11">
        <v>0.29920794789944499</v>
      </c>
      <c r="K14" s="8">
        <v>0.365717054568999</v>
      </c>
      <c r="L14" s="15">
        <f t="shared" si="3"/>
        <v>5.45</v>
      </c>
      <c r="M14" s="8">
        <v>109</v>
      </c>
      <c r="N14" s="8">
        <v>59</v>
      </c>
      <c r="O14" s="15">
        <v>0.35092000000000001</v>
      </c>
      <c r="P14" s="15">
        <v>0</v>
      </c>
      <c r="Q14" s="19">
        <f t="shared" si="4"/>
        <v>0</v>
      </c>
      <c r="R14" s="11">
        <v>0.24110030309081901</v>
      </c>
      <c r="S14" s="8">
        <v>0.22257976342999999</v>
      </c>
      <c r="T14" s="15">
        <f t="shared" si="5"/>
        <v>3.6</v>
      </c>
      <c r="U14" s="8">
        <v>72</v>
      </c>
      <c r="V14" s="8">
        <v>38</v>
      </c>
      <c r="W14" s="8">
        <v>0.16703000000000001</v>
      </c>
      <c r="X14" s="15">
        <v>0</v>
      </c>
      <c r="Y14" s="19">
        <f t="shared" si="0"/>
        <v>7.4070303090818995E-2</v>
      </c>
      <c r="Z14" s="11">
        <v>0.16432347240409401</v>
      </c>
      <c r="AA14" s="8">
        <v>0.198088951821</v>
      </c>
      <c r="AB14" s="15">
        <f t="shared" si="6"/>
        <v>2.9000000000000004</v>
      </c>
      <c r="AC14" s="8">
        <v>58</v>
      </c>
      <c r="AD14" s="8">
        <v>34</v>
      </c>
      <c r="AE14" s="8">
        <v>0.13927</v>
      </c>
      <c r="AF14" s="8">
        <v>3.218588134855461</v>
      </c>
      <c r="AG14" s="19">
        <f t="shared" si="7"/>
        <v>2.5053472404094002E-2</v>
      </c>
      <c r="AH14" s="11">
        <v>0.176812614039143</v>
      </c>
      <c r="AI14" s="8">
        <v>0.233993393823999</v>
      </c>
      <c r="AJ14" s="15">
        <f t="shared" si="8"/>
        <v>4.2</v>
      </c>
      <c r="AK14" s="8">
        <v>84</v>
      </c>
      <c r="AL14" s="8">
        <v>58</v>
      </c>
      <c r="AM14" s="8">
        <v>0.23635999999999999</v>
      </c>
      <c r="AN14" s="15">
        <v>0</v>
      </c>
      <c r="AO14" s="19">
        <f t="shared" si="9"/>
        <v>0</v>
      </c>
      <c r="AP14" s="11">
        <v>0.22908899851912401</v>
      </c>
      <c r="AQ14" s="8">
        <v>0.28543921106800002</v>
      </c>
      <c r="AR14" s="15">
        <f t="shared" si="10"/>
        <v>5.5500000000000007</v>
      </c>
      <c r="AS14" s="8">
        <v>111</v>
      </c>
      <c r="AT14" s="8">
        <v>69</v>
      </c>
      <c r="AU14" s="8">
        <v>0.22638</v>
      </c>
      <c r="AV14" s="8">
        <v>6.2987769580233524</v>
      </c>
      <c r="AW14" s="19">
        <f t="shared" si="11"/>
        <v>2.7089985191240118E-3</v>
      </c>
      <c r="AX14" s="11">
        <v>0.101364738645758</v>
      </c>
      <c r="AY14" s="8">
        <v>0.11509186801599899</v>
      </c>
      <c r="AZ14" s="15">
        <f t="shared" si="12"/>
        <v>2.85</v>
      </c>
      <c r="BA14" s="8">
        <v>57</v>
      </c>
      <c r="BB14" s="8">
        <v>37</v>
      </c>
      <c r="BC14" s="8">
        <v>0.11839</v>
      </c>
      <c r="BD14" s="8">
        <v>11.872084148709872</v>
      </c>
      <c r="BE14" s="19">
        <f t="shared" si="13"/>
        <v>0</v>
      </c>
      <c r="BF14" s="11">
        <v>0.16432347240409401</v>
      </c>
      <c r="BG14" s="8">
        <v>0.198088951821</v>
      </c>
      <c r="BH14" s="15">
        <f t="shared" si="14"/>
        <v>5</v>
      </c>
      <c r="BI14" s="8">
        <v>100</v>
      </c>
      <c r="BJ14" s="8">
        <v>64</v>
      </c>
      <c r="BK14" s="8">
        <v>0.16964000000000001</v>
      </c>
      <c r="BL14" s="8">
        <v>0.81108420012322802</v>
      </c>
      <c r="BM14" s="19">
        <f t="shared" si="15"/>
        <v>0</v>
      </c>
      <c r="BN14" s="11">
        <v>6.3654686011800701E-2</v>
      </c>
      <c r="BO14" s="8">
        <v>2.2586030092000001E-2</v>
      </c>
      <c r="BP14" s="15">
        <f t="shared" si="16"/>
        <v>2</v>
      </c>
      <c r="BQ14" s="8">
        <v>40</v>
      </c>
      <c r="BR14" s="8">
        <v>24</v>
      </c>
      <c r="BS14" s="8">
        <v>6.4130000000000006E-2</v>
      </c>
      <c r="BT14" s="8">
        <v>1.7058516897925082</v>
      </c>
      <c r="BU14" s="19">
        <f t="shared" si="17"/>
        <v>0</v>
      </c>
      <c r="BV14" s="11">
        <v>3.7382103776450903E-2</v>
      </c>
      <c r="BW14" s="8">
        <v>1.035E-2</v>
      </c>
      <c r="BX14" s="15">
        <f t="shared" si="18"/>
        <v>1</v>
      </c>
      <c r="BY14" s="8">
        <v>20</v>
      </c>
      <c r="BZ14" s="8">
        <v>12</v>
      </c>
      <c r="CA14" s="8">
        <v>4.6489999999999997E-2</v>
      </c>
      <c r="CB14" s="8">
        <v>5.7934586189799546</v>
      </c>
      <c r="CC14" s="19">
        <f t="shared" si="19"/>
        <v>0</v>
      </c>
    </row>
    <row r="15" spans="1:81" x14ac:dyDescent="0.3">
      <c r="A15" s="20">
        <v>44733.5</v>
      </c>
      <c r="B15" s="11">
        <v>0.429708841517215</v>
      </c>
      <c r="C15" s="8">
        <v>0.42122261469799999</v>
      </c>
      <c r="D15" s="15">
        <f t="shared" si="1"/>
        <v>6.25</v>
      </c>
      <c r="E15" s="15">
        <v>125</v>
      </c>
      <c r="F15" s="15">
        <v>73</v>
      </c>
      <c r="G15" s="8">
        <v>0.46261999999999998</v>
      </c>
      <c r="H15" s="15">
        <v>0</v>
      </c>
      <c r="I15" s="19">
        <f t="shared" si="2"/>
        <v>0</v>
      </c>
      <c r="J15" s="11">
        <v>0.29468997885174097</v>
      </c>
      <c r="K15" s="8">
        <v>0.36418598129500002</v>
      </c>
      <c r="L15" s="15">
        <f t="shared" si="3"/>
        <v>5.45</v>
      </c>
      <c r="M15" s="8">
        <v>109</v>
      </c>
      <c r="N15" s="8">
        <v>59</v>
      </c>
      <c r="O15" s="15">
        <v>0.28732000000000002</v>
      </c>
      <c r="P15" s="15">
        <v>0</v>
      </c>
      <c r="Q15" s="19">
        <f t="shared" si="4"/>
        <v>7.3699788517409548E-3</v>
      </c>
      <c r="R15" s="11">
        <v>0.20104319240243601</v>
      </c>
      <c r="S15" s="8">
        <v>0.276880908772</v>
      </c>
      <c r="T15" s="15">
        <f t="shared" si="5"/>
        <v>3.6</v>
      </c>
      <c r="U15" s="8">
        <v>72</v>
      </c>
      <c r="V15" s="8">
        <v>38</v>
      </c>
      <c r="W15" s="8">
        <v>0.19234999999999999</v>
      </c>
      <c r="X15" s="15">
        <v>0</v>
      </c>
      <c r="Y15" s="19">
        <f t="shared" si="0"/>
        <v>8.6931924024360174E-3</v>
      </c>
      <c r="Z15" s="11">
        <v>0.21979391328533801</v>
      </c>
      <c r="AA15" s="8">
        <v>0.10159792689</v>
      </c>
      <c r="AB15" s="15">
        <f t="shared" si="6"/>
        <v>2.9000000000000004</v>
      </c>
      <c r="AC15" s="8">
        <v>58</v>
      </c>
      <c r="AD15" s="8">
        <v>34</v>
      </c>
      <c r="AE15" s="8">
        <v>0.16563</v>
      </c>
      <c r="AF15" s="8">
        <v>4.8957690085460319</v>
      </c>
      <c r="AG15" s="19">
        <f t="shared" si="7"/>
        <v>5.4163913285338011E-2</v>
      </c>
      <c r="AH15" s="11">
        <v>0.206722093559048</v>
      </c>
      <c r="AI15" s="8">
        <v>0.25551932436800001</v>
      </c>
      <c r="AJ15" s="15">
        <f t="shared" si="8"/>
        <v>4.2</v>
      </c>
      <c r="AK15" s="8">
        <v>84</v>
      </c>
      <c r="AL15" s="8">
        <v>58</v>
      </c>
      <c r="AM15" s="8">
        <v>0.22572999999999999</v>
      </c>
      <c r="AN15" s="15">
        <v>0</v>
      </c>
      <c r="AO15" s="19">
        <f t="shared" si="9"/>
        <v>0</v>
      </c>
      <c r="AP15" s="11">
        <v>0.224136505509999</v>
      </c>
      <c r="AQ15" s="8">
        <v>0.139816384968</v>
      </c>
      <c r="AR15" s="15">
        <f t="shared" si="10"/>
        <v>5.5500000000000007</v>
      </c>
      <c r="AS15" s="8">
        <v>111</v>
      </c>
      <c r="AT15" s="8">
        <v>69</v>
      </c>
      <c r="AU15" s="8">
        <v>0.21757000000000001</v>
      </c>
      <c r="AV15" s="8">
        <v>9.5810199164297263</v>
      </c>
      <c r="AW15" s="19">
        <f t="shared" si="11"/>
        <v>6.5665055099989877E-3</v>
      </c>
      <c r="AX15" s="11">
        <v>0.102459364108999</v>
      </c>
      <c r="AY15" s="8">
        <v>7.1778793995999901E-2</v>
      </c>
      <c r="AZ15" s="15">
        <f t="shared" si="12"/>
        <v>2.85</v>
      </c>
      <c r="BA15" s="8">
        <v>57</v>
      </c>
      <c r="BB15" s="8">
        <v>37</v>
      </c>
      <c r="BC15" s="8">
        <v>0.11766</v>
      </c>
      <c r="BD15" s="8">
        <v>18.05853349568585</v>
      </c>
      <c r="BE15" s="19">
        <f t="shared" si="13"/>
        <v>0</v>
      </c>
      <c r="BF15" s="11">
        <v>0.21979391328533801</v>
      </c>
      <c r="BG15" s="8">
        <v>0.10159792689</v>
      </c>
      <c r="BH15" s="15">
        <f t="shared" si="14"/>
        <v>5</v>
      </c>
      <c r="BI15" s="8">
        <v>100</v>
      </c>
      <c r="BJ15" s="8">
        <v>64</v>
      </c>
      <c r="BK15" s="8">
        <v>0.17498</v>
      </c>
      <c r="BL15" s="8">
        <v>1.2337337751551023</v>
      </c>
      <c r="BM15" s="19">
        <f t="shared" si="15"/>
        <v>4.4813913285338014E-2</v>
      </c>
      <c r="BN15" s="11">
        <v>6.9982786209101103E-2</v>
      </c>
      <c r="BO15" s="8">
        <v>2.6639974809999901E-2</v>
      </c>
      <c r="BP15" s="15">
        <f t="shared" si="16"/>
        <v>2</v>
      </c>
      <c r="BQ15" s="8">
        <v>40</v>
      </c>
      <c r="BR15" s="8">
        <v>24</v>
      </c>
      <c r="BS15" s="8">
        <v>5.3719999999999997E-2</v>
      </c>
      <c r="BT15" s="8">
        <v>2.5947575415507722</v>
      </c>
      <c r="BU15" s="19">
        <f t="shared" si="17"/>
        <v>1.6262786209101106E-2</v>
      </c>
      <c r="BV15" s="11">
        <v>6.4338757250089001E-2</v>
      </c>
      <c r="BW15" s="8">
        <v>6.2270270299999897E-4</v>
      </c>
      <c r="BX15" s="15">
        <f t="shared" si="18"/>
        <v>1</v>
      </c>
      <c r="BY15" s="8">
        <v>20</v>
      </c>
      <c r="BZ15" s="8">
        <v>12</v>
      </c>
      <c r="CA15" s="8">
        <v>5.9139999999999998E-2</v>
      </c>
      <c r="CB15" s="8">
        <v>8.8123841792418993</v>
      </c>
      <c r="CC15" s="19">
        <f t="shared" si="19"/>
        <v>5.1987572500890034E-3</v>
      </c>
    </row>
    <row r="16" spans="1:81" x14ac:dyDescent="0.3">
      <c r="A16" s="20">
        <v>44733.541666666664</v>
      </c>
      <c r="B16" s="11">
        <v>0.48965326764515599</v>
      </c>
      <c r="C16" s="8">
        <v>0.57917753570699904</v>
      </c>
      <c r="D16" s="15">
        <f t="shared" si="1"/>
        <v>6.25</v>
      </c>
      <c r="E16" s="15">
        <v>125</v>
      </c>
      <c r="F16" s="15">
        <v>73</v>
      </c>
      <c r="G16" s="8">
        <v>0.49175999999999997</v>
      </c>
      <c r="H16" s="15">
        <v>0</v>
      </c>
      <c r="I16" s="19">
        <f t="shared" si="2"/>
        <v>0</v>
      </c>
      <c r="J16" s="11">
        <v>0.310593908779279</v>
      </c>
      <c r="K16" s="8">
        <v>0.35229461964199998</v>
      </c>
      <c r="L16" s="15">
        <f t="shared" si="3"/>
        <v>5.45</v>
      </c>
      <c r="M16" s="8">
        <v>109</v>
      </c>
      <c r="N16" s="8">
        <v>59</v>
      </c>
      <c r="O16" s="15">
        <v>0.33345000000000002</v>
      </c>
      <c r="P16" s="15">
        <v>0</v>
      </c>
      <c r="Q16" s="19">
        <f t="shared" si="4"/>
        <v>0</v>
      </c>
      <c r="R16" s="11">
        <v>0.28321862267877301</v>
      </c>
      <c r="S16" s="8">
        <v>0.22093179849899999</v>
      </c>
      <c r="T16" s="15">
        <f t="shared" si="5"/>
        <v>3.6</v>
      </c>
      <c r="U16" s="8">
        <v>72</v>
      </c>
      <c r="V16" s="8">
        <v>38</v>
      </c>
      <c r="W16" s="8">
        <v>0.18237</v>
      </c>
      <c r="X16" s="15">
        <v>0</v>
      </c>
      <c r="Y16" s="19">
        <f t="shared" si="0"/>
        <v>0.10084862267877301</v>
      </c>
      <c r="Z16" s="11">
        <v>0.20775346407335399</v>
      </c>
      <c r="AA16" s="8">
        <v>0.13948174167499999</v>
      </c>
      <c r="AB16" s="15">
        <f t="shared" si="6"/>
        <v>2.9000000000000004</v>
      </c>
      <c r="AC16" s="8">
        <v>58</v>
      </c>
      <c r="AD16" s="8">
        <v>34</v>
      </c>
      <c r="AE16" s="8">
        <v>0.17907000000000001</v>
      </c>
      <c r="AF16" s="8">
        <v>4.896121777277644</v>
      </c>
      <c r="AG16" s="19">
        <f t="shared" si="7"/>
        <v>2.8683464073353981E-2</v>
      </c>
      <c r="AH16" s="11">
        <v>0.21485806910256</v>
      </c>
      <c r="AI16" s="8">
        <v>0.22614735166299901</v>
      </c>
      <c r="AJ16" s="15">
        <f t="shared" si="8"/>
        <v>4.2</v>
      </c>
      <c r="AK16" s="8">
        <v>84</v>
      </c>
      <c r="AL16" s="8">
        <v>58</v>
      </c>
      <c r="AM16" s="8">
        <v>0.22882</v>
      </c>
      <c r="AN16" s="15">
        <v>0</v>
      </c>
      <c r="AO16" s="19">
        <f t="shared" si="9"/>
        <v>0</v>
      </c>
      <c r="AP16" s="11">
        <v>0.21083543445254299</v>
      </c>
      <c r="AQ16" s="8">
        <v>0.16897570455800001</v>
      </c>
      <c r="AR16" s="15">
        <f t="shared" si="10"/>
        <v>5.5500000000000007</v>
      </c>
      <c r="AS16" s="8">
        <v>111</v>
      </c>
      <c r="AT16" s="8">
        <v>69</v>
      </c>
      <c r="AU16" s="8">
        <v>0.22825000000000001</v>
      </c>
      <c r="AV16" s="8">
        <v>9.5817102848350917</v>
      </c>
      <c r="AW16" s="19">
        <f t="shared" si="11"/>
        <v>0</v>
      </c>
      <c r="AX16" s="11">
        <v>0.15531536746859601</v>
      </c>
      <c r="AY16" s="8">
        <v>0.11200629148999899</v>
      </c>
      <c r="AZ16" s="15">
        <f t="shared" si="12"/>
        <v>2.85</v>
      </c>
      <c r="BA16" s="8">
        <v>57</v>
      </c>
      <c r="BB16" s="8">
        <v>37</v>
      </c>
      <c r="BC16" s="8">
        <v>0.11914</v>
      </c>
      <c r="BD16" s="8">
        <v>18.059834718424284</v>
      </c>
      <c r="BE16" s="19">
        <f t="shared" si="13"/>
        <v>3.6175367468596009E-2</v>
      </c>
      <c r="BF16" s="11">
        <v>0.20775346407335399</v>
      </c>
      <c r="BG16" s="8">
        <v>0.13948174167499999</v>
      </c>
      <c r="BH16" s="15">
        <f t="shared" si="14"/>
        <v>5</v>
      </c>
      <c r="BI16" s="8">
        <v>100</v>
      </c>
      <c r="BJ16" s="8">
        <v>64</v>
      </c>
      <c r="BK16" s="8">
        <v>0.18764</v>
      </c>
      <c r="BL16" s="8">
        <v>1.2338226728743877</v>
      </c>
      <c r="BM16" s="19">
        <f t="shared" si="15"/>
        <v>2.0113464073353987E-2</v>
      </c>
      <c r="BN16" s="11">
        <v>8.2389764371355895E-2</v>
      </c>
      <c r="BO16" s="8">
        <v>8.7061458164999994E-2</v>
      </c>
      <c r="BP16" s="15">
        <f t="shared" si="16"/>
        <v>2</v>
      </c>
      <c r="BQ16" s="8">
        <v>40</v>
      </c>
      <c r="BR16" s="8">
        <v>24</v>
      </c>
      <c r="BS16" s="8">
        <v>8.8080000000000006E-2</v>
      </c>
      <c r="BT16" s="8">
        <v>2.5949445089761505</v>
      </c>
      <c r="BU16" s="19">
        <f t="shared" si="17"/>
        <v>0</v>
      </c>
      <c r="BV16" s="11">
        <v>5.47384004534286E-2</v>
      </c>
      <c r="BW16" s="8">
        <v>2.24172973E-2</v>
      </c>
      <c r="BX16" s="15">
        <f t="shared" si="18"/>
        <v>1</v>
      </c>
      <c r="BY16" s="8">
        <v>20</v>
      </c>
      <c r="BZ16" s="8">
        <v>12</v>
      </c>
      <c r="CA16" s="8">
        <v>2.486E-2</v>
      </c>
      <c r="CB16" s="8">
        <v>8.8130191629561967</v>
      </c>
      <c r="CC16" s="19">
        <f t="shared" si="19"/>
        <v>2.98784004534286E-2</v>
      </c>
    </row>
    <row r="17" spans="1:81" x14ac:dyDescent="0.3">
      <c r="A17" s="20">
        <v>44733.583333333336</v>
      </c>
      <c r="B17" s="11">
        <v>0.44795794243901799</v>
      </c>
      <c r="C17" s="8">
        <v>0.50194216862300001</v>
      </c>
      <c r="D17" s="15">
        <f t="shared" si="1"/>
        <v>6.25</v>
      </c>
      <c r="E17" s="15">
        <v>125</v>
      </c>
      <c r="F17" s="15">
        <v>73</v>
      </c>
      <c r="G17" s="8">
        <v>0.52376999999999996</v>
      </c>
      <c r="H17" s="15">
        <v>0</v>
      </c>
      <c r="I17" s="19">
        <f t="shared" si="2"/>
        <v>0</v>
      </c>
      <c r="J17" s="11">
        <v>0.26229949091216798</v>
      </c>
      <c r="K17" s="8">
        <v>0.35275935498099997</v>
      </c>
      <c r="L17" s="15">
        <f t="shared" si="3"/>
        <v>5.45</v>
      </c>
      <c r="M17" s="8">
        <v>109</v>
      </c>
      <c r="N17" s="8">
        <v>59</v>
      </c>
      <c r="O17" s="15">
        <v>0.37058000000000002</v>
      </c>
      <c r="P17" s="15">
        <v>0</v>
      </c>
      <c r="Q17" s="19">
        <f t="shared" si="4"/>
        <v>0</v>
      </c>
      <c r="R17" s="11">
        <v>0.26527904460671498</v>
      </c>
      <c r="S17" s="8">
        <v>0.177847910930999</v>
      </c>
      <c r="T17" s="15">
        <f t="shared" si="5"/>
        <v>3.6</v>
      </c>
      <c r="U17" s="8">
        <v>72</v>
      </c>
      <c r="V17" s="8">
        <v>38</v>
      </c>
      <c r="W17" s="8">
        <v>0.19949</v>
      </c>
      <c r="X17" s="15">
        <v>0</v>
      </c>
      <c r="Y17" s="19">
        <f t="shared" si="0"/>
        <v>6.5789044606714975E-2</v>
      </c>
      <c r="Z17" s="11">
        <v>0.177138324410718</v>
      </c>
      <c r="AA17" s="8">
        <v>0.14262845481299999</v>
      </c>
      <c r="AB17" s="15">
        <f t="shared" si="6"/>
        <v>2.9000000000000004</v>
      </c>
      <c r="AC17" s="8">
        <v>58</v>
      </c>
      <c r="AD17" s="8">
        <v>34</v>
      </c>
      <c r="AE17" s="8">
        <v>0.21765000000000001</v>
      </c>
      <c r="AF17" s="8">
        <v>3.3682453119657079</v>
      </c>
      <c r="AG17" s="19">
        <f t="shared" si="7"/>
        <v>0</v>
      </c>
      <c r="AH17" s="11">
        <v>0.16330494963599401</v>
      </c>
      <c r="AI17" s="8">
        <v>0.23923942449399899</v>
      </c>
      <c r="AJ17" s="15">
        <f t="shared" si="8"/>
        <v>4.2</v>
      </c>
      <c r="AK17" s="8">
        <v>84</v>
      </c>
      <c r="AL17" s="8">
        <v>58</v>
      </c>
      <c r="AM17" s="8">
        <v>0.20433000000000001</v>
      </c>
      <c r="AN17" s="15">
        <v>0</v>
      </c>
      <c r="AO17" s="19">
        <f t="shared" si="9"/>
        <v>0</v>
      </c>
      <c r="AP17" s="11">
        <v>0.233434791548814</v>
      </c>
      <c r="AQ17" s="8">
        <v>0.28831501674100002</v>
      </c>
      <c r="AR17" s="15">
        <f t="shared" si="10"/>
        <v>5.5500000000000007</v>
      </c>
      <c r="AS17" s="8">
        <v>111</v>
      </c>
      <c r="AT17" s="8">
        <v>69</v>
      </c>
      <c r="AU17" s="8">
        <v>0.21612000000000001</v>
      </c>
      <c r="AV17" s="8">
        <v>6.5916560526103254</v>
      </c>
      <c r="AW17" s="19">
        <f t="shared" si="11"/>
        <v>1.731479154881399E-2</v>
      </c>
      <c r="AX17" s="11">
        <v>0.13223540573707801</v>
      </c>
      <c r="AY17" s="8">
        <v>0.14518488498000001</v>
      </c>
      <c r="AZ17" s="15">
        <f t="shared" si="12"/>
        <v>2.85</v>
      </c>
      <c r="BA17" s="8">
        <v>57</v>
      </c>
      <c r="BB17" s="8">
        <v>37</v>
      </c>
      <c r="BC17" s="8">
        <v>0.11661000000000001</v>
      </c>
      <c r="BD17" s="8">
        <v>12.424109610082244</v>
      </c>
      <c r="BE17" s="19">
        <f t="shared" si="13"/>
        <v>1.5625405737078005E-2</v>
      </c>
      <c r="BF17" s="11">
        <v>0.177138324410718</v>
      </c>
      <c r="BG17" s="8">
        <v>0.14262845481299999</v>
      </c>
      <c r="BH17" s="15">
        <f t="shared" si="14"/>
        <v>5</v>
      </c>
      <c r="BI17" s="8">
        <v>100</v>
      </c>
      <c r="BJ17" s="8">
        <v>64</v>
      </c>
      <c r="BK17" s="8">
        <v>0.15124000000000001</v>
      </c>
      <c r="BL17" s="8">
        <v>0.84879780829652596</v>
      </c>
      <c r="BM17" s="19">
        <f t="shared" si="15"/>
        <v>2.5898324410717988E-2</v>
      </c>
      <c r="BN17" s="11">
        <v>8.7870410364817006E-2</v>
      </c>
      <c r="BO17" s="8">
        <v>0.14910840866399999</v>
      </c>
      <c r="BP17" s="15">
        <f t="shared" si="16"/>
        <v>2</v>
      </c>
      <c r="BQ17" s="8">
        <v>40</v>
      </c>
      <c r="BR17" s="8">
        <v>24</v>
      </c>
      <c r="BS17" s="8">
        <v>6.4619999999999997E-2</v>
      </c>
      <c r="BT17" s="8">
        <v>1.7851699926528262</v>
      </c>
      <c r="BU17" s="19">
        <f t="shared" si="17"/>
        <v>2.3250410364817009E-2</v>
      </c>
      <c r="BV17" s="11">
        <v>6.8676285793354497E-2</v>
      </c>
      <c r="BW17" s="8">
        <v>2.9827033945000001E-2</v>
      </c>
      <c r="BX17" s="15">
        <f t="shared" si="18"/>
        <v>1</v>
      </c>
      <c r="BY17" s="8">
        <v>20</v>
      </c>
      <c r="BZ17" s="8">
        <v>12</v>
      </c>
      <c r="CA17" s="8">
        <v>2.8389999999999999E-2</v>
      </c>
      <c r="CB17" s="8">
        <v>6.0628415366736181</v>
      </c>
      <c r="CC17" s="19">
        <f t="shared" si="19"/>
        <v>4.0286285793354498E-2</v>
      </c>
    </row>
    <row r="18" spans="1:81" x14ac:dyDescent="0.3">
      <c r="A18" s="20">
        <v>44733.625</v>
      </c>
      <c r="B18" s="11">
        <v>0.46907536431500602</v>
      </c>
      <c r="C18" s="8">
        <v>0.55998631255699904</v>
      </c>
      <c r="D18" s="15">
        <f t="shared" si="1"/>
        <v>6.25</v>
      </c>
      <c r="E18" s="15">
        <v>125</v>
      </c>
      <c r="F18" s="15">
        <v>73</v>
      </c>
      <c r="G18" s="8">
        <v>0.52968000000000004</v>
      </c>
      <c r="H18" s="15">
        <v>0</v>
      </c>
      <c r="I18" s="19">
        <f t="shared" si="2"/>
        <v>0</v>
      </c>
      <c r="J18" s="11">
        <v>0.31340676970284398</v>
      </c>
      <c r="K18" s="8">
        <v>0.360608557715</v>
      </c>
      <c r="L18" s="15">
        <f t="shared" si="3"/>
        <v>5.45</v>
      </c>
      <c r="M18" s="8">
        <v>109</v>
      </c>
      <c r="N18" s="8">
        <v>59</v>
      </c>
      <c r="O18" s="15">
        <v>0.36316999999999999</v>
      </c>
      <c r="P18" s="15">
        <v>0</v>
      </c>
      <c r="Q18" s="19">
        <f t="shared" si="4"/>
        <v>0</v>
      </c>
      <c r="R18" s="11">
        <v>0.22963798037680799</v>
      </c>
      <c r="S18" s="8">
        <v>0.25132345069099998</v>
      </c>
      <c r="T18" s="15">
        <f t="shared" si="5"/>
        <v>3.6</v>
      </c>
      <c r="U18" s="8">
        <v>72</v>
      </c>
      <c r="V18" s="8">
        <v>38</v>
      </c>
      <c r="W18" s="8">
        <v>0.20169000000000001</v>
      </c>
      <c r="X18" s="15">
        <v>0</v>
      </c>
      <c r="Y18" s="19">
        <f t="shared" si="0"/>
        <v>2.7947980376807985E-2</v>
      </c>
      <c r="Z18" s="11">
        <v>0.24689851805009</v>
      </c>
      <c r="AA18" s="8">
        <v>0.166699598867</v>
      </c>
      <c r="AB18" s="15">
        <f t="shared" si="6"/>
        <v>2.9000000000000004</v>
      </c>
      <c r="AC18" s="8">
        <v>58</v>
      </c>
      <c r="AD18" s="8">
        <v>34</v>
      </c>
      <c r="AE18" s="8">
        <v>0.16803000000000001</v>
      </c>
      <c r="AF18" s="8">
        <v>1.4211470042311518</v>
      </c>
      <c r="AG18" s="19">
        <f t="shared" si="7"/>
        <v>7.8868518050089986E-2</v>
      </c>
      <c r="AH18" s="11">
        <v>0.21449437287162401</v>
      </c>
      <c r="AI18" s="8">
        <v>0.24288331236799901</v>
      </c>
      <c r="AJ18" s="15">
        <f t="shared" si="8"/>
        <v>4.2</v>
      </c>
      <c r="AK18" s="8">
        <v>84</v>
      </c>
      <c r="AL18" s="8">
        <v>58</v>
      </c>
      <c r="AM18" s="8">
        <v>0.22295000000000001</v>
      </c>
      <c r="AN18" s="15">
        <v>0</v>
      </c>
      <c r="AO18" s="19">
        <f t="shared" si="9"/>
        <v>0</v>
      </c>
      <c r="AP18" s="11">
        <v>0.28103883508775501</v>
      </c>
      <c r="AQ18" s="8">
        <v>0.27395806054299998</v>
      </c>
      <c r="AR18" s="15">
        <f t="shared" si="10"/>
        <v>5.5500000000000007</v>
      </c>
      <c r="AS18" s="8">
        <v>111</v>
      </c>
      <c r="AT18" s="8">
        <v>69</v>
      </c>
      <c r="AU18" s="8">
        <v>0.24797</v>
      </c>
      <c r="AV18" s="8">
        <v>2.7811846776155109</v>
      </c>
      <c r="AW18" s="19">
        <f t="shared" si="11"/>
        <v>3.3068835087755016E-2</v>
      </c>
      <c r="AX18" s="11">
        <v>0.11857457223505</v>
      </c>
      <c r="AY18" s="8">
        <v>0.12279025954</v>
      </c>
      <c r="AZ18" s="15">
        <f t="shared" si="12"/>
        <v>2.85</v>
      </c>
      <c r="BA18" s="8">
        <v>57</v>
      </c>
      <c r="BB18" s="8">
        <v>37</v>
      </c>
      <c r="BC18" s="8">
        <v>0.12837999999999999</v>
      </c>
      <c r="BD18" s="8">
        <v>5.2420428197088533</v>
      </c>
      <c r="BE18" s="19">
        <f t="shared" si="13"/>
        <v>0</v>
      </c>
      <c r="BF18" s="11">
        <v>0.24689851805009</v>
      </c>
      <c r="BG18" s="8">
        <v>0.166699598867</v>
      </c>
      <c r="BH18" s="15">
        <f t="shared" si="14"/>
        <v>5</v>
      </c>
      <c r="BI18" s="8">
        <v>100</v>
      </c>
      <c r="BJ18" s="8">
        <v>64</v>
      </c>
      <c r="BK18" s="8">
        <v>0.17293</v>
      </c>
      <c r="BL18" s="8">
        <v>0.35812904071247659</v>
      </c>
      <c r="BM18" s="19">
        <f t="shared" si="15"/>
        <v>7.3968518050089999E-2</v>
      </c>
      <c r="BN18" s="11">
        <v>8.9570395303045405E-2</v>
      </c>
      <c r="BO18" s="8">
        <v>9.8848469736999997E-2</v>
      </c>
      <c r="BP18" s="15">
        <f t="shared" si="16"/>
        <v>2</v>
      </c>
      <c r="BQ18" s="8">
        <v>40</v>
      </c>
      <c r="BR18" s="8">
        <v>24</v>
      </c>
      <c r="BS18" s="8">
        <v>6.3990000000000005E-2</v>
      </c>
      <c r="BT18" s="8">
        <v>0.75320790266945392</v>
      </c>
      <c r="BU18" s="19">
        <f t="shared" si="17"/>
        <v>2.55803953030454E-2</v>
      </c>
      <c r="BV18" s="11">
        <v>4.7238901922801203E-2</v>
      </c>
      <c r="BW18" s="8">
        <v>3.2842966060999998E-2</v>
      </c>
      <c r="BX18" s="15">
        <f t="shared" si="18"/>
        <v>1</v>
      </c>
      <c r="BY18" s="8">
        <v>20</v>
      </c>
      <c r="BZ18" s="8">
        <v>12</v>
      </c>
      <c r="CA18" s="8">
        <v>4.1549999999999997E-2</v>
      </c>
      <c r="CB18" s="8">
        <v>2.5580645971250524</v>
      </c>
      <c r="CC18" s="19">
        <f t="shared" si="19"/>
        <v>5.6889019228012067E-3</v>
      </c>
    </row>
    <row r="19" spans="1:81" x14ac:dyDescent="0.3">
      <c r="A19" s="20">
        <v>44733.666666666664</v>
      </c>
      <c r="B19" s="11">
        <v>0.54116004240169102</v>
      </c>
      <c r="C19" s="8">
        <v>0.67808464719399997</v>
      </c>
      <c r="D19" s="15">
        <f t="shared" si="1"/>
        <v>6.25</v>
      </c>
      <c r="E19" s="15">
        <v>125</v>
      </c>
      <c r="F19" s="15">
        <v>73</v>
      </c>
      <c r="G19" s="8">
        <v>0.55561000000000005</v>
      </c>
      <c r="H19" s="15">
        <v>0</v>
      </c>
      <c r="I19" s="19">
        <f t="shared" si="2"/>
        <v>0</v>
      </c>
      <c r="J19" s="11">
        <v>0.36173437630788102</v>
      </c>
      <c r="K19" s="8">
        <v>0.43728642130699902</v>
      </c>
      <c r="L19" s="15">
        <f t="shared" si="3"/>
        <v>5.45</v>
      </c>
      <c r="M19" s="8">
        <v>109</v>
      </c>
      <c r="N19" s="8">
        <v>59</v>
      </c>
      <c r="O19" s="15">
        <v>0.35238000000000003</v>
      </c>
      <c r="P19" s="15">
        <v>0</v>
      </c>
      <c r="Q19" s="19">
        <f t="shared" si="4"/>
        <v>9.3543763078809961E-3</v>
      </c>
      <c r="R19" s="11">
        <v>0.230882353556008</v>
      </c>
      <c r="S19" s="8">
        <v>0.21993705442799999</v>
      </c>
      <c r="T19" s="15">
        <f t="shared" si="5"/>
        <v>3.6</v>
      </c>
      <c r="U19" s="8">
        <v>72</v>
      </c>
      <c r="V19" s="8">
        <v>38</v>
      </c>
      <c r="W19" s="8">
        <v>0.19417999999999999</v>
      </c>
      <c r="X19" s="15">
        <v>0</v>
      </c>
      <c r="Y19" s="19">
        <f t="shared" si="0"/>
        <v>3.6702353556008011E-2</v>
      </c>
      <c r="Z19" s="11">
        <v>0.19728820401486499</v>
      </c>
      <c r="AA19" s="8">
        <v>0.13674633664999999</v>
      </c>
      <c r="AB19" s="15">
        <f t="shared" si="6"/>
        <v>2.9000000000000004</v>
      </c>
      <c r="AC19" s="8">
        <v>58</v>
      </c>
      <c r="AD19" s="8">
        <v>34</v>
      </c>
      <c r="AE19" s="8">
        <v>0.19625999999999999</v>
      </c>
      <c r="AF19" s="8">
        <v>0.19785807965500671</v>
      </c>
      <c r="AG19" s="19">
        <f t="shared" si="7"/>
        <v>1.0282040148650029E-3</v>
      </c>
      <c r="AH19" s="11">
        <v>0.20091196562274</v>
      </c>
      <c r="AI19" s="8">
        <v>0.24892371312600001</v>
      </c>
      <c r="AJ19" s="15">
        <f t="shared" si="8"/>
        <v>4.2</v>
      </c>
      <c r="AK19" s="8">
        <v>84</v>
      </c>
      <c r="AL19" s="8">
        <v>58</v>
      </c>
      <c r="AM19" s="8">
        <v>0.28693999999999997</v>
      </c>
      <c r="AN19" s="15">
        <v>0</v>
      </c>
      <c r="AO19" s="19">
        <f t="shared" si="9"/>
        <v>0</v>
      </c>
      <c r="AP19" s="11">
        <v>0.280606296878744</v>
      </c>
      <c r="AQ19" s="8">
        <v>0.25811538496699998</v>
      </c>
      <c r="AR19" s="15">
        <f t="shared" si="10"/>
        <v>5.5500000000000007</v>
      </c>
      <c r="AS19" s="8">
        <v>111</v>
      </c>
      <c r="AT19" s="8">
        <v>69</v>
      </c>
      <c r="AU19" s="8">
        <v>0.24368999999999999</v>
      </c>
      <c r="AV19" s="8">
        <v>0.38720826053926649</v>
      </c>
      <c r="AW19" s="19">
        <f t="shared" si="11"/>
        <v>3.6916296878744009E-2</v>
      </c>
      <c r="AX19" s="11">
        <v>0.13356483759010701</v>
      </c>
      <c r="AY19" s="8">
        <v>0.20276967873999899</v>
      </c>
      <c r="AZ19" s="15">
        <f t="shared" si="12"/>
        <v>2.85</v>
      </c>
      <c r="BA19" s="8">
        <v>57</v>
      </c>
      <c r="BB19" s="8">
        <v>37</v>
      </c>
      <c r="BC19" s="8">
        <v>0.13025999999999999</v>
      </c>
      <c r="BD19" s="8">
        <v>0.72981930981730525</v>
      </c>
      <c r="BE19" s="19">
        <f t="shared" si="13"/>
        <v>3.3048375901070237E-3</v>
      </c>
      <c r="BF19" s="11">
        <v>0.19728820401486499</v>
      </c>
      <c r="BG19" s="8">
        <v>0.13674633664999999</v>
      </c>
      <c r="BH19" s="15">
        <f t="shared" si="14"/>
        <v>5</v>
      </c>
      <c r="BI19" s="8">
        <v>100</v>
      </c>
      <c r="BJ19" s="8">
        <v>64</v>
      </c>
      <c r="BK19" s="8">
        <v>0.19824</v>
      </c>
      <c r="BL19" s="8">
        <v>4.9860235466910957E-2</v>
      </c>
      <c r="BM19" s="19">
        <f t="shared" si="15"/>
        <v>0</v>
      </c>
      <c r="BN19" s="11">
        <v>9.4614147160493003E-2</v>
      </c>
      <c r="BO19" s="8">
        <v>0.11934921253899999</v>
      </c>
      <c r="BP19" s="15">
        <f t="shared" si="16"/>
        <v>2</v>
      </c>
      <c r="BQ19" s="8">
        <v>40</v>
      </c>
      <c r="BR19" s="8">
        <v>24</v>
      </c>
      <c r="BS19" s="8">
        <v>8.8760000000000006E-2</v>
      </c>
      <c r="BT19" s="8">
        <v>0.10486478088435225</v>
      </c>
      <c r="BU19" s="19">
        <f t="shared" si="17"/>
        <v>5.8541471604929979E-3</v>
      </c>
      <c r="BV19" s="11">
        <v>5.2279597210461798E-2</v>
      </c>
      <c r="BW19" s="8">
        <v>1.1975E-2</v>
      </c>
      <c r="BX19" s="15">
        <f t="shared" si="18"/>
        <v>1</v>
      </c>
      <c r="BY19" s="8">
        <v>20</v>
      </c>
      <c r="BZ19" s="8">
        <v>12</v>
      </c>
      <c r="CA19" s="8">
        <v>2.5520000000000001E-2</v>
      </c>
      <c r="CB19" s="8">
        <v>0.35614454191840789</v>
      </c>
      <c r="CC19" s="19">
        <f t="shared" si="19"/>
        <v>2.6759597210461797E-2</v>
      </c>
    </row>
    <row r="20" spans="1:81" x14ac:dyDescent="0.3">
      <c r="A20" s="20">
        <v>44733.708333333336</v>
      </c>
      <c r="B20" s="11">
        <v>0.54730750588069799</v>
      </c>
      <c r="C20" s="8">
        <v>0.55193450127699895</v>
      </c>
      <c r="D20" s="15">
        <f t="shared" si="1"/>
        <v>6.25</v>
      </c>
      <c r="E20" s="15">
        <v>125</v>
      </c>
      <c r="F20" s="15">
        <v>73</v>
      </c>
      <c r="G20" s="8">
        <v>0.61094000000000004</v>
      </c>
      <c r="H20" s="15">
        <v>0</v>
      </c>
      <c r="I20" s="19">
        <f t="shared" si="2"/>
        <v>0</v>
      </c>
      <c r="J20" s="11">
        <v>0.34195607031752201</v>
      </c>
      <c r="K20" s="8">
        <v>0.46477767768400002</v>
      </c>
      <c r="L20" s="15">
        <f t="shared" si="3"/>
        <v>5.45</v>
      </c>
      <c r="M20" s="8">
        <v>109</v>
      </c>
      <c r="N20" s="8">
        <v>59</v>
      </c>
      <c r="O20" s="15">
        <v>0.43511</v>
      </c>
      <c r="P20" s="15">
        <v>0</v>
      </c>
      <c r="Q20" s="19">
        <f t="shared" si="4"/>
        <v>0</v>
      </c>
      <c r="R20" s="11">
        <v>0.211241059595599</v>
      </c>
      <c r="S20" s="8">
        <v>0.29080262223199999</v>
      </c>
      <c r="T20" s="15">
        <f t="shared" si="5"/>
        <v>3.6</v>
      </c>
      <c r="U20" s="8">
        <v>72</v>
      </c>
      <c r="V20" s="8">
        <v>38</v>
      </c>
      <c r="W20" s="8">
        <v>0.21643999999999999</v>
      </c>
      <c r="X20" s="15">
        <v>0</v>
      </c>
      <c r="Y20" s="19">
        <f t="shared" si="0"/>
        <v>0</v>
      </c>
      <c r="Z20" s="11">
        <v>0.18537339082296</v>
      </c>
      <c r="AA20" s="8">
        <v>0.13785948020699901</v>
      </c>
      <c r="AB20" s="15">
        <f t="shared" si="6"/>
        <v>2.9000000000000004</v>
      </c>
      <c r="AC20" s="8">
        <v>58</v>
      </c>
      <c r="AD20" s="8">
        <v>34</v>
      </c>
      <c r="AE20" s="8">
        <v>0.16031000000000001</v>
      </c>
      <c r="AF20" s="8">
        <v>0</v>
      </c>
      <c r="AG20" s="19">
        <f t="shared" si="7"/>
        <v>2.5063390822959997E-2</v>
      </c>
      <c r="AH20" s="11">
        <v>0.27481957374382499</v>
      </c>
      <c r="AI20" s="8">
        <v>0.29675036967999902</v>
      </c>
      <c r="AJ20" s="15">
        <f t="shared" si="8"/>
        <v>4.2</v>
      </c>
      <c r="AK20" s="8">
        <v>84</v>
      </c>
      <c r="AL20" s="8">
        <v>58</v>
      </c>
      <c r="AM20" s="8">
        <v>0.28049000000000002</v>
      </c>
      <c r="AN20" s="15">
        <v>0</v>
      </c>
      <c r="AO20" s="19">
        <f t="shared" si="9"/>
        <v>0</v>
      </c>
      <c r="AP20" s="11">
        <v>0.25327728212054401</v>
      </c>
      <c r="AQ20" s="8">
        <v>0.149279764151</v>
      </c>
      <c r="AR20" s="15">
        <f t="shared" si="10"/>
        <v>5.5500000000000007</v>
      </c>
      <c r="AS20" s="8">
        <v>111</v>
      </c>
      <c r="AT20" s="8">
        <v>69</v>
      </c>
      <c r="AU20" s="8">
        <v>0.24432999999999999</v>
      </c>
      <c r="AV20" s="8">
        <v>0</v>
      </c>
      <c r="AW20" s="19">
        <f t="shared" si="11"/>
        <v>8.9472821205440201E-3</v>
      </c>
      <c r="AX20" s="11">
        <v>0.15431429586572801</v>
      </c>
      <c r="AY20" s="8">
        <v>0.15471224832699901</v>
      </c>
      <c r="AZ20" s="15">
        <f t="shared" si="12"/>
        <v>2.85</v>
      </c>
      <c r="BA20" s="8">
        <v>57</v>
      </c>
      <c r="BB20" s="8">
        <v>37</v>
      </c>
      <c r="BC20" s="8">
        <v>0.1464</v>
      </c>
      <c r="BD20" s="8">
        <v>0</v>
      </c>
      <c r="BE20" s="19">
        <f t="shared" si="13"/>
        <v>7.9142958657280049E-3</v>
      </c>
      <c r="BF20" s="11">
        <v>0.18537339082296</v>
      </c>
      <c r="BG20" s="8">
        <v>0.13785948020699901</v>
      </c>
      <c r="BH20" s="15">
        <f t="shared" si="14"/>
        <v>5</v>
      </c>
      <c r="BI20" s="8">
        <v>100</v>
      </c>
      <c r="BJ20" s="8">
        <v>64</v>
      </c>
      <c r="BK20" s="8">
        <v>0.21476999999999999</v>
      </c>
      <c r="BL20" s="8">
        <v>0</v>
      </c>
      <c r="BM20" s="19">
        <f t="shared" si="15"/>
        <v>0</v>
      </c>
      <c r="BN20" s="11">
        <v>7.1903680089590499E-2</v>
      </c>
      <c r="BO20" s="8">
        <v>7.0600294629999893E-2</v>
      </c>
      <c r="BP20" s="15">
        <f t="shared" si="16"/>
        <v>2</v>
      </c>
      <c r="BQ20" s="8">
        <v>40</v>
      </c>
      <c r="BR20" s="8">
        <v>24</v>
      </c>
      <c r="BS20" s="8">
        <v>8.4760000000000002E-2</v>
      </c>
      <c r="BT20" s="8">
        <v>0</v>
      </c>
      <c r="BU20" s="19">
        <f t="shared" si="17"/>
        <v>0</v>
      </c>
      <c r="BV20" s="11">
        <v>4.3848746208115998E-2</v>
      </c>
      <c r="BW20" s="8">
        <v>4.645071429E-2</v>
      </c>
      <c r="BX20" s="15">
        <f t="shared" si="18"/>
        <v>1</v>
      </c>
      <c r="BY20" s="8">
        <v>20</v>
      </c>
      <c r="BZ20" s="8">
        <v>12</v>
      </c>
      <c r="CA20" s="8">
        <v>3.329E-2</v>
      </c>
      <c r="CB20" s="8">
        <v>0</v>
      </c>
      <c r="CC20" s="19">
        <f t="shared" si="19"/>
        <v>1.0558746208115997E-2</v>
      </c>
    </row>
    <row r="21" spans="1:81" x14ac:dyDescent="0.3">
      <c r="A21" s="20">
        <v>44733.75</v>
      </c>
      <c r="B21" s="11">
        <v>0.52168254430827499</v>
      </c>
      <c r="C21" s="8">
        <v>0.59841565747199899</v>
      </c>
      <c r="D21" s="15">
        <f t="shared" si="1"/>
        <v>6.25</v>
      </c>
      <c r="E21" s="15">
        <v>125</v>
      </c>
      <c r="F21" s="15">
        <v>73</v>
      </c>
      <c r="G21" s="8">
        <v>0.54862</v>
      </c>
      <c r="H21" s="15">
        <v>0</v>
      </c>
      <c r="I21" s="19">
        <f t="shared" si="2"/>
        <v>0</v>
      </c>
      <c r="J21" s="11">
        <v>0.28497472057758899</v>
      </c>
      <c r="K21" s="8">
        <v>0.418076063714999</v>
      </c>
      <c r="L21" s="15">
        <f t="shared" si="3"/>
        <v>5.45</v>
      </c>
      <c r="M21" s="8">
        <v>109</v>
      </c>
      <c r="N21" s="8">
        <v>59</v>
      </c>
      <c r="O21" s="15">
        <v>0.44544</v>
      </c>
      <c r="P21" s="15">
        <v>0</v>
      </c>
      <c r="Q21" s="19">
        <f t="shared" si="4"/>
        <v>0</v>
      </c>
      <c r="R21" s="11">
        <v>0.19628582570149</v>
      </c>
      <c r="S21" s="8">
        <v>0.25965458041900003</v>
      </c>
      <c r="T21" s="15">
        <f t="shared" si="5"/>
        <v>3.6</v>
      </c>
      <c r="U21" s="8">
        <v>72</v>
      </c>
      <c r="V21" s="8">
        <v>38</v>
      </c>
      <c r="W21" s="8">
        <v>0.19954</v>
      </c>
      <c r="X21" s="15">
        <v>0</v>
      </c>
      <c r="Y21" s="19">
        <f t="shared" si="0"/>
        <v>0</v>
      </c>
      <c r="Z21" s="11">
        <v>0.12768377699898401</v>
      </c>
      <c r="AA21" s="8">
        <v>0.16669846988600001</v>
      </c>
      <c r="AB21" s="15">
        <f t="shared" si="6"/>
        <v>2.9000000000000004</v>
      </c>
      <c r="AC21" s="8">
        <v>58</v>
      </c>
      <c r="AD21" s="8">
        <v>34</v>
      </c>
      <c r="AE21" s="8">
        <v>0.17730000000000001</v>
      </c>
      <c r="AF21" s="8">
        <v>0</v>
      </c>
      <c r="AG21" s="19">
        <f t="shared" si="7"/>
        <v>0</v>
      </c>
      <c r="AH21" s="11">
        <v>0.224778609625259</v>
      </c>
      <c r="AI21" s="8">
        <v>0.36683365449199901</v>
      </c>
      <c r="AJ21" s="15">
        <f t="shared" si="8"/>
        <v>4.2</v>
      </c>
      <c r="AK21" s="8">
        <v>84</v>
      </c>
      <c r="AL21" s="8">
        <v>58</v>
      </c>
      <c r="AM21" s="8">
        <v>0.30452000000000001</v>
      </c>
      <c r="AN21" s="15">
        <v>0</v>
      </c>
      <c r="AO21" s="19">
        <f t="shared" si="9"/>
        <v>0</v>
      </c>
      <c r="AP21" s="11">
        <v>0.22903231690563</v>
      </c>
      <c r="AQ21" s="8">
        <v>0.112931043858</v>
      </c>
      <c r="AR21" s="15">
        <f t="shared" si="10"/>
        <v>5.5500000000000007</v>
      </c>
      <c r="AS21" s="8">
        <v>111</v>
      </c>
      <c r="AT21" s="8">
        <v>69</v>
      </c>
      <c r="AU21" s="8">
        <v>0.24099999999999999</v>
      </c>
      <c r="AV21" s="8">
        <v>0</v>
      </c>
      <c r="AW21" s="19">
        <f t="shared" si="11"/>
        <v>0</v>
      </c>
      <c r="AX21" s="11">
        <v>0.13513434291210399</v>
      </c>
      <c r="AY21" s="8">
        <v>8.2300727831999904E-2</v>
      </c>
      <c r="AZ21" s="15">
        <f t="shared" si="12"/>
        <v>2.85</v>
      </c>
      <c r="BA21" s="8">
        <v>57</v>
      </c>
      <c r="BB21" s="8">
        <v>37</v>
      </c>
      <c r="BC21" s="8">
        <v>0.11051</v>
      </c>
      <c r="BD21" s="8">
        <v>0</v>
      </c>
      <c r="BE21" s="19">
        <f t="shared" si="13"/>
        <v>2.4624342912103997E-2</v>
      </c>
      <c r="BF21" s="11">
        <v>0.12768377699898401</v>
      </c>
      <c r="BG21" s="8">
        <v>0.16669846988600001</v>
      </c>
      <c r="BH21" s="15">
        <f t="shared" si="14"/>
        <v>5</v>
      </c>
      <c r="BI21" s="8">
        <v>100</v>
      </c>
      <c r="BJ21" s="8">
        <v>64</v>
      </c>
      <c r="BK21" s="8">
        <v>0.18196999999999999</v>
      </c>
      <c r="BL21" s="8">
        <v>0</v>
      </c>
      <c r="BM21" s="19">
        <f t="shared" si="15"/>
        <v>0</v>
      </c>
      <c r="BN21" s="11">
        <v>8.2964933199270105E-2</v>
      </c>
      <c r="BO21" s="8">
        <v>3.0271761128999999E-2</v>
      </c>
      <c r="BP21" s="15">
        <f t="shared" si="16"/>
        <v>2</v>
      </c>
      <c r="BQ21" s="8">
        <v>40</v>
      </c>
      <c r="BR21" s="8">
        <v>24</v>
      </c>
      <c r="BS21" s="8">
        <v>6.7299999999999999E-2</v>
      </c>
      <c r="BT21" s="8">
        <v>0</v>
      </c>
      <c r="BU21" s="19">
        <f t="shared" si="17"/>
        <v>1.5664933199270106E-2</v>
      </c>
      <c r="BV21" s="11">
        <v>5.25022237611346E-2</v>
      </c>
      <c r="BW21" s="8">
        <v>3.1424285709999999E-2</v>
      </c>
      <c r="BX21" s="15">
        <f t="shared" si="18"/>
        <v>1</v>
      </c>
      <c r="BY21" s="8">
        <v>20</v>
      </c>
      <c r="BZ21" s="8">
        <v>12</v>
      </c>
      <c r="CA21" s="8">
        <v>2.5489999999999999E-2</v>
      </c>
      <c r="CB21" s="8">
        <v>0</v>
      </c>
      <c r="CC21" s="19">
        <f t="shared" si="19"/>
        <v>2.7012223761134602E-2</v>
      </c>
    </row>
    <row r="22" spans="1:81" x14ac:dyDescent="0.3">
      <c r="A22" s="20">
        <v>44733.791666666664</v>
      </c>
      <c r="B22" s="11">
        <v>0.44459937441053898</v>
      </c>
      <c r="C22" s="8">
        <v>0.50272636268600002</v>
      </c>
      <c r="D22" s="15">
        <f t="shared" si="1"/>
        <v>6.25</v>
      </c>
      <c r="E22" s="15">
        <v>125</v>
      </c>
      <c r="F22" s="15">
        <v>73</v>
      </c>
      <c r="G22" s="8">
        <v>0.56779999999999997</v>
      </c>
      <c r="H22" s="15">
        <v>0</v>
      </c>
      <c r="I22" s="19">
        <f t="shared" si="2"/>
        <v>0</v>
      </c>
      <c r="J22" s="11">
        <v>0.32893374941353698</v>
      </c>
      <c r="K22" s="8">
        <v>0.34245683667999999</v>
      </c>
      <c r="L22" s="15">
        <f t="shared" si="3"/>
        <v>5.45</v>
      </c>
      <c r="M22" s="8">
        <v>109</v>
      </c>
      <c r="N22" s="8">
        <v>59</v>
      </c>
      <c r="O22" s="15">
        <v>0.41083999999999998</v>
      </c>
      <c r="P22" s="15">
        <v>0</v>
      </c>
      <c r="Q22" s="19">
        <f t="shared" si="4"/>
        <v>0</v>
      </c>
      <c r="R22" s="11">
        <v>0.13248032757606601</v>
      </c>
      <c r="S22" s="8">
        <v>0.19053374519499899</v>
      </c>
      <c r="T22" s="15">
        <f t="shared" si="5"/>
        <v>3.6</v>
      </c>
      <c r="U22" s="8">
        <v>72</v>
      </c>
      <c r="V22" s="8">
        <v>38</v>
      </c>
      <c r="W22" s="8">
        <v>0.16997999999999999</v>
      </c>
      <c r="X22" s="15">
        <v>0</v>
      </c>
      <c r="Y22" s="19">
        <f t="shared" si="0"/>
        <v>0</v>
      </c>
      <c r="Z22" s="11">
        <v>9.7278515614101599E-2</v>
      </c>
      <c r="AA22" s="8">
        <v>0.178959888741999</v>
      </c>
      <c r="AB22" s="15">
        <f t="shared" si="6"/>
        <v>2.9000000000000004</v>
      </c>
      <c r="AC22" s="8">
        <v>58</v>
      </c>
      <c r="AD22" s="8">
        <v>34</v>
      </c>
      <c r="AE22" s="8">
        <v>0.12606999999999999</v>
      </c>
      <c r="AF22" s="8">
        <v>0</v>
      </c>
      <c r="AG22" s="19">
        <f t="shared" si="7"/>
        <v>0</v>
      </c>
      <c r="AH22" s="11">
        <v>0.19476713001910501</v>
      </c>
      <c r="AI22" s="8">
        <v>0.248568626165</v>
      </c>
      <c r="AJ22" s="15">
        <f t="shared" si="8"/>
        <v>4.2</v>
      </c>
      <c r="AK22" s="8">
        <v>84</v>
      </c>
      <c r="AL22" s="8">
        <v>58</v>
      </c>
      <c r="AM22" s="8">
        <v>0.19982</v>
      </c>
      <c r="AN22" s="15">
        <v>0</v>
      </c>
      <c r="AO22" s="19">
        <f t="shared" si="9"/>
        <v>0</v>
      </c>
      <c r="AP22" s="11">
        <v>0.23019706065873799</v>
      </c>
      <c r="AQ22" s="8">
        <v>0.146409946597999</v>
      </c>
      <c r="AR22" s="15">
        <f t="shared" si="10"/>
        <v>5.5500000000000007</v>
      </c>
      <c r="AS22" s="8">
        <v>111</v>
      </c>
      <c r="AT22" s="8">
        <v>69</v>
      </c>
      <c r="AU22" s="8">
        <v>0.18833</v>
      </c>
      <c r="AV22" s="8">
        <v>0</v>
      </c>
      <c r="AW22" s="19">
        <f t="shared" si="11"/>
        <v>4.1867060658737992E-2</v>
      </c>
      <c r="AX22" s="11">
        <v>9.1747747319838396E-2</v>
      </c>
      <c r="AY22" s="8">
        <v>6.2978816008999905E-2</v>
      </c>
      <c r="AZ22" s="15">
        <f t="shared" si="12"/>
        <v>2.85</v>
      </c>
      <c r="BA22" s="8">
        <v>57</v>
      </c>
      <c r="BB22" s="8">
        <v>37</v>
      </c>
      <c r="BC22" s="8">
        <v>7.8729999999999994E-2</v>
      </c>
      <c r="BD22" s="8">
        <v>0</v>
      </c>
      <c r="BE22" s="19">
        <f t="shared" si="13"/>
        <v>1.3017747319838402E-2</v>
      </c>
      <c r="BF22" s="11">
        <v>9.7278515614101599E-2</v>
      </c>
      <c r="BG22" s="8">
        <v>0.178959888741999</v>
      </c>
      <c r="BH22" s="15">
        <f t="shared" si="14"/>
        <v>5</v>
      </c>
      <c r="BI22" s="8">
        <v>100</v>
      </c>
      <c r="BJ22" s="8">
        <v>64</v>
      </c>
      <c r="BK22" s="8">
        <v>0.15518000000000001</v>
      </c>
      <c r="BL22" s="8">
        <v>0</v>
      </c>
      <c r="BM22" s="19">
        <f t="shared" si="15"/>
        <v>0</v>
      </c>
      <c r="BN22" s="11">
        <v>4.8086647417655899E-2</v>
      </c>
      <c r="BO22" s="8">
        <v>5.6010900783999999E-2</v>
      </c>
      <c r="BP22" s="15">
        <f t="shared" si="16"/>
        <v>2</v>
      </c>
      <c r="BQ22" s="8">
        <v>40</v>
      </c>
      <c r="BR22" s="8">
        <v>24</v>
      </c>
      <c r="BS22" s="8">
        <v>5.2330000000000002E-2</v>
      </c>
      <c r="BT22" s="8">
        <v>0</v>
      </c>
      <c r="BU22" s="19">
        <f t="shared" si="17"/>
        <v>0</v>
      </c>
      <c r="BV22" s="11">
        <v>7.2177139917566996E-2</v>
      </c>
      <c r="BW22" s="8">
        <v>8.9941463410000005E-3</v>
      </c>
      <c r="BX22" s="15">
        <f t="shared" si="18"/>
        <v>1</v>
      </c>
      <c r="BY22" s="8">
        <v>20</v>
      </c>
      <c r="BZ22" s="8">
        <v>12</v>
      </c>
      <c r="CA22" s="8">
        <v>2.266E-2</v>
      </c>
      <c r="CB22" s="8">
        <v>0</v>
      </c>
      <c r="CC22" s="19">
        <f t="shared" si="19"/>
        <v>4.9517139917566996E-2</v>
      </c>
    </row>
    <row r="23" spans="1:81" x14ac:dyDescent="0.3">
      <c r="A23" s="20">
        <v>44733.833333333336</v>
      </c>
      <c r="B23" s="11">
        <v>0.32551066156619601</v>
      </c>
      <c r="C23" s="8">
        <v>0.49199306178000002</v>
      </c>
      <c r="D23" s="15">
        <f t="shared" si="1"/>
        <v>6.25</v>
      </c>
      <c r="E23" s="15">
        <v>125</v>
      </c>
      <c r="F23" s="15">
        <v>73</v>
      </c>
      <c r="G23" s="8">
        <v>0.53671000000000002</v>
      </c>
      <c r="H23" s="15">
        <v>0</v>
      </c>
      <c r="I23" s="19">
        <f t="shared" si="2"/>
        <v>0</v>
      </c>
      <c r="J23" s="11">
        <v>0.30832083687393702</v>
      </c>
      <c r="K23" s="8">
        <v>0.27059865052900001</v>
      </c>
      <c r="L23" s="15">
        <f t="shared" si="3"/>
        <v>5.45</v>
      </c>
      <c r="M23" s="8">
        <v>109</v>
      </c>
      <c r="N23" s="8">
        <v>59</v>
      </c>
      <c r="O23" s="15">
        <v>0.35241</v>
      </c>
      <c r="P23" s="15">
        <v>0</v>
      </c>
      <c r="Q23" s="19">
        <f t="shared" si="4"/>
        <v>0</v>
      </c>
      <c r="R23" s="11">
        <v>0.12704899303376099</v>
      </c>
      <c r="S23" s="8">
        <v>0.150270095021</v>
      </c>
      <c r="T23" s="15">
        <f t="shared" si="5"/>
        <v>3.6</v>
      </c>
      <c r="U23" s="8">
        <v>72</v>
      </c>
      <c r="V23" s="8">
        <v>38</v>
      </c>
      <c r="W23" s="8">
        <v>0.11909</v>
      </c>
      <c r="X23" s="15">
        <v>0</v>
      </c>
      <c r="Y23" s="19">
        <f t="shared" si="0"/>
        <v>7.9589930337609915E-3</v>
      </c>
      <c r="Z23" s="11">
        <v>8.4905119928205E-2</v>
      </c>
      <c r="AA23" s="8">
        <v>0.13065065526399999</v>
      </c>
      <c r="AB23" s="15">
        <f t="shared" si="6"/>
        <v>2.9000000000000004</v>
      </c>
      <c r="AC23" s="8">
        <v>58</v>
      </c>
      <c r="AD23" s="8">
        <v>34</v>
      </c>
      <c r="AE23" s="8">
        <v>9.0959999999999999E-2</v>
      </c>
      <c r="AF23" s="8">
        <v>0</v>
      </c>
      <c r="AG23" s="19">
        <f t="shared" si="7"/>
        <v>0</v>
      </c>
      <c r="AH23" s="11">
        <v>0.11312621955152199</v>
      </c>
      <c r="AI23" s="8">
        <v>0.247833854134</v>
      </c>
      <c r="AJ23" s="15">
        <f t="shared" si="8"/>
        <v>4.2</v>
      </c>
      <c r="AK23" s="8">
        <v>84</v>
      </c>
      <c r="AL23" s="8">
        <v>58</v>
      </c>
      <c r="AM23" s="8">
        <v>0.17843000000000001</v>
      </c>
      <c r="AN23" s="15">
        <v>0</v>
      </c>
      <c r="AO23" s="19">
        <f t="shared" si="9"/>
        <v>0</v>
      </c>
      <c r="AP23" s="11">
        <v>0.17038906446413701</v>
      </c>
      <c r="AQ23" s="8">
        <v>0.19944049576699999</v>
      </c>
      <c r="AR23" s="15">
        <f t="shared" si="10"/>
        <v>5.5500000000000007</v>
      </c>
      <c r="AS23" s="8">
        <v>111</v>
      </c>
      <c r="AT23" s="8">
        <v>69</v>
      </c>
      <c r="AU23" s="8">
        <v>0.12282999999999999</v>
      </c>
      <c r="AV23" s="8">
        <v>0</v>
      </c>
      <c r="AW23" s="19">
        <f t="shared" si="11"/>
        <v>4.7559064464137019E-2</v>
      </c>
      <c r="AX23" s="11">
        <v>6.5772651244460995E-2</v>
      </c>
      <c r="AY23" s="8">
        <v>0.116985106442999</v>
      </c>
      <c r="AZ23" s="15">
        <f t="shared" si="12"/>
        <v>2.85</v>
      </c>
      <c r="BA23" s="8">
        <v>57</v>
      </c>
      <c r="BB23" s="8">
        <v>37</v>
      </c>
      <c r="BC23" s="8">
        <v>6.7659999999999998E-2</v>
      </c>
      <c r="BD23" s="8">
        <v>0</v>
      </c>
      <c r="BE23" s="19">
        <f t="shared" si="13"/>
        <v>0</v>
      </c>
      <c r="BF23" s="11">
        <v>8.4905119928205E-2</v>
      </c>
      <c r="BG23" s="8">
        <v>0.13065065526399999</v>
      </c>
      <c r="BH23" s="15">
        <f t="shared" si="14"/>
        <v>5</v>
      </c>
      <c r="BI23" s="8">
        <v>100</v>
      </c>
      <c r="BJ23" s="8">
        <v>64</v>
      </c>
      <c r="BK23" s="8">
        <v>0.17360999999999999</v>
      </c>
      <c r="BL23" s="8">
        <v>0</v>
      </c>
      <c r="BM23" s="19">
        <f t="shared" si="15"/>
        <v>0</v>
      </c>
      <c r="BN23" s="11">
        <v>3.8173891634672497E-2</v>
      </c>
      <c r="BO23" s="8">
        <v>6.6763861731999996E-2</v>
      </c>
      <c r="BP23" s="15">
        <f t="shared" si="16"/>
        <v>2</v>
      </c>
      <c r="BQ23" s="8">
        <v>40</v>
      </c>
      <c r="BR23" s="8">
        <v>24</v>
      </c>
      <c r="BS23" s="8">
        <v>4.6929999999999999E-2</v>
      </c>
      <c r="BT23" s="8">
        <v>0</v>
      </c>
      <c r="BU23" s="19">
        <f t="shared" si="17"/>
        <v>0</v>
      </c>
      <c r="BV23" s="11">
        <v>4.31196479212934E-2</v>
      </c>
      <c r="BW23" s="8">
        <v>4.1758536589999997E-3</v>
      </c>
      <c r="BX23" s="15">
        <f t="shared" si="18"/>
        <v>1</v>
      </c>
      <c r="BY23" s="8">
        <v>20</v>
      </c>
      <c r="BZ23" s="8">
        <v>12</v>
      </c>
      <c r="CA23" s="8">
        <v>1.983E-2</v>
      </c>
      <c r="CB23" s="8">
        <v>0</v>
      </c>
      <c r="CC23" s="19">
        <f t="shared" si="19"/>
        <v>2.3289647921293399E-2</v>
      </c>
    </row>
    <row r="24" spans="1:81" x14ac:dyDescent="0.3">
      <c r="A24" s="20">
        <v>44733.875</v>
      </c>
      <c r="B24" s="11">
        <v>0.25697832912804203</v>
      </c>
      <c r="C24" s="8">
        <v>0.34021550684699903</v>
      </c>
      <c r="D24" s="15">
        <f t="shared" si="1"/>
        <v>6.25</v>
      </c>
      <c r="E24" s="15">
        <v>125</v>
      </c>
      <c r="F24" s="15">
        <v>73</v>
      </c>
      <c r="G24" s="8">
        <v>0.37287999999999999</v>
      </c>
      <c r="H24" s="15">
        <v>0</v>
      </c>
      <c r="I24" s="19">
        <f t="shared" si="2"/>
        <v>0</v>
      </c>
      <c r="J24" s="11">
        <v>0.17785355844279699</v>
      </c>
      <c r="K24" s="8">
        <v>0.30264550185200001</v>
      </c>
      <c r="L24" s="15">
        <f t="shared" si="3"/>
        <v>5.45</v>
      </c>
      <c r="M24" s="8">
        <v>109</v>
      </c>
      <c r="N24" s="8">
        <v>59</v>
      </c>
      <c r="O24" s="15">
        <v>0.30256</v>
      </c>
      <c r="P24" s="15">
        <v>0</v>
      </c>
      <c r="Q24" s="19">
        <f t="shared" si="4"/>
        <v>0</v>
      </c>
      <c r="R24" s="11">
        <v>0.107826715063123</v>
      </c>
      <c r="S24" s="8">
        <v>0.106861488176</v>
      </c>
      <c r="T24" s="15">
        <f t="shared" si="5"/>
        <v>3.6</v>
      </c>
      <c r="U24" s="8">
        <v>72</v>
      </c>
      <c r="V24" s="8">
        <v>38</v>
      </c>
      <c r="W24" s="8">
        <v>9.715E-2</v>
      </c>
      <c r="X24" s="15">
        <v>0</v>
      </c>
      <c r="Y24" s="19">
        <f t="shared" si="0"/>
        <v>1.0676715063122996E-2</v>
      </c>
      <c r="Z24" s="11">
        <v>7.0975198650216301E-2</v>
      </c>
      <c r="AA24" s="8">
        <v>9.6074376668999997E-2</v>
      </c>
      <c r="AB24" s="15">
        <f t="shared" si="6"/>
        <v>2.9000000000000004</v>
      </c>
      <c r="AC24" s="8">
        <v>58</v>
      </c>
      <c r="AD24" s="8">
        <v>34</v>
      </c>
      <c r="AE24" s="8">
        <v>7.6130000000000003E-2</v>
      </c>
      <c r="AF24" s="8">
        <v>0</v>
      </c>
      <c r="AG24" s="19">
        <f t="shared" si="7"/>
        <v>0</v>
      </c>
      <c r="AH24" s="11">
        <v>0.18903895137594201</v>
      </c>
      <c r="AI24" s="8">
        <v>0.20029388714999999</v>
      </c>
      <c r="AJ24" s="15">
        <f t="shared" si="8"/>
        <v>4.2</v>
      </c>
      <c r="AK24" s="8">
        <v>84</v>
      </c>
      <c r="AL24" s="8">
        <v>58</v>
      </c>
      <c r="AM24" s="8">
        <v>0.17498</v>
      </c>
      <c r="AN24" s="15">
        <v>0</v>
      </c>
      <c r="AO24" s="19">
        <f t="shared" si="9"/>
        <v>1.4058951375942014E-2</v>
      </c>
      <c r="AP24" s="11">
        <v>0.120444442027557</v>
      </c>
      <c r="AQ24" s="8">
        <v>0.117466206494</v>
      </c>
      <c r="AR24" s="15">
        <f t="shared" si="10"/>
        <v>5.5500000000000007</v>
      </c>
      <c r="AS24" s="8">
        <v>111</v>
      </c>
      <c r="AT24" s="8">
        <v>69</v>
      </c>
      <c r="AU24" s="8">
        <v>0.11008999999999999</v>
      </c>
      <c r="AV24" s="8">
        <v>0</v>
      </c>
      <c r="AW24" s="19">
        <f t="shared" si="11"/>
        <v>1.0354442027557004E-2</v>
      </c>
      <c r="AX24" s="11">
        <v>5.8256508188088502E-2</v>
      </c>
      <c r="AY24" s="8">
        <v>9.1182952161999994E-2</v>
      </c>
      <c r="AZ24" s="15">
        <f t="shared" si="12"/>
        <v>2.85</v>
      </c>
      <c r="BA24" s="8">
        <v>57</v>
      </c>
      <c r="BB24" s="8">
        <v>37</v>
      </c>
      <c r="BC24" s="8">
        <v>3.8800000000000001E-2</v>
      </c>
      <c r="BD24" s="8">
        <v>0</v>
      </c>
      <c r="BE24" s="19">
        <f t="shared" si="13"/>
        <v>1.94565081880885E-2</v>
      </c>
      <c r="BF24" s="11">
        <v>7.0975198650216301E-2</v>
      </c>
      <c r="BG24" s="8">
        <v>9.6074376668999997E-2</v>
      </c>
      <c r="BH24" s="15">
        <f t="shared" si="14"/>
        <v>5</v>
      </c>
      <c r="BI24" s="8">
        <v>100</v>
      </c>
      <c r="BJ24" s="8">
        <v>64</v>
      </c>
      <c r="BK24" s="8">
        <v>0.11828</v>
      </c>
      <c r="BL24" s="8">
        <v>0</v>
      </c>
      <c r="BM24" s="19">
        <f t="shared" si="15"/>
        <v>0</v>
      </c>
      <c r="BN24" s="11">
        <v>3.0674647645391101E-2</v>
      </c>
      <c r="BO24" s="8">
        <v>3.3450603340000003E-2</v>
      </c>
      <c r="BP24" s="15">
        <f t="shared" si="16"/>
        <v>2</v>
      </c>
      <c r="BQ24" s="8">
        <v>40</v>
      </c>
      <c r="BR24" s="8">
        <v>24</v>
      </c>
      <c r="BS24" s="8">
        <v>2.4459999999999999E-2</v>
      </c>
      <c r="BT24" s="8">
        <v>0</v>
      </c>
      <c r="BU24" s="19">
        <f t="shared" si="17"/>
        <v>6.2146476453911019E-3</v>
      </c>
      <c r="BV24" s="11">
        <v>2.5776238041939299E-2</v>
      </c>
      <c r="BW24" s="8">
        <v>1.899E-2</v>
      </c>
      <c r="BX24" s="15">
        <f t="shared" si="18"/>
        <v>1</v>
      </c>
      <c r="BY24" s="8">
        <v>20</v>
      </c>
      <c r="BZ24" s="8">
        <v>12</v>
      </c>
      <c r="CA24" s="8">
        <v>9.2300000000000004E-3</v>
      </c>
      <c r="CB24" s="8">
        <v>0</v>
      </c>
      <c r="CC24" s="19">
        <f t="shared" si="19"/>
        <v>1.6546238041939297E-2</v>
      </c>
    </row>
    <row r="25" spans="1:81" x14ac:dyDescent="0.3">
      <c r="A25" s="20">
        <v>44733.916666666664</v>
      </c>
      <c r="B25" s="11">
        <v>0.263899221837263</v>
      </c>
      <c r="C25" s="8">
        <v>0.39966093190499902</v>
      </c>
      <c r="D25" s="15">
        <f t="shared" si="1"/>
        <v>6.25</v>
      </c>
      <c r="E25" s="15">
        <v>125</v>
      </c>
      <c r="F25" s="15">
        <v>73</v>
      </c>
      <c r="G25" s="8">
        <v>0.37709999999999999</v>
      </c>
      <c r="H25" s="15">
        <v>0</v>
      </c>
      <c r="I25" s="19">
        <f t="shared" si="2"/>
        <v>0</v>
      </c>
      <c r="J25" s="11">
        <v>0.137289452182594</v>
      </c>
      <c r="K25" s="8">
        <v>0.203944384948999</v>
      </c>
      <c r="L25" s="15">
        <f t="shared" si="3"/>
        <v>5.45</v>
      </c>
      <c r="M25" s="8">
        <v>109</v>
      </c>
      <c r="N25" s="8">
        <v>59</v>
      </c>
      <c r="O25" s="15">
        <v>0.26302999999999999</v>
      </c>
      <c r="P25" s="15">
        <v>0</v>
      </c>
      <c r="Q25" s="19">
        <f t="shared" si="4"/>
        <v>0</v>
      </c>
      <c r="R25" s="11">
        <v>7.0907239517102497E-2</v>
      </c>
      <c r="S25" s="8">
        <v>0.12216132027399999</v>
      </c>
      <c r="T25" s="15">
        <f t="shared" si="5"/>
        <v>3.6</v>
      </c>
      <c r="U25" s="8">
        <v>72</v>
      </c>
      <c r="V25" s="8">
        <v>38</v>
      </c>
      <c r="W25" s="8">
        <v>6.4920000000000005E-2</v>
      </c>
      <c r="X25" s="15">
        <v>0</v>
      </c>
      <c r="Y25" s="19">
        <f t="shared" si="0"/>
        <v>5.9872395171024911E-3</v>
      </c>
      <c r="Z25" s="11">
        <v>4.39667054408251E-2</v>
      </c>
      <c r="AA25" s="8">
        <v>6.2213442989999999E-2</v>
      </c>
      <c r="AB25" s="15">
        <f t="shared" si="6"/>
        <v>2.9000000000000004</v>
      </c>
      <c r="AC25" s="8">
        <v>58</v>
      </c>
      <c r="AD25" s="8">
        <v>34</v>
      </c>
      <c r="AE25" s="8">
        <v>5.1909999999999998E-2</v>
      </c>
      <c r="AF25" s="8">
        <v>0</v>
      </c>
      <c r="AG25" s="19">
        <f t="shared" si="7"/>
        <v>0</v>
      </c>
      <c r="AH25" s="11">
        <v>0.10665025730781701</v>
      </c>
      <c r="AI25" s="8">
        <v>0.119100574575999</v>
      </c>
      <c r="AJ25" s="15">
        <f t="shared" si="8"/>
        <v>4.2</v>
      </c>
      <c r="AK25" s="8">
        <v>84</v>
      </c>
      <c r="AL25" s="8">
        <v>58</v>
      </c>
      <c r="AM25" s="8">
        <v>0.12906000000000001</v>
      </c>
      <c r="AN25" s="15">
        <v>0</v>
      </c>
      <c r="AO25" s="19">
        <f t="shared" si="9"/>
        <v>0</v>
      </c>
      <c r="AP25" s="11">
        <v>8.6531266379048496E-2</v>
      </c>
      <c r="AQ25" s="8">
        <v>0.101535166005</v>
      </c>
      <c r="AR25" s="15">
        <f t="shared" si="10"/>
        <v>5.5500000000000007</v>
      </c>
      <c r="AS25" s="8">
        <v>111</v>
      </c>
      <c r="AT25" s="8">
        <v>69</v>
      </c>
      <c r="AU25" s="8">
        <v>9.1399999999999995E-2</v>
      </c>
      <c r="AV25" s="8">
        <v>0</v>
      </c>
      <c r="AW25" s="19">
        <f t="shared" si="11"/>
        <v>0</v>
      </c>
      <c r="AX25" s="11">
        <v>4.8168966542498998E-2</v>
      </c>
      <c r="AY25" s="8">
        <v>4.3259034483000003E-2</v>
      </c>
      <c r="AZ25" s="15">
        <f t="shared" si="12"/>
        <v>2.85</v>
      </c>
      <c r="BA25" s="8">
        <v>57</v>
      </c>
      <c r="BB25" s="8">
        <v>37</v>
      </c>
      <c r="BC25" s="8">
        <v>2.4250000000000001E-2</v>
      </c>
      <c r="BD25" s="8">
        <v>0</v>
      </c>
      <c r="BE25" s="19">
        <f t="shared" si="13"/>
        <v>2.3918966542498997E-2</v>
      </c>
      <c r="BF25" s="11">
        <v>4.39667054408251E-2</v>
      </c>
      <c r="BG25" s="8">
        <v>6.2213442989999999E-2</v>
      </c>
      <c r="BH25" s="15">
        <f t="shared" si="14"/>
        <v>5</v>
      </c>
      <c r="BI25" s="8">
        <v>100</v>
      </c>
      <c r="BJ25" s="8">
        <v>64</v>
      </c>
      <c r="BK25" s="8">
        <v>9.2730000000000007E-2</v>
      </c>
      <c r="BL25" s="8">
        <v>0</v>
      </c>
      <c r="BM25" s="19">
        <f t="shared" si="15"/>
        <v>0</v>
      </c>
      <c r="BN25" s="11">
        <v>1.28264108735057E-2</v>
      </c>
      <c r="BO25" s="8">
        <v>2.718902439E-2</v>
      </c>
      <c r="BP25" s="15">
        <f t="shared" si="16"/>
        <v>2</v>
      </c>
      <c r="BQ25" s="8">
        <v>40</v>
      </c>
      <c r="BR25" s="8">
        <v>24</v>
      </c>
      <c r="BS25" s="8">
        <v>1.7489999999999999E-2</v>
      </c>
      <c r="BT25" s="8">
        <v>0</v>
      </c>
      <c r="BU25" s="19">
        <f t="shared" si="17"/>
        <v>0</v>
      </c>
      <c r="BV25" s="11">
        <v>0</v>
      </c>
      <c r="BW25" s="8">
        <v>0</v>
      </c>
      <c r="BX25" s="15">
        <f t="shared" si="18"/>
        <v>1</v>
      </c>
      <c r="BY25" s="8">
        <v>20</v>
      </c>
      <c r="BZ25" s="8">
        <v>12</v>
      </c>
      <c r="CA25" s="8">
        <v>2.2519999999999998E-2</v>
      </c>
      <c r="CB25" s="8">
        <v>0</v>
      </c>
      <c r="CC25" s="19">
        <f t="shared" si="19"/>
        <v>0</v>
      </c>
    </row>
    <row r="26" spans="1:81" x14ac:dyDescent="0.3">
      <c r="A26" s="20">
        <v>44733.958333333336</v>
      </c>
      <c r="B26" s="11">
        <v>0.164295979465331</v>
      </c>
      <c r="C26" s="8">
        <v>0.19408928479199999</v>
      </c>
      <c r="D26" s="15">
        <f t="shared" si="1"/>
        <v>6.25</v>
      </c>
      <c r="E26" s="15">
        <v>125</v>
      </c>
      <c r="F26" s="15">
        <v>73</v>
      </c>
      <c r="G26" s="8">
        <v>0.22123000000000001</v>
      </c>
      <c r="H26" s="15">
        <v>0</v>
      </c>
      <c r="I26" s="19">
        <f t="shared" si="2"/>
        <v>0</v>
      </c>
      <c r="J26" s="11">
        <v>8.12753433145008E-2</v>
      </c>
      <c r="K26" s="8">
        <v>0.13076081769</v>
      </c>
      <c r="L26" s="15">
        <f t="shared" si="3"/>
        <v>5.45</v>
      </c>
      <c r="M26" s="8">
        <v>109</v>
      </c>
      <c r="N26" s="8">
        <v>59</v>
      </c>
      <c r="O26" s="15">
        <v>0.13444</v>
      </c>
      <c r="P26" s="15">
        <v>0</v>
      </c>
      <c r="Q26" s="19">
        <f t="shared" si="4"/>
        <v>0</v>
      </c>
      <c r="R26" s="11">
        <v>4.2667381470378102E-2</v>
      </c>
      <c r="S26" s="8">
        <v>7.2715471391E-2</v>
      </c>
      <c r="T26" s="15">
        <f t="shared" si="5"/>
        <v>3.6</v>
      </c>
      <c r="U26" s="8">
        <v>72</v>
      </c>
      <c r="V26" s="8">
        <v>38</v>
      </c>
      <c r="W26" s="8">
        <v>4.2450000000000002E-2</v>
      </c>
      <c r="X26" s="15">
        <v>0</v>
      </c>
      <c r="Y26" s="19">
        <f t="shared" si="0"/>
        <v>2.1738147037810018E-4</v>
      </c>
      <c r="Z26" s="11">
        <v>2.4153260363252702E-2</v>
      </c>
      <c r="AA26" s="8">
        <v>2.7833998716000001E-2</v>
      </c>
      <c r="AB26" s="15">
        <f t="shared" si="6"/>
        <v>2.9000000000000004</v>
      </c>
      <c r="AC26" s="8">
        <v>58</v>
      </c>
      <c r="AD26" s="8">
        <v>34</v>
      </c>
      <c r="AE26" s="8">
        <v>2.606E-2</v>
      </c>
      <c r="AF26" s="8">
        <v>0</v>
      </c>
      <c r="AG26" s="19">
        <f t="shared" si="7"/>
        <v>0</v>
      </c>
      <c r="AH26" s="11">
        <v>7.2834239594138497E-2</v>
      </c>
      <c r="AI26" s="8">
        <v>0.112889969720999</v>
      </c>
      <c r="AJ26" s="15">
        <f t="shared" si="8"/>
        <v>4.2</v>
      </c>
      <c r="AK26" s="8">
        <v>84</v>
      </c>
      <c r="AL26" s="8">
        <v>58</v>
      </c>
      <c r="AM26" s="8">
        <v>8.0670000000000006E-2</v>
      </c>
      <c r="AN26" s="15">
        <v>0</v>
      </c>
      <c r="AO26" s="19">
        <f t="shared" si="9"/>
        <v>0</v>
      </c>
      <c r="AP26" s="11">
        <v>6.9263832973222195E-2</v>
      </c>
      <c r="AQ26" s="8">
        <v>0.11939940102</v>
      </c>
      <c r="AR26" s="15">
        <f t="shared" si="10"/>
        <v>5.5500000000000007</v>
      </c>
      <c r="AS26" s="8">
        <v>111</v>
      </c>
      <c r="AT26" s="8">
        <v>69</v>
      </c>
      <c r="AU26" s="8">
        <v>6.9330000000000003E-2</v>
      </c>
      <c r="AV26" s="8">
        <v>0</v>
      </c>
      <c r="AW26" s="19">
        <f t="shared" si="11"/>
        <v>0</v>
      </c>
      <c r="AX26" s="11">
        <v>2.6869901722275699E-2</v>
      </c>
      <c r="AY26" s="8">
        <v>0</v>
      </c>
      <c r="AZ26" s="15">
        <f t="shared" si="12"/>
        <v>2.85</v>
      </c>
      <c r="BA26" s="8">
        <v>57</v>
      </c>
      <c r="BB26" s="8">
        <v>37</v>
      </c>
      <c r="BC26" s="8">
        <v>2.07E-2</v>
      </c>
      <c r="BD26" s="8">
        <v>0</v>
      </c>
      <c r="BE26" s="19">
        <f t="shared" si="13"/>
        <v>6.1699017222756995E-3</v>
      </c>
      <c r="BF26" s="11">
        <v>2.4153260363252702E-2</v>
      </c>
      <c r="BG26" s="8">
        <v>2.7833998716000001E-2</v>
      </c>
      <c r="BH26" s="15">
        <f t="shared" si="14"/>
        <v>5</v>
      </c>
      <c r="BI26" s="8">
        <v>100</v>
      </c>
      <c r="BJ26" s="8">
        <v>64</v>
      </c>
      <c r="BK26" s="8">
        <v>6.2570000000000001E-2</v>
      </c>
      <c r="BL26" s="8">
        <v>0</v>
      </c>
      <c r="BM26" s="19">
        <f t="shared" si="15"/>
        <v>0</v>
      </c>
      <c r="BN26" s="11">
        <v>0</v>
      </c>
      <c r="BO26" s="8">
        <v>2.0613636363999901E-2</v>
      </c>
      <c r="BP26" s="15">
        <f t="shared" si="16"/>
        <v>2</v>
      </c>
      <c r="BQ26" s="8">
        <v>40</v>
      </c>
      <c r="BR26" s="8">
        <v>24</v>
      </c>
      <c r="BS26" s="8">
        <v>4.3299999999999996E-3</v>
      </c>
      <c r="BT26" s="8">
        <v>0</v>
      </c>
      <c r="BU26" s="19">
        <f t="shared" si="17"/>
        <v>0</v>
      </c>
      <c r="BV26" s="11">
        <v>6.2284439813030997E-3</v>
      </c>
      <c r="BW26" s="8">
        <v>0</v>
      </c>
      <c r="BX26" s="15">
        <f t="shared" si="18"/>
        <v>1</v>
      </c>
      <c r="BY26" s="8">
        <v>20</v>
      </c>
      <c r="BZ26" s="8">
        <v>12</v>
      </c>
      <c r="CA26" s="8">
        <v>1.213E-2</v>
      </c>
      <c r="CB26" s="8">
        <v>0</v>
      </c>
      <c r="CC26" s="19">
        <f t="shared" si="19"/>
        <v>0</v>
      </c>
    </row>
    <row r="27" spans="1:81" x14ac:dyDescent="0.3">
      <c r="A27" s="20">
        <v>44734</v>
      </c>
      <c r="B27" s="11">
        <v>7.6884429878513794E-2</v>
      </c>
      <c r="C27" s="8">
        <v>0.13816817728299999</v>
      </c>
      <c r="D27" s="15">
        <f t="shared" si="1"/>
        <v>6.25</v>
      </c>
      <c r="E27" s="15">
        <v>125</v>
      </c>
      <c r="F27" s="15">
        <v>73</v>
      </c>
      <c r="G27" s="8">
        <v>0.11292000000000001</v>
      </c>
      <c r="H27" s="15">
        <v>0</v>
      </c>
      <c r="I27" s="19">
        <f t="shared" si="2"/>
        <v>0</v>
      </c>
      <c r="J27" s="11">
        <v>5.4694085558227301E-2</v>
      </c>
      <c r="K27" s="8">
        <v>6.3383972124999993E-2</v>
      </c>
      <c r="L27" s="15">
        <f t="shared" si="3"/>
        <v>5.45</v>
      </c>
      <c r="M27" s="8">
        <v>109</v>
      </c>
      <c r="N27" s="8">
        <v>59</v>
      </c>
      <c r="O27" s="15">
        <v>6.6019999999999995E-2</v>
      </c>
      <c r="P27" s="15">
        <v>0</v>
      </c>
      <c r="Q27" s="19">
        <f t="shared" si="4"/>
        <v>0</v>
      </c>
      <c r="R27" s="11">
        <v>2.2777751532817501E-2</v>
      </c>
      <c r="S27" s="8">
        <v>1.6250000000000001E-2</v>
      </c>
      <c r="T27" s="15">
        <f t="shared" si="5"/>
        <v>3.6</v>
      </c>
      <c r="U27" s="8">
        <v>72</v>
      </c>
      <c r="V27" s="8">
        <v>38</v>
      </c>
      <c r="W27" s="8">
        <v>2.1340000000000001E-2</v>
      </c>
      <c r="X27" s="15">
        <v>0</v>
      </c>
      <c r="Y27" s="19">
        <f t="shared" si="0"/>
        <v>1.4377515328174995E-3</v>
      </c>
      <c r="Z27" s="11">
        <v>3.40945162765053E-3</v>
      </c>
      <c r="AA27" s="8">
        <v>2.1691411482999998E-2</v>
      </c>
      <c r="AB27" s="15">
        <f t="shared" si="6"/>
        <v>2.9000000000000004</v>
      </c>
      <c r="AC27" s="8">
        <v>58</v>
      </c>
      <c r="AD27" s="8">
        <v>34</v>
      </c>
      <c r="AE27" s="8">
        <v>7.8200000000000006E-3</v>
      </c>
      <c r="AF27" s="8">
        <v>0</v>
      </c>
      <c r="AG27" s="19">
        <f t="shared" si="7"/>
        <v>0</v>
      </c>
      <c r="AH27" s="11">
        <v>3.8416986641178402E-2</v>
      </c>
      <c r="AI27" s="8">
        <v>7.2064233707999997E-2</v>
      </c>
      <c r="AJ27" s="15">
        <f t="shared" si="8"/>
        <v>4.2</v>
      </c>
      <c r="AK27" s="8">
        <v>84</v>
      </c>
      <c r="AL27" s="8">
        <v>58</v>
      </c>
      <c r="AM27" s="8">
        <v>6.0720000000000003E-2</v>
      </c>
      <c r="AN27" s="15">
        <v>0</v>
      </c>
      <c r="AO27" s="19">
        <f t="shared" si="9"/>
        <v>0</v>
      </c>
      <c r="AP27" s="11">
        <v>2.6374746876958E-2</v>
      </c>
      <c r="AQ27" s="8">
        <v>9.0021876032000001E-2</v>
      </c>
      <c r="AR27" s="15">
        <f t="shared" si="10"/>
        <v>5.5500000000000007</v>
      </c>
      <c r="AS27" s="8">
        <v>111</v>
      </c>
      <c r="AT27" s="8">
        <v>69</v>
      </c>
      <c r="AU27" s="8">
        <v>3.1440000000000003E-2</v>
      </c>
      <c r="AV27" s="8">
        <v>0</v>
      </c>
      <c r="AW27" s="19">
        <f t="shared" si="11"/>
        <v>0</v>
      </c>
      <c r="AX27" s="11">
        <v>8.4877275748440305E-3</v>
      </c>
      <c r="AY27" s="8">
        <v>0</v>
      </c>
      <c r="AZ27" s="15">
        <f t="shared" si="12"/>
        <v>2.85</v>
      </c>
      <c r="BA27" s="8">
        <v>57</v>
      </c>
      <c r="BB27" s="8">
        <v>37</v>
      </c>
      <c r="BC27" s="8">
        <v>2.3349999999999999E-2</v>
      </c>
      <c r="BD27" s="8">
        <v>0</v>
      </c>
      <c r="BE27" s="19">
        <f t="shared" si="13"/>
        <v>0</v>
      </c>
      <c r="BF27" s="11">
        <v>3.40945162765053E-3</v>
      </c>
      <c r="BG27" s="8">
        <v>2.1691411482999998E-2</v>
      </c>
      <c r="BH27" s="15">
        <f t="shared" si="14"/>
        <v>5</v>
      </c>
      <c r="BI27" s="8">
        <v>100</v>
      </c>
      <c r="BJ27" s="8">
        <v>64</v>
      </c>
      <c r="BK27" s="8">
        <v>2.7060000000000001E-2</v>
      </c>
      <c r="BL27" s="8">
        <v>0</v>
      </c>
      <c r="BM27" s="19">
        <f t="shared" si="15"/>
        <v>0</v>
      </c>
      <c r="BN27" s="11">
        <v>0</v>
      </c>
      <c r="BO27" s="8">
        <v>6.8563636359999999E-3</v>
      </c>
      <c r="BP27" s="15">
        <f t="shared" si="16"/>
        <v>2</v>
      </c>
      <c r="BQ27" s="8">
        <v>40</v>
      </c>
      <c r="BR27" s="8">
        <v>24</v>
      </c>
      <c r="BS27" s="8">
        <v>3.15E-3</v>
      </c>
      <c r="BT27" s="8">
        <v>0</v>
      </c>
      <c r="BU27" s="19">
        <f t="shared" si="17"/>
        <v>0</v>
      </c>
      <c r="BV27" s="11">
        <v>0</v>
      </c>
      <c r="BW27" s="8">
        <v>0</v>
      </c>
      <c r="BX27" s="15">
        <f t="shared" si="18"/>
        <v>1</v>
      </c>
      <c r="BY27" s="8">
        <v>20</v>
      </c>
      <c r="BZ27" s="8">
        <v>12</v>
      </c>
      <c r="CA27" s="8">
        <v>0</v>
      </c>
      <c r="CB27" s="8">
        <v>0</v>
      </c>
      <c r="CC27" s="19">
        <f t="shared" si="19"/>
        <v>0</v>
      </c>
    </row>
    <row r="28" spans="1:81" x14ac:dyDescent="0.3">
      <c r="A28" s="20">
        <v>44734.041666666664</v>
      </c>
      <c r="B28" s="11">
        <v>5.5147691095171501E-2</v>
      </c>
      <c r="C28" s="8">
        <v>7.1874565626999995E-2</v>
      </c>
      <c r="D28" s="15">
        <f t="shared" si="1"/>
        <v>6.25</v>
      </c>
      <c r="E28" s="15">
        <v>125</v>
      </c>
      <c r="F28" s="15">
        <v>73</v>
      </c>
      <c r="G28" s="8">
        <v>7.5120000000000006E-2</v>
      </c>
      <c r="H28" s="15">
        <v>0</v>
      </c>
      <c r="I28" s="19">
        <f t="shared" si="2"/>
        <v>0</v>
      </c>
      <c r="J28" s="11">
        <v>3.9823480272734101E-2</v>
      </c>
      <c r="K28" s="8">
        <v>4.9785885469999999E-2</v>
      </c>
      <c r="L28" s="15">
        <f t="shared" si="3"/>
        <v>5.45</v>
      </c>
      <c r="M28" s="8">
        <v>109</v>
      </c>
      <c r="N28" s="8">
        <v>59</v>
      </c>
      <c r="O28" s="15">
        <v>4.437E-2</v>
      </c>
      <c r="P28" s="15">
        <v>0</v>
      </c>
      <c r="Q28" s="19">
        <f t="shared" si="4"/>
        <v>0</v>
      </c>
      <c r="R28" s="11">
        <v>0</v>
      </c>
      <c r="S28" s="8">
        <v>0</v>
      </c>
      <c r="T28" s="15">
        <f t="shared" si="5"/>
        <v>3.6</v>
      </c>
      <c r="U28" s="8">
        <v>72</v>
      </c>
      <c r="V28" s="8">
        <v>38</v>
      </c>
      <c r="W28" s="8">
        <v>7.9399999999999991E-3</v>
      </c>
      <c r="X28" s="15">
        <v>0</v>
      </c>
      <c r="Y28" s="19">
        <f t="shared" si="0"/>
        <v>0</v>
      </c>
      <c r="Z28" s="11">
        <v>0</v>
      </c>
      <c r="AA28" s="8">
        <v>2.3297272729999999E-2</v>
      </c>
      <c r="AB28" s="15">
        <f t="shared" si="6"/>
        <v>2.9000000000000004</v>
      </c>
      <c r="AC28" s="8">
        <v>58</v>
      </c>
      <c r="AD28" s="8">
        <v>34</v>
      </c>
      <c r="AE28" s="8">
        <v>2.5799999999999998E-3</v>
      </c>
      <c r="AF28" s="8">
        <v>0</v>
      </c>
      <c r="AG28" s="19">
        <f t="shared" si="7"/>
        <v>0</v>
      </c>
      <c r="AH28" s="11">
        <v>6.59836919111017E-3</v>
      </c>
      <c r="AI28" s="8">
        <v>7.8688524590000003E-3</v>
      </c>
      <c r="AJ28" s="15">
        <f t="shared" si="8"/>
        <v>4.2</v>
      </c>
      <c r="AK28" s="8">
        <v>84</v>
      </c>
      <c r="AL28" s="8">
        <v>58</v>
      </c>
      <c r="AM28" s="8">
        <v>1.9820000000000001E-2</v>
      </c>
      <c r="AN28" s="15">
        <v>0</v>
      </c>
      <c r="AO28" s="19">
        <f t="shared" si="9"/>
        <v>0</v>
      </c>
      <c r="AP28" s="11">
        <v>0</v>
      </c>
      <c r="AQ28" s="8">
        <v>4.2352626889000003E-2</v>
      </c>
      <c r="AR28" s="15">
        <f t="shared" si="10"/>
        <v>5.5500000000000007</v>
      </c>
      <c r="AS28" s="8">
        <v>111</v>
      </c>
      <c r="AT28" s="8">
        <v>69</v>
      </c>
      <c r="AU28" s="8">
        <v>1.866E-2</v>
      </c>
      <c r="AV28" s="8">
        <v>0</v>
      </c>
      <c r="AW28" s="19">
        <f t="shared" si="11"/>
        <v>0</v>
      </c>
      <c r="AX28" s="11">
        <v>0</v>
      </c>
      <c r="AY28" s="8">
        <v>8.8320177379999903E-3</v>
      </c>
      <c r="AZ28" s="15">
        <f t="shared" si="12"/>
        <v>2.85</v>
      </c>
      <c r="BA28" s="8">
        <v>57</v>
      </c>
      <c r="BB28" s="8">
        <v>37</v>
      </c>
      <c r="BC28" s="8">
        <v>7.5799999999999999E-3</v>
      </c>
      <c r="BD28" s="8">
        <v>0</v>
      </c>
      <c r="BE28" s="19">
        <f t="shared" si="13"/>
        <v>0</v>
      </c>
      <c r="BF28" s="11">
        <v>0</v>
      </c>
      <c r="BG28" s="8">
        <v>2.3297272729999999E-2</v>
      </c>
      <c r="BH28" s="15">
        <f t="shared" si="14"/>
        <v>5</v>
      </c>
      <c r="BI28" s="8">
        <v>100</v>
      </c>
      <c r="BJ28" s="8">
        <v>64</v>
      </c>
      <c r="BK28" s="8">
        <v>1.6830000000000001E-2</v>
      </c>
      <c r="BL28" s="8">
        <v>0</v>
      </c>
      <c r="BM28" s="19">
        <f t="shared" si="15"/>
        <v>0</v>
      </c>
      <c r="BN28" s="11">
        <v>0</v>
      </c>
      <c r="BO28" s="8">
        <v>1.7600000000000001E-2</v>
      </c>
      <c r="BP28" s="15">
        <f t="shared" si="16"/>
        <v>2</v>
      </c>
      <c r="BQ28" s="8">
        <v>40</v>
      </c>
      <c r="BR28" s="8">
        <v>24</v>
      </c>
      <c r="BS28" s="8">
        <v>4.7699999999999999E-3</v>
      </c>
      <c r="BT28" s="8">
        <v>0</v>
      </c>
      <c r="BU28" s="19">
        <f t="shared" si="17"/>
        <v>0</v>
      </c>
      <c r="BV28" s="11">
        <v>0</v>
      </c>
      <c r="BW28" s="8">
        <v>0</v>
      </c>
      <c r="BX28" s="15">
        <f t="shared" si="18"/>
        <v>1</v>
      </c>
      <c r="BY28" s="8">
        <v>20</v>
      </c>
      <c r="BZ28" s="8">
        <v>12</v>
      </c>
      <c r="CA28" s="8">
        <v>0</v>
      </c>
      <c r="CB28" s="8">
        <v>0</v>
      </c>
      <c r="CC28" s="19">
        <f t="shared" si="19"/>
        <v>0</v>
      </c>
    </row>
    <row r="29" spans="1:81" x14ac:dyDescent="0.3">
      <c r="A29" s="20">
        <v>44734.083333333336</v>
      </c>
      <c r="B29" s="11">
        <v>0</v>
      </c>
      <c r="C29" s="8">
        <v>0.14590274271999901</v>
      </c>
      <c r="D29" s="15">
        <f t="shared" si="1"/>
        <v>6.25</v>
      </c>
      <c r="E29" s="15">
        <v>125</v>
      </c>
      <c r="F29" s="15">
        <v>73</v>
      </c>
      <c r="G29" s="8">
        <v>2.9899999999999999E-2</v>
      </c>
      <c r="H29" s="15">
        <v>0</v>
      </c>
      <c r="I29" s="19">
        <f t="shared" si="2"/>
        <v>0</v>
      </c>
      <c r="J29" s="11">
        <v>1.6210578289083202E-2</v>
      </c>
      <c r="K29" s="8">
        <v>3.3047285260000003E-2</v>
      </c>
      <c r="L29" s="15">
        <f t="shared" si="3"/>
        <v>5.45</v>
      </c>
      <c r="M29" s="8">
        <v>109</v>
      </c>
      <c r="N29" s="8">
        <v>59</v>
      </c>
      <c r="O29" s="15">
        <v>2.4340000000000001E-2</v>
      </c>
      <c r="P29" s="15">
        <v>0</v>
      </c>
      <c r="Q29" s="19">
        <f t="shared" si="4"/>
        <v>0</v>
      </c>
      <c r="R29" s="11">
        <v>0</v>
      </c>
      <c r="S29" s="8">
        <v>6.0949999999999997E-2</v>
      </c>
      <c r="T29" s="15">
        <f t="shared" si="5"/>
        <v>3.6</v>
      </c>
      <c r="U29" s="8">
        <v>72</v>
      </c>
      <c r="V29" s="8">
        <v>38</v>
      </c>
      <c r="W29" s="8">
        <v>4.2500000000000003E-3</v>
      </c>
      <c r="X29" s="15">
        <v>0</v>
      </c>
      <c r="Y29" s="19">
        <f t="shared" si="0"/>
        <v>0</v>
      </c>
      <c r="Z29" s="11">
        <v>0</v>
      </c>
      <c r="AA29" s="8">
        <v>0</v>
      </c>
      <c r="AB29" s="15">
        <f t="shared" si="6"/>
        <v>2.9000000000000004</v>
      </c>
      <c r="AC29" s="8">
        <v>58</v>
      </c>
      <c r="AD29" s="8">
        <v>34</v>
      </c>
      <c r="AE29" s="8">
        <v>2.8999999999999998E-3</v>
      </c>
      <c r="AF29" s="8">
        <v>0</v>
      </c>
      <c r="AG29" s="19">
        <f t="shared" si="7"/>
        <v>0</v>
      </c>
      <c r="AH29" s="11">
        <v>0</v>
      </c>
      <c r="AI29" s="8">
        <v>0</v>
      </c>
      <c r="AJ29" s="15">
        <f t="shared" si="8"/>
        <v>4.2</v>
      </c>
      <c r="AK29" s="8">
        <v>84</v>
      </c>
      <c r="AL29" s="8">
        <v>58</v>
      </c>
      <c r="AM29" s="8">
        <v>1.5949999999999999E-2</v>
      </c>
      <c r="AN29" s="15">
        <v>0</v>
      </c>
      <c r="AO29" s="19">
        <f t="shared" si="9"/>
        <v>0</v>
      </c>
      <c r="AP29" s="11">
        <v>0</v>
      </c>
      <c r="AQ29" s="8">
        <v>1.35299999999999E-2</v>
      </c>
      <c r="AR29" s="15">
        <f t="shared" si="10"/>
        <v>5.5500000000000007</v>
      </c>
      <c r="AS29" s="8">
        <v>111</v>
      </c>
      <c r="AT29" s="8">
        <v>69</v>
      </c>
      <c r="AU29" s="8">
        <v>1.7489999999999999E-2</v>
      </c>
      <c r="AV29" s="8">
        <v>0</v>
      </c>
      <c r="AW29" s="19">
        <f t="shared" si="11"/>
        <v>0</v>
      </c>
      <c r="AX29" s="11">
        <v>0</v>
      </c>
      <c r="AY29" s="8">
        <v>2.5127982260999999E-2</v>
      </c>
      <c r="AZ29" s="15">
        <f t="shared" si="12"/>
        <v>2.85</v>
      </c>
      <c r="BA29" s="8">
        <v>57</v>
      </c>
      <c r="BB29" s="8">
        <v>37</v>
      </c>
      <c r="BC29" s="8">
        <v>2.98E-3</v>
      </c>
      <c r="BD29" s="8">
        <v>0</v>
      </c>
      <c r="BE29" s="19">
        <f t="shared" si="13"/>
        <v>0</v>
      </c>
      <c r="BF29" s="11">
        <v>0</v>
      </c>
      <c r="BG29" s="8">
        <v>0</v>
      </c>
      <c r="BH29" s="15">
        <f t="shared" si="14"/>
        <v>5</v>
      </c>
      <c r="BI29" s="8">
        <v>100</v>
      </c>
      <c r="BJ29" s="8">
        <v>64</v>
      </c>
      <c r="BK29" s="8">
        <v>7.0699999999999999E-3</v>
      </c>
      <c r="BL29" s="8">
        <v>0</v>
      </c>
      <c r="BM29" s="19">
        <f t="shared" si="15"/>
        <v>0</v>
      </c>
      <c r="BN29" s="11">
        <v>0</v>
      </c>
      <c r="BO29" s="8">
        <v>0</v>
      </c>
      <c r="BP29" s="15">
        <f t="shared" si="16"/>
        <v>2</v>
      </c>
      <c r="BQ29" s="8">
        <v>40</v>
      </c>
      <c r="BR29" s="8">
        <v>24</v>
      </c>
      <c r="BS29" s="8">
        <v>0</v>
      </c>
      <c r="BT29" s="8">
        <v>0</v>
      </c>
      <c r="BU29" s="19">
        <f t="shared" si="17"/>
        <v>0</v>
      </c>
      <c r="BV29" s="11">
        <v>0</v>
      </c>
      <c r="BW29" s="8">
        <v>0</v>
      </c>
      <c r="BX29" s="15">
        <f t="shared" si="18"/>
        <v>1</v>
      </c>
      <c r="BY29" s="8">
        <v>20</v>
      </c>
      <c r="BZ29" s="8">
        <v>12</v>
      </c>
      <c r="CA29" s="8">
        <v>0</v>
      </c>
      <c r="CB29" s="8">
        <v>0</v>
      </c>
      <c r="CC29" s="19">
        <f t="shared" si="19"/>
        <v>0</v>
      </c>
    </row>
    <row r="30" spans="1:81" x14ac:dyDescent="0.3">
      <c r="A30" s="20">
        <v>44734.125</v>
      </c>
      <c r="B30" s="11">
        <v>0</v>
      </c>
      <c r="C30" s="8">
        <v>7.0424629382000004E-2</v>
      </c>
      <c r="D30" s="15">
        <f t="shared" si="1"/>
        <v>6.25</v>
      </c>
      <c r="E30" s="15">
        <v>125</v>
      </c>
      <c r="F30" s="15">
        <v>73</v>
      </c>
      <c r="G30" s="8">
        <v>2.4930000000000001E-2</v>
      </c>
      <c r="H30" s="15">
        <v>0</v>
      </c>
      <c r="I30" s="19">
        <f t="shared" si="2"/>
        <v>0</v>
      </c>
      <c r="J30" s="11">
        <v>0</v>
      </c>
      <c r="K30" s="8">
        <v>0</v>
      </c>
      <c r="L30" s="15">
        <f t="shared" si="3"/>
        <v>5.45</v>
      </c>
      <c r="M30" s="8">
        <v>109</v>
      </c>
      <c r="N30" s="8">
        <v>59</v>
      </c>
      <c r="O30" s="15">
        <v>2.1919999999999999E-2</v>
      </c>
      <c r="P30" s="15">
        <v>0</v>
      </c>
      <c r="Q30" s="19">
        <f t="shared" si="4"/>
        <v>0</v>
      </c>
      <c r="R30" s="11">
        <v>0</v>
      </c>
      <c r="S30" s="8">
        <v>0</v>
      </c>
      <c r="T30" s="15">
        <f t="shared" si="5"/>
        <v>3.6</v>
      </c>
      <c r="U30" s="8">
        <v>72</v>
      </c>
      <c r="V30" s="8">
        <v>38</v>
      </c>
      <c r="W30" s="8">
        <v>3.5200000000000001E-3</v>
      </c>
      <c r="X30" s="15">
        <v>0</v>
      </c>
      <c r="Y30" s="19">
        <f t="shared" si="0"/>
        <v>0</v>
      </c>
      <c r="Z30" s="11">
        <v>0</v>
      </c>
      <c r="AA30" s="8">
        <v>0</v>
      </c>
      <c r="AB30" s="15">
        <f t="shared" si="6"/>
        <v>2.9000000000000004</v>
      </c>
      <c r="AC30" s="8">
        <v>58</v>
      </c>
      <c r="AD30" s="8">
        <v>34</v>
      </c>
      <c r="AE30" s="8">
        <v>2.8E-3</v>
      </c>
      <c r="AF30" s="8">
        <v>0</v>
      </c>
      <c r="AG30" s="19">
        <f t="shared" si="7"/>
        <v>0</v>
      </c>
      <c r="AH30" s="11">
        <v>0</v>
      </c>
      <c r="AI30" s="8">
        <v>7.4000000000000003E-3</v>
      </c>
      <c r="AJ30" s="15">
        <f t="shared" si="8"/>
        <v>4.2</v>
      </c>
      <c r="AK30" s="8">
        <v>84</v>
      </c>
      <c r="AL30" s="8">
        <v>58</v>
      </c>
      <c r="AM30" s="8">
        <v>1.102E-2</v>
      </c>
      <c r="AN30" s="15">
        <v>0</v>
      </c>
      <c r="AO30" s="19">
        <f t="shared" si="9"/>
        <v>0</v>
      </c>
      <c r="AP30" s="11">
        <v>0</v>
      </c>
      <c r="AQ30" s="8">
        <v>2.5368749999999999E-2</v>
      </c>
      <c r="AR30" s="15">
        <f t="shared" si="10"/>
        <v>5.5500000000000007</v>
      </c>
      <c r="AS30" s="8">
        <v>111</v>
      </c>
      <c r="AT30" s="8">
        <v>69</v>
      </c>
      <c r="AU30" s="8">
        <v>1.9400000000000001E-3</v>
      </c>
      <c r="AV30" s="8">
        <v>0</v>
      </c>
      <c r="AW30" s="19">
        <f t="shared" si="11"/>
        <v>0</v>
      </c>
      <c r="AX30" s="11">
        <v>0</v>
      </c>
      <c r="AY30" s="8">
        <v>0</v>
      </c>
      <c r="AZ30" s="15">
        <f t="shared" si="12"/>
        <v>2.85</v>
      </c>
      <c r="BA30" s="8">
        <v>57</v>
      </c>
      <c r="BB30" s="8">
        <v>37</v>
      </c>
      <c r="BC30" s="8">
        <v>8.0000000000000002E-3</v>
      </c>
      <c r="BD30" s="8">
        <v>0</v>
      </c>
      <c r="BE30" s="19">
        <f t="shared" si="13"/>
        <v>0</v>
      </c>
      <c r="BF30" s="11">
        <v>0</v>
      </c>
      <c r="BG30" s="8">
        <v>0</v>
      </c>
      <c r="BH30" s="15">
        <f t="shared" si="14"/>
        <v>5</v>
      </c>
      <c r="BI30" s="8">
        <v>100</v>
      </c>
      <c r="BJ30" s="8">
        <v>64</v>
      </c>
      <c r="BK30" s="8">
        <v>1.256E-2</v>
      </c>
      <c r="BL30" s="8">
        <v>0</v>
      </c>
      <c r="BM30" s="19">
        <f t="shared" si="15"/>
        <v>0</v>
      </c>
      <c r="BN30" s="11">
        <v>0</v>
      </c>
      <c r="BO30" s="8">
        <v>0</v>
      </c>
      <c r="BP30" s="15">
        <f t="shared" si="16"/>
        <v>2</v>
      </c>
      <c r="BQ30" s="8">
        <v>40</v>
      </c>
      <c r="BR30" s="8">
        <v>24</v>
      </c>
      <c r="BS30" s="8">
        <v>0</v>
      </c>
      <c r="BT30" s="8">
        <v>0</v>
      </c>
      <c r="BU30" s="19">
        <f t="shared" si="17"/>
        <v>0</v>
      </c>
      <c r="BV30" s="11">
        <v>0</v>
      </c>
      <c r="BW30" s="8">
        <v>0</v>
      </c>
      <c r="BX30" s="15">
        <f t="shared" si="18"/>
        <v>1</v>
      </c>
      <c r="BY30" s="8">
        <v>20</v>
      </c>
      <c r="BZ30" s="8">
        <v>12</v>
      </c>
      <c r="CA30" s="8">
        <v>0</v>
      </c>
      <c r="CB30" s="8">
        <v>0</v>
      </c>
      <c r="CC30" s="19">
        <f t="shared" si="19"/>
        <v>0</v>
      </c>
    </row>
    <row r="31" spans="1:81" x14ac:dyDescent="0.3">
      <c r="A31" s="20">
        <v>44734.166666666664</v>
      </c>
      <c r="B31" s="11">
        <v>0</v>
      </c>
      <c r="C31" s="8">
        <v>0.12371151043</v>
      </c>
      <c r="D31" s="15">
        <f t="shared" si="1"/>
        <v>6.25</v>
      </c>
      <c r="E31" s="15">
        <v>125</v>
      </c>
      <c r="F31" s="15">
        <v>73</v>
      </c>
      <c r="G31" s="8">
        <v>5.6279999999999997E-2</v>
      </c>
      <c r="H31" s="15">
        <v>0</v>
      </c>
      <c r="I31" s="19">
        <f t="shared" si="2"/>
        <v>0</v>
      </c>
      <c r="J31" s="11">
        <v>0</v>
      </c>
      <c r="K31" s="8">
        <v>2.1717560975999899E-2</v>
      </c>
      <c r="L31" s="15">
        <f t="shared" si="3"/>
        <v>5.45</v>
      </c>
      <c r="M31" s="8">
        <v>109</v>
      </c>
      <c r="N31" s="8">
        <v>59</v>
      </c>
      <c r="O31" s="15">
        <v>5.0869999999999999E-2</v>
      </c>
      <c r="P31" s="15">
        <v>0</v>
      </c>
      <c r="Q31" s="19">
        <f t="shared" si="4"/>
        <v>0</v>
      </c>
      <c r="R31" s="11">
        <v>0</v>
      </c>
      <c r="S31" s="8">
        <v>0</v>
      </c>
      <c r="T31" s="15">
        <f t="shared" si="5"/>
        <v>3.6</v>
      </c>
      <c r="U31" s="8">
        <v>72</v>
      </c>
      <c r="V31" s="8">
        <v>38</v>
      </c>
      <c r="W31" s="8">
        <v>1.6959999999999999E-2</v>
      </c>
      <c r="X31" s="15">
        <v>0</v>
      </c>
      <c r="Y31" s="19">
        <f t="shared" si="0"/>
        <v>0</v>
      </c>
      <c r="Z31" s="11">
        <v>0</v>
      </c>
      <c r="AA31" s="8">
        <v>0</v>
      </c>
      <c r="AB31" s="15">
        <f t="shared" si="6"/>
        <v>2.9000000000000004</v>
      </c>
      <c r="AC31" s="8">
        <v>58</v>
      </c>
      <c r="AD31" s="8">
        <v>34</v>
      </c>
      <c r="AE31" s="8">
        <v>3.6700000000000001E-3</v>
      </c>
      <c r="AF31" s="8">
        <v>0</v>
      </c>
      <c r="AG31" s="19">
        <f t="shared" si="7"/>
        <v>0</v>
      </c>
      <c r="AH31" s="11">
        <v>0</v>
      </c>
      <c r="AI31" s="8">
        <v>2.7530555559999999E-2</v>
      </c>
      <c r="AJ31" s="15">
        <f t="shared" si="8"/>
        <v>4.2</v>
      </c>
      <c r="AK31" s="8">
        <v>84</v>
      </c>
      <c r="AL31" s="8">
        <v>58</v>
      </c>
      <c r="AM31" s="8">
        <v>2.5409999999999999E-2</v>
      </c>
      <c r="AN31" s="15">
        <v>0</v>
      </c>
      <c r="AO31" s="19">
        <f t="shared" si="9"/>
        <v>0</v>
      </c>
      <c r="AP31" s="11">
        <v>0</v>
      </c>
      <c r="AQ31" s="8">
        <v>7.4230681819999998E-3</v>
      </c>
      <c r="AR31" s="15">
        <f t="shared" si="10"/>
        <v>5.5500000000000007</v>
      </c>
      <c r="AS31" s="8">
        <v>111</v>
      </c>
      <c r="AT31" s="8">
        <v>69</v>
      </c>
      <c r="AU31" s="8">
        <v>2.0400000000000001E-3</v>
      </c>
      <c r="AV31" s="8">
        <v>0</v>
      </c>
      <c r="AW31" s="19">
        <f t="shared" si="11"/>
        <v>0</v>
      </c>
      <c r="AX31" s="11">
        <v>0</v>
      </c>
      <c r="AY31" s="8">
        <v>1.38E-2</v>
      </c>
      <c r="AZ31" s="15">
        <f t="shared" si="12"/>
        <v>2.85</v>
      </c>
      <c r="BA31" s="8">
        <v>57</v>
      </c>
      <c r="BB31" s="8">
        <v>37</v>
      </c>
      <c r="BC31" s="8">
        <v>6.0000000000000002E-5</v>
      </c>
      <c r="BD31" s="8">
        <v>0</v>
      </c>
      <c r="BE31" s="19">
        <f t="shared" si="13"/>
        <v>0</v>
      </c>
      <c r="BF31" s="11">
        <v>0</v>
      </c>
      <c r="BG31" s="8">
        <v>0</v>
      </c>
      <c r="BH31" s="15">
        <f t="shared" si="14"/>
        <v>5</v>
      </c>
      <c r="BI31" s="8">
        <v>100</v>
      </c>
      <c r="BJ31" s="8">
        <v>64</v>
      </c>
      <c r="BK31" s="8">
        <v>9.2999999999999992E-3</v>
      </c>
      <c r="BL31" s="8">
        <v>0</v>
      </c>
      <c r="BM31" s="19">
        <f t="shared" si="15"/>
        <v>0</v>
      </c>
      <c r="BN31" s="11">
        <v>1.08492853891462E-2</v>
      </c>
      <c r="BO31" s="8">
        <v>8.6099999999999996E-3</v>
      </c>
      <c r="BP31" s="15">
        <f t="shared" si="16"/>
        <v>2</v>
      </c>
      <c r="BQ31" s="8">
        <v>40</v>
      </c>
      <c r="BR31" s="8">
        <v>24</v>
      </c>
      <c r="BS31" s="8">
        <v>1.112E-2</v>
      </c>
      <c r="BT31" s="8">
        <v>0</v>
      </c>
      <c r="BU31" s="19">
        <f t="shared" si="17"/>
        <v>0</v>
      </c>
      <c r="BV31" s="11">
        <v>0</v>
      </c>
      <c r="BW31" s="8">
        <v>0</v>
      </c>
      <c r="BX31" s="15">
        <f t="shared" si="18"/>
        <v>1</v>
      </c>
      <c r="BY31" s="8">
        <v>20</v>
      </c>
      <c r="BZ31" s="8">
        <v>12</v>
      </c>
      <c r="CA31" s="8">
        <v>0</v>
      </c>
      <c r="CB31" s="8">
        <v>0</v>
      </c>
      <c r="CC31" s="19">
        <f t="shared" si="19"/>
        <v>0</v>
      </c>
    </row>
    <row r="32" spans="1:81" x14ac:dyDescent="0.3">
      <c r="A32" s="20">
        <v>44734.208333333336</v>
      </c>
      <c r="B32" s="11">
        <v>3.79134075828855E-2</v>
      </c>
      <c r="C32" s="8">
        <v>0.13640361274500001</v>
      </c>
      <c r="D32" s="15">
        <f t="shared" si="1"/>
        <v>6.25</v>
      </c>
      <c r="E32" s="15">
        <v>125</v>
      </c>
      <c r="F32" s="15">
        <v>73</v>
      </c>
      <c r="G32" s="8">
        <v>9.6829999999999999E-2</v>
      </c>
      <c r="H32" s="15">
        <v>0</v>
      </c>
      <c r="I32" s="19">
        <f t="shared" si="2"/>
        <v>0</v>
      </c>
      <c r="J32" s="11">
        <v>2.4748017921973901E-2</v>
      </c>
      <c r="K32" s="8">
        <v>8.6344731371000003E-2</v>
      </c>
      <c r="L32" s="15">
        <f t="shared" si="3"/>
        <v>5.45</v>
      </c>
      <c r="M32" s="8">
        <v>109</v>
      </c>
      <c r="N32" s="8">
        <v>59</v>
      </c>
      <c r="O32" s="15">
        <v>4.8770000000000001E-2</v>
      </c>
      <c r="P32" s="15">
        <v>0</v>
      </c>
      <c r="Q32" s="19">
        <f t="shared" si="4"/>
        <v>0</v>
      </c>
      <c r="R32" s="11">
        <v>0</v>
      </c>
      <c r="S32" s="8">
        <v>6.11E-3</v>
      </c>
      <c r="T32" s="15">
        <f t="shared" si="5"/>
        <v>3.6</v>
      </c>
      <c r="U32" s="8">
        <v>72</v>
      </c>
      <c r="V32" s="8">
        <v>38</v>
      </c>
      <c r="W32" s="8">
        <v>2.4209999999999999E-2</v>
      </c>
      <c r="X32" s="15">
        <v>0</v>
      </c>
      <c r="Y32" s="19">
        <f t="shared" si="0"/>
        <v>0</v>
      </c>
      <c r="Z32" s="11">
        <v>0</v>
      </c>
      <c r="AA32" s="8">
        <v>2.0639999999999999E-2</v>
      </c>
      <c r="AB32" s="15">
        <f t="shared" si="6"/>
        <v>2.9000000000000004</v>
      </c>
      <c r="AC32" s="8">
        <v>58</v>
      </c>
      <c r="AD32" s="8">
        <v>34</v>
      </c>
      <c r="AE32" s="8">
        <v>3.04E-2</v>
      </c>
      <c r="AF32" s="8">
        <v>0</v>
      </c>
      <c r="AG32" s="19">
        <f t="shared" si="7"/>
        <v>0</v>
      </c>
      <c r="AH32" s="11">
        <v>2.8113165219887298E-2</v>
      </c>
      <c r="AI32" s="8">
        <v>6.0594367015999899E-2</v>
      </c>
      <c r="AJ32" s="15">
        <f t="shared" si="8"/>
        <v>4.2</v>
      </c>
      <c r="AK32" s="8">
        <v>84</v>
      </c>
      <c r="AL32" s="8">
        <v>58</v>
      </c>
      <c r="AM32" s="8">
        <v>5.5899999999999998E-2</v>
      </c>
      <c r="AN32" s="15">
        <v>0</v>
      </c>
      <c r="AO32" s="19">
        <f t="shared" si="9"/>
        <v>0</v>
      </c>
      <c r="AP32" s="11">
        <v>0</v>
      </c>
      <c r="AQ32" s="8">
        <v>1.4368181818E-2</v>
      </c>
      <c r="AR32" s="15">
        <f t="shared" si="10"/>
        <v>5.5500000000000007</v>
      </c>
      <c r="AS32" s="8">
        <v>111</v>
      </c>
      <c r="AT32" s="8">
        <v>69</v>
      </c>
      <c r="AU32" s="8">
        <v>1.457E-2</v>
      </c>
      <c r="AV32" s="8">
        <v>0</v>
      </c>
      <c r="AW32" s="19">
        <f t="shared" si="11"/>
        <v>0</v>
      </c>
      <c r="AX32" s="11">
        <v>0</v>
      </c>
      <c r="AY32" s="8">
        <v>0</v>
      </c>
      <c r="AZ32" s="15">
        <f t="shared" si="12"/>
        <v>2.85</v>
      </c>
      <c r="BA32" s="8">
        <v>57</v>
      </c>
      <c r="BB32" s="8">
        <v>37</v>
      </c>
      <c r="BC32" s="8">
        <v>6.9300000000000004E-3</v>
      </c>
      <c r="BD32" s="8">
        <v>0</v>
      </c>
      <c r="BE32" s="19">
        <f t="shared" si="13"/>
        <v>0</v>
      </c>
      <c r="BF32" s="11">
        <v>0</v>
      </c>
      <c r="BG32" s="8">
        <v>2.0639999999999999E-2</v>
      </c>
      <c r="BH32" s="15">
        <f t="shared" si="14"/>
        <v>5</v>
      </c>
      <c r="BI32" s="8">
        <v>100</v>
      </c>
      <c r="BJ32" s="8">
        <v>64</v>
      </c>
      <c r="BK32" s="8">
        <v>3.458E-2</v>
      </c>
      <c r="BL32" s="8">
        <v>0</v>
      </c>
      <c r="BM32" s="19">
        <f t="shared" si="15"/>
        <v>0</v>
      </c>
      <c r="BN32" s="11">
        <v>0</v>
      </c>
      <c r="BO32" s="8">
        <v>0</v>
      </c>
      <c r="BP32" s="15">
        <f t="shared" si="16"/>
        <v>2</v>
      </c>
      <c r="BQ32" s="8">
        <v>40</v>
      </c>
      <c r="BR32" s="8">
        <v>24</v>
      </c>
      <c r="BS32" s="8">
        <v>1.2899999999999999E-3</v>
      </c>
      <c r="BT32" s="8">
        <v>0</v>
      </c>
      <c r="BU32" s="19">
        <f t="shared" si="17"/>
        <v>0</v>
      </c>
      <c r="BV32" s="11">
        <v>0</v>
      </c>
      <c r="BW32" s="8">
        <v>0</v>
      </c>
      <c r="BX32" s="15">
        <f t="shared" si="18"/>
        <v>1</v>
      </c>
      <c r="BY32" s="8">
        <v>20</v>
      </c>
      <c r="BZ32" s="8">
        <v>12</v>
      </c>
      <c r="CA32" s="8">
        <v>0</v>
      </c>
      <c r="CB32" s="8">
        <v>0</v>
      </c>
      <c r="CC32" s="19">
        <f t="shared" si="19"/>
        <v>0</v>
      </c>
    </row>
    <row r="33" spans="1:81" x14ac:dyDescent="0.3">
      <c r="A33" s="20">
        <v>44734.25</v>
      </c>
      <c r="B33" s="11">
        <v>0.121415142520846</v>
      </c>
      <c r="C33" s="8">
        <v>0.21480769169700001</v>
      </c>
      <c r="D33" s="15">
        <f t="shared" si="1"/>
        <v>6.25</v>
      </c>
      <c r="E33" s="15">
        <v>125</v>
      </c>
      <c r="F33" s="15">
        <v>73</v>
      </c>
      <c r="G33" s="8">
        <v>0.20827999999999999</v>
      </c>
      <c r="H33" s="15">
        <v>0</v>
      </c>
      <c r="I33" s="19">
        <f t="shared" si="2"/>
        <v>0</v>
      </c>
      <c r="J33" s="11">
        <v>4.7096077855066601E-2</v>
      </c>
      <c r="K33" s="8">
        <v>0.18081816696299999</v>
      </c>
      <c r="L33" s="15">
        <f t="shared" si="3"/>
        <v>5.45</v>
      </c>
      <c r="M33" s="8">
        <v>109</v>
      </c>
      <c r="N33" s="8">
        <v>59</v>
      </c>
      <c r="O33" s="15">
        <v>0.10439</v>
      </c>
      <c r="P33" s="15">
        <v>0</v>
      </c>
      <c r="Q33" s="19">
        <f t="shared" si="4"/>
        <v>0</v>
      </c>
      <c r="R33" s="11">
        <v>1.2647661994072299E-3</v>
      </c>
      <c r="S33" s="8">
        <v>2.7759436467E-2</v>
      </c>
      <c r="T33" s="15">
        <f t="shared" si="5"/>
        <v>3.6</v>
      </c>
      <c r="U33" s="8">
        <v>72</v>
      </c>
      <c r="V33" s="8">
        <v>38</v>
      </c>
      <c r="W33" s="8">
        <v>3.1460000000000002E-2</v>
      </c>
      <c r="X33" s="15">
        <v>0</v>
      </c>
      <c r="Y33" s="19">
        <f t="shared" si="0"/>
        <v>0</v>
      </c>
      <c r="Z33" s="11">
        <v>2.76659470534984E-3</v>
      </c>
      <c r="AA33" s="8">
        <v>8.3064812269999996E-2</v>
      </c>
      <c r="AB33" s="15">
        <f t="shared" si="6"/>
        <v>2.9000000000000004</v>
      </c>
      <c r="AC33" s="8">
        <v>58</v>
      </c>
      <c r="AD33" s="8">
        <v>34</v>
      </c>
      <c r="AE33" s="8">
        <v>2.5659999999999999E-2</v>
      </c>
      <c r="AF33" s="8">
        <v>0</v>
      </c>
      <c r="AG33" s="19">
        <f t="shared" si="7"/>
        <v>0</v>
      </c>
      <c r="AH33" s="11">
        <v>8.6476096334754601E-2</v>
      </c>
      <c r="AI33" s="8">
        <v>0.118090693148999</v>
      </c>
      <c r="AJ33" s="15">
        <f t="shared" si="8"/>
        <v>4.2</v>
      </c>
      <c r="AK33" s="8">
        <v>84</v>
      </c>
      <c r="AL33" s="8">
        <v>58</v>
      </c>
      <c r="AM33" s="8">
        <v>8.1110000000000002E-2</v>
      </c>
      <c r="AN33" s="15">
        <v>0</v>
      </c>
      <c r="AO33" s="19">
        <f t="shared" si="9"/>
        <v>5.3660963347545998E-3</v>
      </c>
      <c r="AP33" s="11">
        <v>3.7848113835428798E-2</v>
      </c>
      <c r="AQ33" s="8">
        <v>5.9255247151000001E-2</v>
      </c>
      <c r="AR33" s="15">
        <f t="shared" si="10"/>
        <v>5.5500000000000007</v>
      </c>
      <c r="AS33" s="8">
        <v>111</v>
      </c>
      <c r="AT33" s="8">
        <v>69</v>
      </c>
      <c r="AU33" s="8">
        <v>3.1359999999999999E-2</v>
      </c>
      <c r="AV33" s="8">
        <v>0</v>
      </c>
      <c r="AW33" s="19">
        <f t="shared" si="11"/>
        <v>6.4881138354287993E-3</v>
      </c>
      <c r="AX33" s="11">
        <v>2.24376624939885E-2</v>
      </c>
      <c r="AY33" s="8">
        <v>0</v>
      </c>
      <c r="AZ33" s="15">
        <f t="shared" si="12"/>
        <v>2.85</v>
      </c>
      <c r="BA33" s="8">
        <v>57</v>
      </c>
      <c r="BB33" s="8">
        <v>37</v>
      </c>
      <c r="BC33" s="8">
        <v>8.0199999999999994E-3</v>
      </c>
      <c r="BD33" s="8">
        <v>0</v>
      </c>
      <c r="BE33" s="19">
        <f t="shared" si="13"/>
        <v>1.4417662493988501E-2</v>
      </c>
      <c r="BF33" s="11">
        <v>2.76659470534984E-3</v>
      </c>
      <c r="BG33" s="8">
        <v>8.3064812269999996E-2</v>
      </c>
      <c r="BH33" s="15">
        <f t="shared" si="14"/>
        <v>5</v>
      </c>
      <c r="BI33" s="8">
        <v>100</v>
      </c>
      <c r="BJ33" s="8">
        <v>64</v>
      </c>
      <c r="BK33" s="8">
        <v>5.2319999999999998E-2</v>
      </c>
      <c r="BL33" s="8">
        <v>0</v>
      </c>
      <c r="BM33" s="19">
        <f t="shared" si="15"/>
        <v>0</v>
      </c>
      <c r="BN33" s="11">
        <v>1.67520277966614E-3</v>
      </c>
      <c r="BO33" s="8">
        <v>0</v>
      </c>
      <c r="BP33" s="15">
        <f t="shared" si="16"/>
        <v>2</v>
      </c>
      <c r="BQ33" s="8">
        <v>40</v>
      </c>
      <c r="BR33" s="8">
        <v>24</v>
      </c>
      <c r="BS33" s="8">
        <v>4.1999999999999997E-3</v>
      </c>
      <c r="BT33" s="8">
        <v>0</v>
      </c>
      <c r="BU33" s="19">
        <f t="shared" si="17"/>
        <v>0</v>
      </c>
      <c r="BV33" s="11">
        <v>0</v>
      </c>
      <c r="BW33" s="8">
        <v>0</v>
      </c>
      <c r="BX33" s="15">
        <f t="shared" si="18"/>
        <v>1</v>
      </c>
      <c r="BY33" s="8">
        <v>20</v>
      </c>
      <c r="BZ33" s="8">
        <v>12</v>
      </c>
      <c r="CA33" s="8">
        <v>4.8700000000000002E-3</v>
      </c>
      <c r="CB33" s="8">
        <v>0</v>
      </c>
      <c r="CC33" s="19">
        <f t="shared" si="19"/>
        <v>0</v>
      </c>
    </row>
    <row r="34" spans="1:81" x14ac:dyDescent="0.3">
      <c r="A34" s="20">
        <v>44734.291666666664</v>
      </c>
      <c r="B34" s="11">
        <v>0.20839320077906801</v>
      </c>
      <c r="C34" s="8">
        <v>0.17292031169899899</v>
      </c>
      <c r="D34" s="15">
        <f t="shared" si="1"/>
        <v>6.25</v>
      </c>
      <c r="E34" s="15">
        <v>125</v>
      </c>
      <c r="F34" s="15">
        <v>73</v>
      </c>
      <c r="G34" s="8">
        <v>0.31913000000000002</v>
      </c>
      <c r="H34" s="15">
        <v>0</v>
      </c>
      <c r="I34" s="19">
        <f t="shared" si="2"/>
        <v>0</v>
      </c>
      <c r="J34" s="11">
        <v>0.14527199400194299</v>
      </c>
      <c r="K34" s="8">
        <v>0.23588235296399901</v>
      </c>
      <c r="L34" s="15">
        <f t="shared" si="3"/>
        <v>5.45</v>
      </c>
      <c r="M34" s="8">
        <v>109</v>
      </c>
      <c r="N34" s="8">
        <v>59</v>
      </c>
      <c r="O34" s="15">
        <v>0.16916</v>
      </c>
      <c r="P34" s="15">
        <v>0</v>
      </c>
      <c r="Q34" s="19">
        <f t="shared" si="4"/>
        <v>0</v>
      </c>
      <c r="R34" s="11">
        <v>6.7755290534556298E-2</v>
      </c>
      <c r="S34" s="8">
        <v>8.7764915464999996E-2</v>
      </c>
      <c r="T34" s="15">
        <f t="shared" si="5"/>
        <v>3.6</v>
      </c>
      <c r="U34" s="8">
        <v>72</v>
      </c>
      <c r="V34" s="8">
        <v>38</v>
      </c>
      <c r="W34" s="8">
        <v>7.1260000000000004E-2</v>
      </c>
      <c r="X34" s="15">
        <v>0</v>
      </c>
      <c r="Y34" s="19">
        <f t="shared" si="0"/>
        <v>0</v>
      </c>
      <c r="Z34" s="11">
        <v>2.6227354009727501E-2</v>
      </c>
      <c r="AA34" s="8">
        <v>0.13820089421000001</v>
      </c>
      <c r="AB34" s="15">
        <f t="shared" si="6"/>
        <v>2.9000000000000004</v>
      </c>
      <c r="AC34" s="8">
        <v>58</v>
      </c>
      <c r="AD34" s="8">
        <v>34</v>
      </c>
      <c r="AE34" s="8">
        <v>4.4130000000000003E-2</v>
      </c>
      <c r="AF34" s="8">
        <v>4.6791238790709865E-3</v>
      </c>
      <c r="AG34" s="19">
        <f t="shared" si="7"/>
        <v>0</v>
      </c>
      <c r="AH34" s="11">
        <v>9.8915260632308696E-2</v>
      </c>
      <c r="AI34" s="8">
        <v>0.199997056714</v>
      </c>
      <c r="AJ34" s="15">
        <f t="shared" si="8"/>
        <v>4.2</v>
      </c>
      <c r="AK34" s="8">
        <v>84</v>
      </c>
      <c r="AL34" s="8">
        <v>58</v>
      </c>
      <c r="AM34" s="8">
        <v>0.13578999999999999</v>
      </c>
      <c r="AN34" s="15">
        <v>0</v>
      </c>
      <c r="AO34" s="19">
        <f t="shared" si="9"/>
        <v>0</v>
      </c>
      <c r="AP34" s="11">
        <v>8.3023416245995296E-2</v>
      </c>
      <c r="AQ34" s="8">
        <v>0.15965486355399999</v>
      </c>
      <c r="AR34" s="15">
        <f t="shared" si="10"/>
        <v>5.5500000000000007</v>
      </c>
      <c r="AS34" s="8">
        <v>111</v>
      </c>
      <c r="AT34" s="8">
        <v>69</v>
      </c>
      <c r="AU34" s="8">
        <v>9.8570000000000005E-2</v>
      </c>
      <c r="AV34" s="8">
        <v>9.1570453995204106E-3</v>
      </c>
      <c r="AW34" s="19">
        <f t="shared" si="11"/>
        <v>0</v>
      </c>
      <c r="AX34" s="11">
        <v>3.6323326537839297E-2</v>
      </c>
      <c r="AY34" s="8">
        <v>6.6670713017999997E-2</v>
      </c>
      <c r="AZ34" s="15">
        <f t="shared" si="12"/>
        <v>2.85</v>
      </c>
      <c r="BA34" s="8">
        <v>57</v>
      </c>
      <c r="BB34" s="8">
        <v>37</v>
      </c>
      <c r="BC34" s="8">
        <v>5.339E-2</v>
      </c>
      <c r="BD34" s="8">
        <v>1.7259416274168042E-2</v>
      </c>
      <c r="BE34" s="19">
        <f t="shared" si="13"/>
        <v>0</v>
      </c>
      <c r="BF34" s="11">
        <v>2.6227354009727501E-2</v>
      </c>
      <c r="BG34" s="8">
        <v>0.13820089421000001</v>
      </c>
      <c r="BH34" s="15">
        <f t="shared" si="14"/>
        <v>5</v>
      </c>
      <c r="BI34" s="8">
        <v>100</v>
      </c>
      <c r="BJ34" s="8">
        <v>64</v>
      </c>
      <c r="BK34" s="8">
        <v>5.5E-2</v>
      </c>
      <c r="BL34" s="8">
        <v>1.1791392031910968E-3</v>
      </c>
      <c r="BM34" s="19">
        <f t="shared" si="15"/>
        <v>0</v>
      </c>
      <c r="BN34" s="11">
        <v>1.4568410004977101E-2</v>
      </c>
      <c r="BO34" s="8">
        <v>3.5522195122E-2</v>
      </c>
      <c r="BP34" s="15">
        <f t="shared" si="16"/>
        <v>2</v>
      </c>
      <c r="BQ34" s="8">
        <v>40</v>
      </c>
      <c r="BR34" s="8">
        <v>24</v>
      </c>
      <c r="BS34" s="8">
        <v>2.41E-2</v>
      </c>
      <c r="BT34" s="8">
        <v>2.4799356243883522E-3</v>
      </c>
      <c r="BU34" s="19">
        <f t="shared" si="17"/>
        <v>0</v>
      </c>
      <c r="BV34" s="11">
        <v>1.2974218567403501E-3</v>
      </c>
      <c r="BW34" s="8">
        <v>0</v>
      </c>
      <c r="BX34" s="15">
        <f t="shared" si="18"/>
        <v>1</v>
      </c>
      <c r="BY34" s="8">
        <v>20</v>
      </c>
      <c r="BZ34" s="8">
        <v>12</v>
      </c>
      <c r="CA34" s="8">
        <v>7.3200000000000001E-3</v>
      </c>
      <c r="CB34" s="8">
        <v>8.4224229477861089E-3</v>
      </c>
      <c r="CC34" s="19">
        <f t="shared" si="19"/>
        <v>0</v>
      </c>
    </row>
    <row r="35" spans="1:81" x14ac:dyDescent="0.3">
      <c r="A35" s="20">
        <v>44734.333333333336</v>
      </c>
      <c r="B35" s="11">
        <v>0.267069950854534</v>
      </c>
      <c r="C35" s="8">
        <v>0.203076323556</v>
      </c>
      <c r="D35" s="15">
        <f t="shared" si="1"/>
        <v>6.25</v>
      </c>
      <c r="E35" s="15">
        <v>125</v>
      </c>
      <c r="F35" s="15">
        <v>73</v>
      </c>
      <c r="G35" s="8">
        <v>0.37746000000000002</v>
      </c>
      <c r="H35" s="15">
        <v>0</v>
      </c>
      <c r="I35" s="19">
        <f t="shared" si="2"/>
        <v>0</v>
      </c>
      <c r="J35" s="11">
        <v>0.19848243598212001</v>
      </c>
      <c r="K35" s="8">
        <v>0.168298949714</v>
      </c>
      <c r="L35" s="15">
        <f t="shared" si="3"/>
        <v>5.45</v>
      </c>
      <c r="M35" s="8">
        <v>109</v>
      </c>
      <c r="N35" s="8">
        <v>59</v>
      </c>
      <c r="O35" s="15">
        <v>0.25257000000000002</v>
      </c>
      <c r="P35" s="15">
        <v>0</v>
      </c>
      <c r="Q35" s="19">
        <f t="shared" si="4"/>
        <v>0</v>
      </c>
      <c r="R35" s="11">
        <v>0.15333685781586801</v>
      </c>
      <c r="S35" s="8">
        <v>7.4653843713999996E-2</v>
      </c>
      <c r="T35" s="15">
        <f t="shared" si="5"/>
        <v>3.6</v>
      </c>
      <c r="U35" s="8">
        <v>72</v>
      </c>
      <c r="V35" s="8">
        <v>38</v>
      </c>
      <c r="W35" s="8">
        <v>0.12973999999999999</v>
      </c>
      <c r="X35" s="15">
        <v>0</v>
      </c>
      <c r="Y35" s="19">
        <f t="shared" si="0"/>
        <v>2.3596857815868011E-2</v>
      </c>
      <c r="Z35" s="11">
        <v>7.3159584742300193E-2</v>
      </c>
      <c r="AA35" s="8">
        <v>0.129645241587</v>
      </c>
      <c r="AB35" s="15">
        <f t="shared" si="6"/>
        <v>2.9000000000000004</v>
      </c>
      <c r="AC35" s="8">
        <v>58</v>
      </c>
      <c r="AD35" s="8">
        <v>34</v>
      </c>
      <c r="AE35" s="8">
        <v>7.3260000000000006E-2</v>
      </c>
      <c r="AF35" s="8">
        <v>0.2012912245280927</v>
      </c>
      <c r="AG35" s="19">
        <f t="shared" si="7"/>
        <v>0</v>
      </c>
      <c r="AH35" s="11">
        <v>0.18105561341978901</v>
      </c>
      <c r="AI35" s="8">
        <v>0.165804648082999</v>
      </c>
      <c r="AJ35" s="15">
        <f t="shared" si="8"/>
        <v>4.2</v>
      </c>
      <c r="AK35" s="8">
        <v>84</v>
      </c>
      <c r="AL35" s="8">
        <v>58</v>
      </c>
      <c r="AM35" s="8">
        <v>0.14615</v>
      </c>
      <c r="AN35" s="15">
        <v>0</v>
      </c>
      <c r="AO35" s="19">
        <f t="shared" si="9"/>
        <v>3.4905613419789011E-2</v>
      </c>
      <c r="AP35" s="11">
        <v>0.13113367714308299</v>
      </c>
      <c r="AQ35" s="8">
        <v>0.31177158811299999</v>
      </c>
      <c r="AR35" s="15">
        <f t="shared" si="10"/>
        <v>5.5500000000000007</v>
      </c>
      <c r="AS35" s="8">
        <v>111</v>
      </c>
      <c r="AT35" s="8">
        <v>69</v>
      </c>
      <c r="AU35" s="8">
        <v>0.15959999999999999</v>
      </c>
      <c r="AV35" s="8">
        <v>0.39392692503254789</v>
      </c>
      <c r="AW35" s="19">
        <f t="shared" si="11"/>
        <v>0</v>
      </c>
      <c r="AX35" s="11">
        <v>6.60192400903718E-2</v>
      </c>
      <c r="AY35" s="8">
        <v>9.6438892826000003E-2</v>
      </c>
      <c r="AZ35" s="15">
        <f t="shared" si="12"/>
        <v>2.85</v>
      </c>
      <c r="BA35" s="8">
        <v>57</v>
      </c>
      <c r="BB35" s="8">
        <v>37</v>
      </c>
      <c r="BC35" s="8">
        <v>8.2369999999999999E-2</v>
      </c>
      <c r="BD35" s="8">
        <v>0.7424828079476179</v>
      </c>
      <c r="BE35" s="19">
        <f t="shared" si="13"/>
        <v>0</v>
      </c>
      <c r="BF35" s="11">
        <v>7.3159584742300193E-2</v>
      </c>
      <c r="BG35" s="8">
        <v>0.129645241587</v>
      </c>
      <c r="BH35" s="15">
        <f t="shared" si="14"/>
        <v>5</v>
      </c>
      <c r="BI35" s="8">
        <v>100</v>
      </c>
      <c r="BJ35" s="8">
        <v>64</v>
      </c>
      <c r="BK35" s="8">
        <v>0.13553999999999999</v>
      </c>
      <c r="BL35" s="8">
        <v>5.0725387964410971E-2</v>
      </c>
      <c r="BM35" s="19">
        <f t="shared" si="15"/>
        <v>0</v>
      </c>
      <c r="BN35" s="11">
        <v>3.9302148813232102E-2</v>
      </c>
      <c r="BO35" s="8">
        <v>5.0137804881999898E-2</v>
      </c>
      <c r="BP35" s="15">
        <f t="shared" si="16"/>
        <v>2</v>
      </c>
      <c r="BQ35" s="8">
        <v>40</v>
      </c>
      <c r="BR35" s="8">
        <v>24</v>
      </c>
      <c r="BS35" s="8">
        <v>5.0930000000000003E-2</v>
      </c>
      <c r="BT35" s="8">
        <v>0.10668434764396165</v>
      </c>
      <c r="BU35" s="19">
        <f t="shared" si="17"/>
        <v>0</v>
      </c>
      <c r="BV35" s="11">
        <v>1.7869513603873E-2</v>
      </c>
      <c r="BW35" s="8">
        <v>3.5504347829999998E-3</v>
      </c>
      <c r="BX35" s="15">
        <f t="shared" si="18"/>
        <v>1</v>
      </c>
      <c r="BY35" s="8">
        <v>20</v>
      </c>
      <c r="BZ35" s="8">
        <v>12</v>
      </c>
      <c r="CA35" s="8">
        <v>2.4899999999999999E-2</v>
      </c>
      <c r="CB35" s="8">
        <v>0.36232420266461896</v>
      </c>
      <c r="CC35" s="19">
        <f t="shared" si="19"/>
        <v>0</v>
      </c>
    </row>
    <row r="36" spans="1:81" x14ac:dyDescent="0.3">
      <c r="A36" s="20">
        <v>44734.375</v>
      </c>
      <c r="B36" s="11">
        <v>0.443827246793221</v>
      </c>
      <c r="C36" s="8">
        <v>0.49512328250399901</v>
      </c>
      <c r="D36" s="15">
        <f t="shared" si="1"/>
        <v>6.25</v>
      </c>
      <c r="E36" s="15">
        <v>125</v>
      </c>
      <c r="F36" s="15">
        <v>73</v>
      </c>
      <c r="G36" s="8">
        <v>0.43009999999999998</v>
      </c>
      <c r="H36" s="15">
        <v>0</v>
      </c>
      <c r="I36" s="19">
        <f t="shared" si="2"/>
        <v>1.3727246793221015E-2</v>
      </c>
      <c r="J36" s="11">
        <v>0.33720846541309502</v>
      </c>
      <c r="K36" s="8">
        <v>0.38009828611899998</v>
      </c>
      <c r="L36" s="15">
        <f t="shared" si="3"/>
        <v>5.45</v>
      </c>
      <c r="M36" s="8">
        <v>109</v>
      </c>
      <c r="N36" s="8">
        <v>59</v>
      </c>
      <c r="O36" s="15">
        <v>0.35419</v>
      </c>
      <c r="P36" s="15">
        <v>0</v>
      </c>
      <c r="Q36" s="19">
        <f t="shared" si="4"/>
        <v>0</v>
      </c>
      <c r="R36" s="11">
        <v>0.185853717566131</v>
      </c>
      <c r="S36" s="8">
        <v>0.227959174091</v>
      </c>
      <c r="T36" s="15">
        <f t="shared" si="5"/>
        <v>3.6</v>
      </c>
      <c r="U36" s="8">
        <v>72</v>
      </c>
      <c r="V36" s="8">
        <v>38</v>
      </c>
      <c r="W36" s="8">
        <v>0.15875</v>
      </c>
      <c r="X36" s="15">
        <v>0</v>
      </c>
      <c r="Y36" s="19">
        <f t="shared" si="0"/>
        <v>2.7103717566131003E-2</v>
      </c>
      <c r="Z36" s="11">
        <v>0.123592748584819</v>
      </c>
      <c r="AA36" s="8">
        <v>0.119856531594</v>
      </c>
      <c r="AB36" s="15">
        <f t="shared" si="6"/>
        <v>2.9000000000000004</v>
      </c>
      <c r="AC36" s="8">
        <v>58</v>
      </c>
      <c r="AD36" s="8">
        <v>34</v>
      </c>
      <c r="AE36" s="8">
        <v>9.0010000000000007E-2</v>
      </c>
      <c r="AF36" s="8">
        <v>0.6590876175907795</v>
      </c>
      <c r="AG36" s="19">
        <f t="shared" si="7"/>
        <v>3.3582748584818994E-2</v>
      </c>
      <c r="AH36" s="11">
        <v>0.22348309162858601</v>
      </c>
      <c r="AI36" s="8">
        <v>0.17966243484799899</v>
      </c>
      <c r="AJ36" s="15">
        <f t="shared" si="8"/>
        <v>4.2</v>
      </c>
      <c r="AK36" s="8">
        <v>84</v>
      </c>
      <c r="AL36" s="8">
        <v>58</v>
      </c>
      <c r="AM36" s="8">
        <v>0.1585</v>
      </c>
      <c r="AN36" s="15">
        <v>0</v>
      </c>
      <c r="AO36" s="19">
        <f t="shared" si="9"/>
        <v>6.4983091628586009E-2</v>
      </c>
      <c r="AP36" s="11">
        <v>0.236550577931772</v>
      </c>
      <c r="AQ36" s="8">
        <v>0.18467718619999901</v>
      </c>
      <c r="AR36" s="15">
        <f t="shared" si="10"/>
        <v>5.5500000000000007</v>
      </c>
      <c r="AS36" s="8">
        <v>111</v>
      </c>
      <c r="AT36" s="8">
        <v>69</v>
      </c>
      <c r="AU36" s="8">
        <v>0.23605000000000001</v>
      </c>
      <c r="AV36" s="8">
        <v>1.2898344631428711</v>
      </c>
      <c r="AW36" s="19">
        <f t="shared" si="11"/>
        <v>5.0057793177199494E-4</v>
      </c>
      <c r="AX36" s="11">
        <v>7.6525172170524194E-2</v>
      </c>
      <c r="AY36" s="8">
        <v>7.7281489182999999E-2</v>
      </c>
      <c r="AZ36" s="15">
        <f t="shared" si="12"/>
        <v>2.85</v>
      </c>
      <c r="BA36" s="8">
        <v>57</v>
      </c>
      <c r="BB36" s="8">
        <v>37</v>
      </c>
      <c r="BC36" s="8">
        <v>8.1619999999999998E-2</v>
      </c>
      <c r="BD36" s="8">
        <v>2.4311105769243873</v>
      </c>
      <c r="BE36" s="19">
        <f t="shared" si="13"/>
        <v>0</v>
      </c>
      <c r="BF36" s="11">
        <v>0.123592748584819</v>
      </c>
      <c r="BG36" s="8">
        <v>0.119856531594</v>
      </c>
      <c r="BH36" s="15">
        <f t="shared" si="14"/>
        <v>5</v>
      </c>
      <c r="BI36" s="8">
        <v>100</v>
      </c>
      <c r="BJ36" s="8">
        <v>64</v>
      </c>
      <c r="BK36" s="8">
        <v>0.14987</v>
      </c>
      <c r="BL36" s="8">
        <v>0.16609007761371986</v>
      </c>
      <c r="BM36" s="19">
        <f t="shared" si="15"/>
        <v>0</v>
      </c>
      <c r="BN36" s="11">
        <v>7.3783968670318903E-2</v>
      </c>
      <c r="BO36" s="8">
        <v>2.4207073169999999E-2</v>
      </c>
      <c r="BP36" s="15">
        <f t="shared" si="16"/>
        <v>2</v>
      </c>
      <c r="BQ36" s="8">
        <v>40</v>
      </c>
      <c r="BR36" s="8">
        <v>24</v>
      </c>
      <c r="BS36" s="8">
        <v>3.0419999999999999E-2</v>
      </c>
      <c r="BT36" s="8">
        <v>0.34931643288340142</v>
      </c>
      <c r="BU36" s="19">
        <f t="shared" si="17"/>
        <v>4.33639686703189E-2</v>
      </c>
      <c r="BV36" s="11">
        <v>2.7616522947225601E-2</v>
      </c>
      <c r="BW36" s="8">
        <v>2.7309565219999998E-2</v>
      </c>
      <c r="BX36" s="15">
        <f t="shared" si="18"/>
        <v>1</v>
      </c>
      <c r="BY36" s="8">
        <v>20</v>
      </c>
      <c r="BZ36" s="8">
        <v>12</v>
      </c>
      <c r="CA36" s="8">
        <v>4.0329999999999998E-2</v>
      </c>
      <c r="CB36" s="8">
        <v>1.1863577067979656</v>
      </c>
      <c r="CC36" s="19">
        <f t="shared" si="19"/>
        <v>0</v>
      </c>
    </row>
    <row r="37" spans="1:81" x14ac:dyDescent="0.3">
      <c r="A37" s="20">
        <v>44734.416666666664</v>
      </c>
      <c r="B37" s="11">
        <v>0.436667535234322</v>
      </c>
      <c r="C37" s="8">
        <v>0.46449611615399899</v>
      </c>
      <c r="D37" s="15">
        <f t="shared" si="1"/>
        <v>6.25</v>
      </c>
      <c r="E37" s="15">
        <v>125</v>
      </c>
      <c r="F37" s="15">
        <v>73</v>
      </c>
      <c r="G37" s="8">
        <v>0.47077999999999998</v>
      </c>
      <c r="H37" s="15">
        <v>0</v>
      </c>
      <c r="I37" s="19">
        <f t="shared" si="2"/>
        <v>0</v>
      </c>
      <c r="J37" s="11">
        <v>0.34782418323797198</v>
      </c>
      <c r="K37" s="8">
        <v>0.27015341735999998</v>
      </c>
      <c r="L37" s="15">
        <f t="shared" si="3"/>
        <v>5.45</v>
      </c>
      <c r="M37" s="8">
        <v>109</v>
      </c>
      <c r="N37" s="8">
        <v>59</v>
      </c>
      <c r="O37" s="15">
        <v>0.36212</v>
      </c>
      <c r="P37" s="15">
        <v>0</v>
      </c>
      <c r="Q37" s="19">
        <f t="shared" si="4"/>
        <v>0</v>
      </c>
      <c r="R37" s="11">
        <v>0.22225081353270501</v>
      </c>
      <c r="S37" s="8">
        <v>0.19035830579099999</v>
      </c>
      <c r="T37" s="15">
        <f t="shared" si="5"/>
        <v>3.6</v>
      </c>
      <c r="U37" s="8">
        <v>72</v>
      </c>
      <c r="V37" s="8">
        <v>38</v>
      </c>
      <c r="W37" s="8">
        <v>0.17444999999999999</v>
      </c>
      <c r="X37" s="15">
        <v>0</v>
      </c>
      <c r="Y37" s="19">
        <f t="shared" si="0"/>
        <v>4.7800813532705017E-2</v>
      </c>
      <c r="Z37" s="11">
        <v>0.12795671574225401</v>
      </c>
      <c r="AA37" s="8">
        <v>7.8248227399000003E-2</v>
      </c>
      <c r="AB37" s="15">
        <f t="shared" si="6"/>
        <v>2.9000000000000004</v>
      </c>
      <c r="AC37" s="8">
        <v>58</v>
      </c>
      <c r="AD37" s="8">
        <v>34</v>
      </c>
      <c r="AE37" s="8">
        <v>0.13381999999999999</v>
      </c>
      <c r="AF37" s="8">
        <v>1.483426199598447</v>
      </c>
      <c r="AG37" s="19">
        <f t="shared" si="7"/>
        <v>0</v>
      </c>
      <c r="AH37" s="11">
        <v>0.19438184404120301</v>
      </c>
      <c r="AI37" s="8">
        <v>0.15892905954699901</v>
      </c>
      <c r="AJ37" s="15">
        <f t="shared" si="8"/>
        <v>4.2</v>
      </c>
      <c r="AK37" s="8">
        <v>84</v>
      </c>
      <c r="AL37" s="8">
        <v>58</v>
      </c>
      <c r="AM37" s="8">
        <v>0.18357999999999999</v>
      </c>
      <c r="AN37" s="15">
        <v>0</v>
      </c>
      <c r="AO37" s="19">
        <f t="shared" si="9"/>
        <v>1.0801844041203018E-2</v>
      </c>
      <c r="AP37" s="11">
        <v>0.2084290628454</v>
      </c>
      <c r="AQ37" s="8">
        <v>0.17989060043999999</v>
      </c>
      <c r="AR37" s="15">
        <f t="shared" si="10"/>
        <v>5.5500000000000007</v>
      </c>
      <c r="AS37" s="8">
        <v>111</v>
      </c>
      <c r="AT37" s="8">
        <v>69</v>
      </c>
      <c r="AU37" s="8">
        <v>0.20358000000000001</v>
      </c>
      <c r="AV37" s="8">
        <v>2.903065062525763</v>
      </c>
      <c r="AW37" s="19">
        <f t="shared" si="11"/>
        <v>4.8490628453999873E-3</v>
      </c>
      <c r="AX37" s="11">
        <v>0.100880504454381</v>
      </c>
      <c r="AY37" s="8">
        <v>7.0564359531999896E-2</v>
      </c>
      <c r="AZ37" s="15">
        <f t="shared" si="12"/>
        <v>2.85</v>
      </c>
      <c r="BA37" s="8">
        <v>57</v>
      </c>
      <c r="BB37" s="8">
        <v>37</v>
      </c>
      <c r="BC37" s="8">
        <v>6.7449999999999996E-2</v>
      </c>
      <c r="BD37" s="8">
        <v>5.4717658588598921</v>
      </c>
      <c r="BE37" s="19">
        <f t="shared" si="13"/>
        <v>3.3430504454381005E-2</v>
      </c>
      <c r="BF37" s="11">
        <v>0.12795671574225401</v>
      </c>
      <c r="BG37" s="8">
        <v>7.8248227399000003E-2</v>
      </c>
      <c r="BH37" s="15">
        <f t="shared" si="14"/>
        <v>5</v>
      </c>
      <c r="BI37" s="8">
        <v>100</v>
      </c>
      <c r="BJ37" s="8">
        <v>64</v>
      </c>
      <c r="BK37" s="8">
        <v>0.16750999999999999</v>
      </c>
      <c r="BL37" s="8">
        <v>0.37382339775423873</v>
      </c>
      <c r="BM37" s="19">
        <f t="shared" si="15"/>
        <v>0</v>
      </c>
      <c r="BN37" s="11">
        <v>7.6098442978148995E-2</v>
      </c>
      <c r="BO37" s="8">
        <v>4.3517920319000002E-2</v>
      </c>
      <c r="BP37" s="15">
        <f t="shared" si="16"/>
        <v>2</v>
      </c>
      <c r="BQ37" s="8">
        <v>40</v>
      </c>
      <c r="BR37" s="8">
        <v>24</v>
      </c>
      <c r="BS37" s="8">
        <v>6.966E-2</v>
      </c>
      <c r="BT37" s="8">
        <v>0.78621587579459851</v>
      </c>
      <c r="BU37" s="19">
        <f t="shared" si="17"/>
        <v>6.4384429781489949E-3</v>
      </c>
      <c r="BV37" s="11">
        <v>3.0290029997480501E-2</v>
      </c>
      <c r="BW37" s="8">
        <v>5.5199999999999997E-3</v>
      </c>
      <c r="BX37" s="15">
        <f t="shared" si="18"/>
        <v>1</v>
      </c>
      <c r="BY37" s="8">
        <v>20</v>
      </c>
      <c r="BZ37" s="8">
        <v>12</v>
      </c>
      <c r="CA37" s="8">
        <v>3.465E-2</v>
      </c>
      <c r="CB37" s="8">
        <v>2.670167148326434</v>
      </c>
      <c r="CC37" s="19">
        <f t="shared" si="19"/>
        <v>0</v>
      </c>
    </row>
    <row r="38" spans="1:81" x14ac:dyDescent="0.3">
      <c r="A38" s="20">
        <v>44734.458333333336</v>
      </c>
      <c r="B38" s="11">
        <v>0.37984359044243698</v>
      </c>
      <c r="C38" s="8">
        <v>0.33972314030700002</v>
      </c>
      <c r="D38" s="15">
        <f t="shared" si="1"/>
        <v>6.25</v>
      </c>
      <c r="E38" s="15">
        <v>125</v>
      </c>
      <c r="F38" s="15">
        <v>73</v>
      </c>
      <c r="G38" s="8">
        <v>0.42135</v>
      </c>
      <c r="H38" s="15">
        <v>0</v>
      </c>
      <c r="I38" s="19">
        <f t="shared" si="2"/>
        <v>0</v>
      </c>
      <c r="J38" s="11">
        <v>0.26918766451792903</v>
      </c>
      <c r="K38" s="8">
        <v>0.28981592844600002</v>
      </c>
      <c r="L38" s="15">
        <f t="shared" si="3"/>
        <v>5.45</v>
      </c>
      <c r="M38" s="8">
        <v>109</v>
      </c>
      <c r="N38" s="8">
        <v>59</v>
      </c>
      <c r="O38" s="15">
        <v>0.36102000000000001</v>
      </c>
      <c r="P38" s="15">
        <v>0</v>
      </c>
      <c r="Q38" s="19">
        <f t="shared" si="4"/>
        <v>0</v>
      </c>
      <c r="R38" s="11">
        <v>0.226593341434594</v>
      </c>
      <c r="S38" s="8">
        <v>0.149338300983999</v>
      </c>
      <c r="T38" s="15">
        <f t="shared" si="5"/>
        <v>3.6</v>
      </c>
      <c r="U38" s="8">
        <v>72</v>
      </c>
      <c r="V38" s="8">
        <v>38</v>
      </c>
      <c r="W38" s="8">
        <v>0.16385</v>
      </c>
      <c r="X38" s="15">
        <v>0</v>
      </c>
      <c r="Y38" s="19">
        <f t="shared" si="0"/>
        <v>6.2743341434594008E-2</v>
      </c>
      <c r="Z38" s="11">
        <v>0.15617923863022801</v>
      </c>
      <c r="AA38" s="8">
        <v>6.4318547652999894E-2</v>
      </c>
      <c r="AB38" s="15">
        <f t="shared" si="6"/>
        <v>2.9000000000000004</v>
      </c>
      <c r="AC38" s="8">
        <v>58</v>
      </c>
      <c r="AD38" s="8">
        <v>34</v>
      </c>
      <c r="AE38" s="8">
        <v>0.13658999999999999</v>
      </c>
      <c r="AF38" s="8">
        <v>3.218588134855461</v>
      </c>
      <c r="AG38" s="19">
        <f t="shared" si="7"/>
        <v>1.9589238630228017E-2</v>
      </c>
      <c r="AH38" s="11">
        <v>0.193708359357396</v>
      </c>
      <c r="AI38" s="8">
        <v>0.14830389624699999</v>
      </c>
      <c r="AJ38" s="15">
        <f t="shared" si="8"/>
        <v>4.2</v>
      </c>
      <c r="AK38" s="8">
        <v>84</v>
      </c>
      <c r="AL38" s="8">
        <v>58</v>
      </c>
      <c r="AM38" s="8">
        <v>0.23913000000000001</v>
      </c>
      <c r="AN38" s="15">
        <v>0</v>
      </c>
      <c r="AO38" s="19">
        <f t="shared" si="9"/>
        <v>0</v>
      </c>
      <c r="AP38" s="11">
        <v>0.24740002589475699</v>
      </c>
      <c r="AQ38" s="8">
        <v>0.208540057295999</v>
      </c>
      <c r="AR38" s="15">
        <f t="shared" si="10"/>
        <v>5.5500000000000007</v>
      </c>
      <c r="AS38" s="8">
        <v>111</v>
      </c>
      <c r="AT38" s="8">
        <v>69</v>
      </c>
      <c r="AU38" s="8">
        <v>0.23436000000000001</v>
      </c>
      <c r="AV38" s="8">
        <v>6.2987769580233524</v>
      </c>
      <c r="AW38" s="19">
        <f t="shared" si="11"/>
        <v>1.3040025894756974E-2</v>
      </c>
      <c r="AX38" s="11">
        <v>8.8842163090888895E-2</v>
      </c>
      <c r="AY38" s="8">
        <v>6.6079070980000001E-2</v>
      </c>
      <c r="AZ38" s="15">
        <f t="shared" si="12"/>
        <v>2.85</v>
      </c>
      <c r="BA38" s="8">
        <v>57</v>
      </c>
      <c r="BB38" s="8">
        <v>37</v>
      </c>
      <c r="BC38" s="8">
        <v>0.11445</v>
      </c>
      <c r="BD38" s="8">
        <v>11.872084148709872</v>
      </c>
      <c r="BE38" s="19">
        <f t="shared" si="13"/>
        <v>0</v>
      </c>
      <c r="BF38" s="11">
        <v>0.15617923863022801</v>
      </c>
      <c r="BG38" s="8">
        <v>6.4318547652999894E-2</v>
      </c>
      <c r="BH38" s="15">
        <f t="shared" si="14"/>
        <v>5</v>
      </c>
      <c r="BI38" s="8">
        <v>100</v>
      </c>
      <c r="BJ38" s="8">
        <v>64</v>
      </c>
      <c r="BK38" s="8">
        <v>0.1719</v>
      </c>
      <c r="BL38" s="8">
        <v>0.81108420012322802</v>
      </c>
      <c r="BM38" s="19">
        <f t="shared" si="15"/>
        <v>0</v>
      </c>
      <c r="BN38" s="11">
        <v>9.1658696632832104E-2</v>
      </c>
      <c r="BO38" s="8">
        <v>4.3651673172E-2</v>
      </c>
      <c r="BP38" s="15">
        <f t="shared" si="16"/>
        <v>2</v>
      </c>
      <c r="BQ38" s="8">
        <v>40</v>
      </c>
      <c r="BR38" s="8">
        <v>24</v>
      </c>
      <c r="BS38" s="8">
        <v>6.2579999999999997E-2</v>
      </c>
      <c r="BT38" s="8">
        <v>1.7058516897925082</v>
      </c>
      <c r="BU38" s="19">
        <f t="shared" si="17"/>
        <v>2.9078696632832107E-2</v>
      </c>
      <c r="BV38" s="11">
        <v>2.09878464519411E-2</v>
      </c>
      <c r="BW38" s="8">
        <v>3.3002105259999998E-2</v>
      </c>
      <c r="BX38" s="15">
        <f t="shared" si="18"/>
        <v>1</v>
      </c>
      <c r="BY38" s="8">
        <v>20</v>
      </c>
      <c r="BZ38" s="8">
        <v>12</v>
      </c>
      <c r="CA38" s="8">
        <v>4.4110000000000003E-2</v>
      </c>
      <c r="CB38" s="8">
        <v>5.7934586189799546</v>
      </c>
      <c r="CC38" s="19">
        <f t="shared" si="19"/>
        <v>0</v>
      </c>
    </row>
    <row r="39" spans="1:81" x14ac:dyDescent="0.3">
      <c r="A39" s="20">
        <v>44734.5</v>
      </c>
      <c r="B39" s="11">
        <v>0.477140971333332</v>
      </c>
      <c r="C39" s="8">
        <v>0.33763412399499998</v>
      </c>
      <c r="D39" s="15">
        <f t="shared" si="1"/>
        <v>6.25</v>
      </c>
      <c r="E39" s="15">
        <v>125</v>
      </c>
      <c r="F39" s="15">
        <v>73</v>
      </c>
      <c r="G39" s="8">
        <v>0.45433000000000001</v>
      </c>
      <c r="H39" s="15">
        <v>0</v>
      </c>
      <c r="I39" s="19">
        <f t="shared" si="2"/>
        <v>2.2810971333331986E-2</v>
      </c>
      <c r="J39" s="11">
        <v>0.29642443656144102</v>
      </c>
      <c r="K39" s="8">
        <v>0.34760654090199899</v>
      </c>
      <c r="L39" s="15">
        <f t="shared" si="3"/>
        <v>5.45</v>
      </c>
      <c r="M39" s="8">
        <v>109</v>
      </c>
      <c r="N39" s="8">
        <v>59</v>
      </c>
      <c r="O39" s="15">
        <v>0.31322</v>
      </c>
      <c r="P39" s="15">
        <v>0</v>
      </c>
      <c r="Q39" s="19">
        <f t="shared" si="4"/>
        <v>0</v>
      </c>
      <c r="R39" s="11">
        <v>0.24148851926105</v>
      </c>
      <c r="S39" s="8">
        <v>0.15533967366499901</v>
      </c>
      <c r="T39" s="15">
        <f t="shared" si="5"/>
        <v>3.6</v>
      </c>
      <c r="U39" s="8">
        <v>72</v>
      </c>
      <c r="V39" s="8">
        <v>38</v>
      </c>
      <c r="W39" s="8">
        <v>0.20845</v>
      </c>
      <c r="X39" s="15">
        <v>0</v>
      </c>
      <c r="Y39" s="19">
        <f t="shared" si="0"/>
        <v>3.3038519261050003E-2</v>
      </c>
      <c r="Z39" s="11">
        <v>0.18882148241472399</v>
      </c>
      <c r="AA39" s="8">
        <v>0.131431283451</v>
      </c>
      <c r="AB39" s="15">
        <f t="shared" si="6"/>
        <v>2.9000000000000004</v>
      </c>
      <c r="AC39" s="8">
        <v>58</v>
      </c>
      <c r="AD39" s="8">
        <v>34</v>
      </c>
      <c r="AE39" s="8">
        <v>0.14652000000000001</v>
      </c>
      <c r="AF39" s="8">
        <v>4.8957690085460319</v>
      </c>
      <c r="AG39" s="19">
        <f t="shared" si="7"/>
        <v>4.2301482414723979E-2</v>
      </c>
      <c r="AH39" s="11">
        <v>0.211276213179559</v>
      </c>
      <c r="AI39" s="8">
        <v>0.17691400545700001</v>
      </c>
      <c r="AJ39" s="15">
        <f t="shared" si="8"/>
        <v>4.2</v>
      </c>
      <c r="AK39" s="8">
        <v>84</v>
      </c>
      <c r="AL39" s="8">
        <v>58</v>
      </c>
      <c r="AM39" s="8">
        <v>0.22456000000000001</v>
      </c>
      <c r="AN39" s="15">
        <v>0</v>
      </c>
      <c r="AO39" s="19">
        <f t="shared" si="9"/>
        <v>0</v>
      </c>
      <c r="AP39" s="11">
        <v>0.25510163795688801</v>
      </c>
      <c r="AQ39" s="8">
        <v>0.20040037076</v>
      </c>
      <c r="AR39" s="15">
        <f t="shared" si="10"/>
        <v>5.5500000000000007</v>
      </c>
      <c r="AS39" s="8">
        <v>111</v>
      </c>
      <c r="AT39" s="8">
        <v>69</v>
      </c>
      <c r="AU39" s="8">
        <v>0.21029999999999999</v>
      </c>
      <c r="AV39" s="8">
        <v>9.5810199164297263</v>
      </c>
      <c r="AW39" s="19">
        <f t="shared" si="11"/>
        <v>4.4801637956888019E-2</v>
      </c>
      <c r="AX39" s="11">
        <v>0.117250702417634</v>
      </c>
      <c r="AY39" s="8">
        <v>7.7150664761999999E-2</v>
      </c>
      <c r="AZ39" s="15">
        <f t="shared" si="12"/>
        <v>2.85</v>
      </c>
      <c r="BA39" s="8">
        <v>57</v>
      </c>
      <c r="BB39" s="8">
        <v>37</v>
      </c>
      <c r="BC39" s="8">
        <v>0.11413</v>
      </c>
      <c r="BD39" s="8">
        <v>18.05853349568585</v>
      </c>
      <c r="BE39" s="19">
        <f t="shared" si="13"/>
        <v>3.1207024176339998E-3</v>
      </c>
      <c r="BF39" s="11">
        <v>0.18882148241472399</v>
      </c>
      <c r="BG39" s="8">
        <v>0.131431283451</v>
      </c>
      <c r="BH39" s="15">
        <f t="shared" si="14"/>
        <v>5</v>
      </c>
      <c r="BI39" s="8">
        <v>100</v>
      </c>
      <c r="BJ39" s="8">
        <v>64</v>
      </c>
      <c r="BK39" s="8">
        <v>0.18965000000000001</v>
      </c>
      <c r="BL39" s="8">
        <v>1.2337337751551023</v>
      </c>
      <c r="BM39" s="19">
        <f t="shared" si="15"/>
        <v>0</v>
      </c>
      <c r="BN39" s="11">
        <v>0.10883357867719499</v>
      </c>
      <c r="BO39" s="8">
        <v>3.2426086957E-2</v>
      </c>
      <c r="BP39" s="15">
        <f t="shared" si="16"/>
        <v>2</v>
      </c>
      <c r="BQ39" s="8">
        <v>40</v>
      </c>
      <c r="BR39" s="8">
        <v>24</v>
      </c>
      <c r="BS39" s="8">
        <v>4.4499999999999998E-2</v>
      </c>
      <c r="BT39" s="8">
        <v>2.5947575415507722</v>
      </c>
      <c r="BU39" s="19">
        <f t="shared" si="17"/>
        <v>6.4333578677194997E-2</v>
      </c>
      <c r="BV39" s="11">
        <v>5.3525320980740899E-2</v>
      </c>
      <c r="BW39" s="8">
        <v>1.1947894736999899E-2</v>
      </c>
      <c r="BX39" s="15">
        <f t="shared" si="18"/>
        <v>1</v>
      </c>
      <c r="BY39" s="8">
        <v>20</v>
      </c>
      <c r="BZ39" s="8">
        <v>12</v>
      </c>
      <c r="CA39" s="8">
        <v>5.0889999999999998E-2</v>
      </c>
      <c r="CB39" s="8">
        <v>8.8123841792418993</v>
      </c>
      <c r="CC39" s="19">
        <f t="shared" si="19"/>
        <v>2.6353209807409017E-3</v>
      </c>
    </row>
    <row r="40" spans="1:81" x14ac:dyDescent="0.3">
      <c r="A40" s="20">
        <v>44734.541666666664</v>
      </c>
      <c r="B40" s="11">
        <v>0.54820805930385996</v>
      </c>
      <c r="C40" s="8">
        <v>0.59044731602599998</v>
      </c>
      <c r="D40" s="15">
        <f t="shared" si="1"/>
        <v>6.25</v>
      </c>
      <c r="E40" s="15">
        <v>125</v>
      </c>
      <c r="F40" s="15">
        <v>73</v>
      </c>
      <c r="G40" s="8">
        <v>0.51451999999999998</v>
      </c>
      <c r="H40" s="15">
        <v>0</v>
      </c>
      <c r="I40" s="19">
        <f t="shared" si="2"/>
        <v>3.3688059303859985E-2</v>
      </c>
      <c r="J40" s="11">
        <v>0.33488768731935697</v>
      </c>
      <c r="K40" s="8">
        <v>0.39651816183999999</v>
      </c>
      <c r="L40" s="15">
        <f t="shared" si="3"/>
        <v>5.45</v>
      </c>
      <c r="M40" s="8">
        <v>109</v>
      </c>
      <c r="N40" s="8">
        <v>59</v>
      </c>
      <c r="O40" s="15">
        <v>0.33812999999999999</v>
      </c>
      <c r="P40" s="15">
        <v>0</v>
      </c>
      <c r="Q40" s="19">
        <f t="shared" si="4"/>
        <v>0</v>
      </c>
      <c r="R40" s="11">
        <v>0.26954811760444902</v>
      </c>
      <c r="S40" s="8">
        <v>0.241271857023</v>
      </c>
      <c r="T40" s="15">
        <f t="shared" si="5"/>
        <v>3.6</v>
      </c>
      <c r="U40" s="8">
        <v>72</v>
      </c>
      <c r="V40" s="8">
        <v>38</v>
      </c>
      <c r="W40" s="8">
        <v>0.18622</v>
      </c>
      <c r="X40" s="15">
        <v>0</v>
      </c>
      <c r="Y40" s="19">
        <f t="shared" si="0"/>
        <v>8.3328117604449026E-2</v>
      </c>
      <c r="Z40" s="11">
        <v>0.178282394663384</v>
      </c>
      <c r="AA40" s="8">
        <v>0.20905116222</v>
      </c>
      <c r="AB40" s="15">
        <f t="shared" si="6"/>
        <v>2.9000000000000004</v>
      </c>
      <c r="AC40" s="8">
        <v>58</v>
      </c>
      <c r="AD40" s="8">
        <v>34</v>
      </c>
      <c r="AE40" s="8">
        <v>0.17133000000000001</v>
      </c>
      <c r="AF40" s="8">
        <v>4.896121777277644</v>
      </c>
      <c r="AG40" s="19">
        <f t="shared" si="7"/>
        <v>6.9523946633839873E-3</v>
      </c>
      <c r="AH40" s="11">
        <v>0.236496648258638</v>
      </c>
      <c r="AI40" s="8">
        <v>0.249430256224</v>
      </c>
      <c r="AJ40" s="15">
        <f t="shared" si="8"/>
        <v>4.2</v>
      </c>
      <c r="AK40" s="8">
        <v>84</v>
      </c>
      <c r="AL40" s="8">
        <v>58</v>
      </c>
      <c r="AM40" s="8">
        <v>0.23583000000000001</v>
      </c>
      <c r="AN40" s="15">
        <v>0</v>
      </c>
      <c r="AO40" s="19">
        <f t="shared" si="9"/>
        <v>6.6664825863799182E-4</v>
      </c>
      <c r="AP40" s="11">
        <v>0.24344087685929</v>
      </c>
      <c r="AQ40" s="8">
        <v>0.295659620254</v>
      </c>
      <c r="AR40" s="15">
        <f t="shared" si="10"/>
        <v>5.5500000000000007</v>
      </c>
      <c r="AS40" s="8">
        <v>111</v>
      </c>
      <c r="AT40" s="8">
        <v>69</v>
      </c>
      <c r="AU40" s="8">
        <v>0.22081000000000001</v>
      </c>
      <c r="AV40" s="8">
        <v>9.5817102848350917</v>
      </c>
      <c r="AW40" s="19">
        <f t="shared" si="11"/>
        <v>2.2630876859289994E-2</v>
      </c>
      <c r="AX40" s="11">
        <v>0.142848306928271</v>
      </c>
      <c r="AY40" s="8">
        <v>0.121065744238999</v>
      </c>
      <c r="AZ40" s="15">
        <f t="shared" si="12"/>
        <v>2.85</v>
      </c>
      <c r="BA40" s="8">
        <v>57</v>
      </c>
      <c r="BB40" s="8">
        <v>37</v>
      </c>
      <c r="BC40" s="8">
        <v>0.12623000000000001</v>
      </c>
      <c r="BD40" s="8">
        <v>18.059834718424284</v>
      </c>
      <c r="BE40" s="19">
        <f t="shared" si="13"/>
        <v>1.6618306928270987E-2</v>
      </c>
      <c r="BF40" s="11">
        <v>0.178282394663384</v>
      </c>
      <c r="BG40" s="8">
        <v>0.20905116222</v>
      </c>
      <c r="BH40" s="15">
        <f t="shared" si="14"/>
        <v>5</v>
      </c>
      <c r="BI40" s="8">
        <v>100</v>
      </c>
      <c r="BJ40" s="8">
        <v>64</v>
      </c>
      <c r="BK40" s="8">
        <v>0.19349</v>
      </c>
      <c r="BL40" s="8">
        <v>1.2338226728743877</v>
      </c>
      <c r="BM40" s="19">
        <f t="shared" si="15"/>
        <v>0</v>
      </c>
      <c r="BN40" s="11">
        <v>8.1747940905660399E-2</v>
      </c>
      <c r="BO40" s="8">
        <v>6.5077852429999999E-2</v>
      </c>
      <c r="BP40" s="15">
        <f t="shared" si="16"/>
        <v>2</v>
      </c>
      <c r="BQ40" s="8">
        <v>40</v>
      </c>
      <c r="BR40" s="8">
        <v>24</v>
      </c>
      <c r="BS40" s="8">
        <v>8.6470000000000005E-2</v>
      </c>
      <c r="BT40" s="8">
        <v>2.5949445089761505</v>
      </c>
      <c r="BU40" s="19">
        <f t="shared" si="17"/>
        <v>0</v>
      </c>
      <c r="BV40" s="11">
        <v>4.2074866810216299E-2</v>
      </c>
      <c r="BW40" s="8">
        <v>6.5122926829999997E-2</v>
      </c>
      <c r="BX40" s="15">
        <f t="shared" si="18"/>
        <v>1</v>
      </c>
      <c r="BY40" s="8">
        <v>20</v>
      </c>
      <c r="BZ40" s="8">
        <v>12</v>
      </c>
      <c r="CA40" s="8">
        <v>2.6339999999999999E-2</v>
      </c>
      <c r="CB40" s="8">
        <v>8.8130191629561967</v>
      </c>
      <c r="CC40" s="19">
        <f t="shared" si="19"/>
        <v>1.57348668102163E-2</v>
      </c>
    </row>
    <row r="41" spans="1:81" x14ac:dyDescent="0.3">
      <c r="A41" s="20">
        <v>44734.583333333336</v>
      </c>
      <c r="B41" s="11">
        <v>0.45947157625556301</v>
      </c>
      <c r="C41" s="8">
        <v>0.49260139278600001</v>
      </c>
      <c r="D41" s="15">
        <f t="shared" si="1"/>
        <v>6.25</v>
      </c>
      <c r="E41" s="15">
        <v>125</v>
      </c>
      <c r="F41" s="15">
        <v>73</v>
      </c>
      <c r="G41" s="8">
        <v>0.53849000000000002</v>
      </c>
      <c r="H41" s="15">
        <v>0</v>
      </c>
      <c r="I41" s="19">
        <f t="shared" si="2"/>
        <v>0</v>
      </c>
      <c r="J41" s="11">
        <v>0.35741514108721301</v>
      </c>
      <c r="K41" s="8">
        <v>0.27874309350999998</v>
      </c>
      <c r="L41" s="15">
        <f t="shared" si="3"/>
        <v>5.45</v>
      </c>
      <c r="M41" s="8">
        <v>109</v>
      </c>
      <c r="N41" s="8">
        <v>59</v>
      </c>
      <c r="O41" s="15">
        <v>0.37075999999999998</v>
      </c>
      <c r="P41" s="15">
        <v>0</v>
      </c>
      <c r="Q41" s="19">
        <f t="shared" si="4"/>
        <v>0</v>
      </c>
      <c r="R41" s="11">
        <v>0.23179799376075999</v>
      </c>
      <c r="S41" s="8">
        <v>0.198273751103</v>
      </c>
      <c r="T41" s="15">
        <f t="shared" si="5"/>
        <v>3.6</v>
      </c>
      <c r="U41" s="8">
        <v>72</v>
      </c>
      <c r="V41" s="8">
        <v>38</v>
      </c>
      <c r="W41" s="8">
        <v>0.19256000000000001</v>
      </c>
      <c r="X41" s="15">
        <v>0</v>
      </c>
      <c r="Y41" s="19">
        <f t="shared" si="0"/>
        <v>3.9237993760759982E-2</v>
      </c>
      <c r="Z41" s="11">
        <v>0.16741213477139799</v>
      </c>
      <c r="AA41" s="8">
        <v>0.14626732134500001</v>
      </c>
      <c r="AB41" s="15">
        <f t="shared" si="6"/>
        <v>2.9000000000000004</v>
      </c>
      <c r="AC41" s="8">
        <v>58</v>
      </c>
      <c r="AD41" s="8">
        <v>34</v>
      </c>
      <c r="AE41" s="8">
        <v>0.20563999999999999</v>
      </c>
      <c r="AF41" s="8">
        <v>3.3682453119657079</v>
      </c>
      <c r="AG41" s="19">
        <f t="shared" si="7"/>
        <v>0</v>
      </c>
      <c r="AH41" s="11">
        <v>0.149690683082642</v>
      </c>
      <c r="AI41" s="8">
        <v>0.28865494331300001</v>
      </c>
      <c r="AJ41" s="15">
        <f t="shared" si="8"/>
        <v>4.2</v>
      </c>
      <c r="AK41" s="8">
        <v>84</v>
      </c>
      <c r="AL41" s="8">
        <v>58</v>
      </c>
      <c r="AM41" s="8">
        <v>0.219</v>
      </c>
      <c r="AN41" s="15">
        <v>0</v>
      </c>
      <c r="AO41" s="19">
        <f t="shared" si="9"/>
        <v>0</v>
      </c>
      <c r="AP41" s="11">
        <v>0.266979484596574</v>
      </c>
      <c r="AQ41" s="8">
        <v>0.294496233926</v>
      </c>
      <c r="AR41" s="15">
        <f t="shared" si="10"/>
        <v>5.5500000000000007</v>
      </c>
      <c r="AS41" s="8">
        <v>111</v>
      </c>
      <c r="AT41" s="8">
        <v>69</v>
      </c>
      <c r="AU41" s="8">
        <v>0.22867999999999999</v>
      </c>
      <c r="AV41" s="8">
        <v>6.5916560526103254</v>
      </c>
      <c r="AW41" s="19">
        <f t="shared" si="11"/>
        <v>3.8299484596574007E-2</v>
      </c>
      <c r="AX41" s="11">
        <v>0.125518931709938</v>
      </c>
      <c r="AY41" s="8">
        <v>0.10650687035299999</v>
      </c>
      <c r="AZ41" s="15">
        <f t="shared" si="12"/>
        <v>2.85</v>
      </c>
      <c r="BA41" s="8">
        <v>57</v>
      </c>
      <c r="BB41" s="8">
        <v>37</v>
      </c>
      <c r="BC41" s="8">
        <v>0.12173</v>
      </c>
      <c r="BD41" s="8">
        <v>12.424109610082244</v>
      </c>
      <c r="BE41" s="19">
        <f t="shared" si="13"/>
        <v>3.7889317099379927E-3</v>
      </c>
      <c r="BF41" s="11">
        <v>0.16741213477139799</v>
      </c>
      <c r="BG41" s="8">
        <v>0.14626732134500001</v>
      </c>
      <c r="BH41" s="15">
        <f t="shared" si="14"/>
        <v>5</v>
      </c>
      <c r="BI41" s="8">
        <v>100</v>
      </c>
      <c r="BJ41" s="8">
        <v>64</v>
      </c>
      <c r="BK41" s="8">
        <v>0.13624</v>
      </c>
      <c r="BL41" s="8">
        <v>0.84879780829652596</v>
      </c>
      <c r="BM41" s="19">
        <f t="shared" si="15"/>
        <v>3.1172134771397991E-2</v>
      </c>
      <c r="BN41" s="11">
        <v>7.4084456222116901E-2</v>
      </c>
      <c r="BO41" s="8">
        <v>8.4867524024999905E-2</v>
      </c>
      <c r="BP41" s="15">
        <f t="shared" si="16"/>
        <v>2</v>
      </c>
      <c r="BQ41" s="8">
        <v>40</v>
      </c>
      <c r="BR41" s="8">
        <v>24</v>
      </c>
      <c r="BS41" s="8">
        <v>7.1069999999999994E-2</v>
      </c>
      <c r="BT41" s="8">
        <v>1.7851699926528262</v>
      </c>
      <c r="BU41" s="19">
        <f t="shared" si="17"/>
        <v>3.0144562221169069E-3</v>
      </c>
      <c r="BV41" s="11">
        <v>5.4546144889144603E-2</v>
      </c>
      <c r="BW41" s="8">
        <v>6.2277787459999998E-2</v>
      </c>
      <c r="BX41" s="15">
        <f t="shared" si="18"/>
        <v>1</v>
      </c>
      <c r="BY41" s="8">
        <v>20</v>
      </c>
      <c r="BZ41" s="8">
        <v>12</v>
      </c>
      <c r="CA41" s="8">
        <v>3.0669999999999999E-2</v>
      </c>
      <c r="CB41" s="8">
        <v>6.0628415366736181</v>
      </c>
      <c r="CC41" s="19">
        <f t="shared" si="19"/>
        <v>2.3876144889144604E-2</v>
      </c>
    </row>
    <row r="42" spans="1:81" x14ac:dyDescent="0.3">
      <c r="A42" s="20">
        <v>44734.625</v>
      </c>
      <c r="B42" s="11">
        <v>0.52820568580969895</v>
      </c>
      <c r="C42" s="8">
        <v>0.48182662343600002</v>
      </c>
      <c r="D42" s="15">
        <f t="shared" si="1"/>
        <v>6.25</v>
      </c>
      <c r="E42" s="15">
        <v>125</v>
      </c>
      <c r="F42" s="15">
        <v>73</v>
      </c>
      <c r="G42" s="8">
        <v>0.52173999999999998</v>
      </c>
      <c r="H42" s="15">
        <v>0</v>
      </c>
      <c r="I42" s="19">
        <f t="shared" si="2"/>
        <v>6.4656858096989733E-3</v>
      </c>
      <c r="J42" s="11">
        <v>0.35384938672074101</v>
      </c>
      <c r="K42" s="8">
        <v>0.37937919158400002</v>
      </c>
      <c r="L42" s="15">
        <f t="shared" si="3"/>
        <v>5.45</v>
      </c>
      <c r="M42" s="8">
        <v>109</v>
      </c>
      <c r="N42" s="8">
        <v>59</v>
      </c>
      <c r="O42" s="15">
        <v>0.36254999999999998</v>
      </c>
      <c r="P42" s="15">
        <v>0</v>
      </c>
      <c r="Q42" s="19">
        <f t="shared" si="4"/>
        <v>0</v>
      </c>
      <c r="R42" s="11">
        <v>0.23968422748184301</v>
      </c>
      <c r="S42" s="8">
        <v>0.191202273615</v>
      </c>
      <c r="T42" s="15">
        <f t="shared" si="5"/>
        <v>3.6</v>
      </c>
      <c r="U42" s="8">
        <v>72</v>
      </c>
      <c r="V42" s="8">
        <v>38</v>
      </c>
      <c r="W42" s="8">
        <v>0.20465</v>
      </c>
      <c r="X42" s="15">
        <v>0</v>
      </c>
      <c r="Y42" s="19">
        <f t="shared" si="0"/>
        <v>3.5034227481843011E-2</v>
      </c>
      <c r="Z42" s="11">
        <v>0.20525604040825901</v>
      </c>
      <c r="AA42" s="8">
        <v>0.201561986828</v>
      </c>
      <c r="AB42" s="15">
        <f t="shared" si="6"/>
        <v>2.9000000000000004</v>
      </c>
      <c r="AC42" s="8">
        <v>58</v>
      </c>
      <c r="AD42" s="8">
        <v>34</v>
      </c>
      <c r="AE42" s="8">
        <v>0.17027999999999999</v>
      </c>
      <c r="AF42" s="8">
        <v>1.4211470042311518</v>
      </c>
      <c r="AG42" s="19">
        <f t="shared" si="7"/>
        <v>3.4976040408259024E-2</v>
      </c>
      <c r="AH42" s="11">
        <v>0.21391939603261101</v>
      </c>
      <c r="AI42" s="8">
        <v>0.37848171162799998</v>
      </c>
      <c r="AJ42" s="15">
        <f t="shared" si="8"/>
        <v>4.2</v>
      </c>
      <c r="AK42" s="8">
        <v>84</v>
      </c>
      <c r="AL42" s="8">
        <v>58</v>
      </c>
      <c r="AM42" s="8">
        <v>0.22955</v>
      </c>
      <c r="AN42" s="15">
        <v>0</v>
      </c>
      <c r="AO42" s="19">
        <f t="shared" si="9"/>
        <v>0</v>
      </c>
      <c r="AP42" s="11">
        <v>0.27237530321341602</v>
      </c>
      <c r="AQ42" s="8">
        <v>0.234030734942</v>
      </c>
      <c r="AR42" s="15">
        <f t="shared" si="10"/>
        <v>5.5500000000000007</v>
      </c>
      <c r="AS42" s="8">
        <v>111</v>
      </c>
      <c r="AT42" s="8">
        <v>69</v>
      </c>
      <c r="AU42" s="8">
        <v>0.25455</v>
      </c>
      <c r="AV42" s="8">
        <v>2.7811846776155109</v>
      </c>
      <c r="AW42" s="19">
        <f t="shared" si="11"/>
        <v>1.7825303213416022E-2</v>
      </c>
      <c r="AX42" s="11">
        <v>0.15930885636775499</v>
      </c>
      <c r="AY42" s="8">
        <v>0.12998024685999901</v>
      </c>
      <c r="AZ42" s="15">
        <f t="shared" si="12"/>
        <v>2.85</v>
      </c>
      <c r="BA42" s="8">
        <v>57</v>
      </c>
      <c r="BB42" s="8">
        <v>37</v>
      </c>
      <c r="BC42" s="8">
        <v>0.12931000000000001</v>
      </c>
      <c r="BD42" s="8">
        <v>5.2420428197088533</v>
      </c>
      <c r="BE42" s="19">
        <f t="shared" si="13"/>
        <v>2.9998856367754984E-2</v>
      </c>
      <c r="BF42" s="11">
        <v>0.20525604040825901</v>
      </c>
      <c r="BG42" s="8">
        <v>0.201561986828</v>
      </c>
      <c r="BH42" s="15">
        <f t="shared" si="14"/>
        <v>5</v>
      </c>
      <c r="BI42" s="8">
        <v>100</v>
      </c>
      <c r="BJ42" s="8">
        <v>64</v>
      </c>
      <c r="BK42" s="8">
        <v>0.17852999999999999</v>
      </c>
      <c r="BL42" s="8">
        <v>0.35812904071247659</v>
      </c>
      <c r="BM42" s="19">
        <f t="shared" si="15"/>
        <v>2.6726040408259016E-2</v>
      </c>
      <c r="BN42" s="11">
        <v>7.2420027831652703E-2</v>
      </c>
      <c r="BO42" s="8">
        <v>5.0362292681000002E-2</v>
      </c>
      <c r="BP42" s="15">
        <f t="shared" si="16"/>
        <v>2</v>
      </c>
      <c r="BQ42" s="8">
        <v>40</v>
      </c>
      <c r="BR42" s="8">
        <v>24</v>
      </c>
      <c r="BS42" s="8">
        <v>7.4690000000000006E-2</v>
      </c>
      <c r="BT42" s="8">
        <v>0.75320790266945392</v>
      </c>
      <c r="BU42" s="19">
        <f t="shared" si="17"/>
        <v>0</v>
      </c>
      <c r="BV42" s="11">
        <v>4.4138065955682503E-2</v>
      </c>
      <c r="BW42" s="8">
        <v>2.939285714E-3</v>
      </c>
      <c r="BX42" s="15">
        <f t="shared" si="18"/>
        <v>1</v>
      </c>
      <c r="BY42" s="8">
        <v>20</v>
      </c>
      <c r="BZ42" s="8">
        <v>12</v>
      </c>
      <c r="CA42" s="8">
        <v>4.3090000000000003E-2</v>
      </c>
      <c r="CB42" s="8">
        <v>2.5580645971250524</v>
      </c>
      <c r="CC42" s="19">
        <f t="shared" si="19"/>
        <v>1.0480659556824992E-3</v>
      </c>
    </row>
    <row r="43" spans="1:81" x14ac:dyDescent="0.3">
      <c r="A43" s="20">
        <v>44734.666666666664</v>
      </c>
      <c r="B43" s="11">
        <v>0.58381546982103305</v>
      </c>
      <c r="C43" s="8">
        <v>0.71255137202100005</v>
      </c>
      <c r="D43" s="15">
        <f t="shared" si="1"/>
        <v>6.25</v>
      </c>
      <c r="E43" s="15">
        <v>125</v>
      </c>
      <c r="F43" s="15">
        <v>73</v>
      </c>
      <c r="G43" s="8">
        <v>0.57335000000000003</v>
      </c>
      <c r="H43" s="15">
        <v>0</v>
      </c>
      <c r="I43" s="19">
        <f t="shared" si="2"/>
        <v>1.0465469821033024E-2</v>
      </c>
      <c r="J43" s="11">
        <v>0.43266869524707202</v>
      </c>
      <c r="K43" s="8">
        <v>0.424138782913</v>
      </c>
      <c r="L43" s="15">
        <f t="shared" si="3"/>
        <v>5.45</v>
      </c>
      <c r="M43" s="8">
        <v>109</v>
      </c>
      <c r="N43" s="8">
        <v>59</v>
      </c>
      <c r="O43" s="15">
        <v>0.37502000000000002</v>
      </c>
      <c r="P43" s="15">
        <v>0</v>
      </c>
      <c r="Q43" s="19">
        <f t="shared" si="4"/>
        <v>5.7648695247072002E-2</v>
      </c>
      <c r="R43" s="11">
        <v>0.24211668917906501</v>
      </c>
      <c r="S43" s="8">
        <v>0.18900420272399901</v>
      </c>
      <c r="T43" s="15">
        <f t="shared" si="5"/>
        <v>3.6</v>
      </c>
      <c r="U43" s="8">
        <v>72</v>
      </c>
      <c r="V43" s="8">
        <v>38</v>
      </c>
      <c r="W43" s="8">
        <v>0.19728999999999999</v>
      </c>
      <c r="X43" s="15">
        <v>0</v>
      </c>
      <c r="Y43" s="19">
        <f t="shared" si="0"/>
        <v>4.4826689179065016E-2</v>
      </c>
      <c r="Z43" s="11">
        <v>0.156764283697062</v>
      </c>
      <c r="AA43" s="8">
        <v>0.24759539121499899</v>
      </c>
      <c r="AB43" s="15">
        <f t="shared" si="6"/>
        <v>2.9000000000000004</v>
      </c>
      <c r="AC43" s="8">
        <v>58</v>
      </c>
      <c r="AD43" s="8">
        <v>34</v>
      </c>
      <c r="AE43" s="8">
        <v>0.19509000000000001</v>
      </c>
      <c r="AF43" s="8">
        <v>0.19785807965500671</v>
      </c>
      <c r="AG43" s="19">
        <f t="shared" si="7"/>
        <v>0</v>
      </c>
      <c r="AH43" s="11">
        <v>0.22736098900313301</v>
      </c>
      <c r="AI43" s="8">
        <v>0.40338384603399902</v>
      </c>
      <c r="AJ43" s="15">
        <f t="shared" si="8"/>
        <v>4.2</v>
      </c>
      <c r="AK43" s="8">
        <v>84</v>
      </c>
      <c r="AL43" s="8">
        <v>58</v>
      </c>
      <c r="AM43" s="8">
        <v>0.27944999999999998</v>
      </c>
      <c r="AN43" s="15">
        <v>0</v>
      </c>
      <c r="AO43" s="19">
        <f t="shared" si="9"/>
        <v>0</v>
      </c>
      <c r="AP43" s="11">
        <v>0.28154420995180102</v>
      </c>
      <c r="AQ43" s="8">
        <v>0.21525009316800001</v>
      </c>
      <c r="AR43" s="15">
        <f t="shared" si="10"/>
        <v>5.5500000000000007</v>
      </c>
      <c r="AS43" s="8">
        <v>111</v>
      </c>
      <c r="AT43" s="8">
        <v>69</v>
      </c>
      <c r="AU43" s="8">
        <v>0.23863999999999999</v>
      </c>
      <c r="AV43" s="8">
        <v>0.38720826053926649</v>
      </c>
      <c r="AW43" s="19">
        <f t="shared" si="11"/>
        <v>4.2904209951801026E-2</v>
      </c>
      <c r="AX43" s="11">
        <v>0.14793773806046601</v>
      </c>
      <c r="AY43" s="8">
        <v>8.3923249084999901E-2</v>
      </c>
      <c r="AZ43" s="15">
        <f t="shared" si="12"/>
        <v>2.85</v>
      </c>
      <c r="BA43" s="8">
        <v>57</v>
      </c>
      <c r="BB43" s="8">
        <v>37</v>
      </c>
      <c r="BC43" s="8">
        <v>0.14521999999999999</v>
      </c>
      <c r="BD43" s="8">
        <v>0.72981930981730525</v>
      </c>
      <c r="BE43" s="19">
        <f t="shared" si="13"/>
        <v>2.7177380604660184E-3</v>
      </c>
      <c r="BF43" s="11">
        <v>0.156764283697062</v>
      </c>
      <c r="BG43" s="8">
        <v>0.24759539121499899</v>
      </c>
      <c r="BH43" s="15">
        <f t="shared" si="14"/>
        <v>5</v>
      </c>
      <c r="BI43" s="8">
        <v>100</v>
      </c>
      <c r="BJ43" s="8">
        <v>64</v>
      </c>
      <c r="BK43" s="8">
        <v>0.19106999999999999</v>
      </c>
      <c r="BL43" s="8">
        <v>4.9860235466910957E-2</v>
      </c>
      <c r="BM43" s="19">
        <f t="shared" si="15"/>
        <v>0</v>
      </c>
      <c r="BN43" s="11">
        <v>7.8438862454425801E-2</v>
      </c>
      <c r="BO43" s="8">
        <v>6.5904447884999995E-2</v>
      </c>
      <c r="BP43" s="15">
        <f t="shared" si="16"/>
        <v>2</v>
      </c>
      <c r="BQ43" s="8">
        <v>40</v>
      </c>
      <c r="BR43" s="8">
        <v>24</v>
      </c>
      <c r="BS43" s="8">
        <v>8.8609999999999994E-2</v>
      </c>
      <c r="BT43" s="8">
        <v>0.10486478088435225</v>
      </c>
      <c r="BU43" s="19">
        <f t="shared" si="17"/>
        <v>0</v>
      </c>
      <c r="BV43" s="11">
        <v>6.6030196681313297E-2</v>
      </c>
      <c r="BW43" s="8">
        <v>0</v>
      </c>
      <c r="BX43" s="15">
        <f t="shared" si="18"/>
        <v>1</v>
      </c>
      <c r="BY43" s="8">
        <v>20</v>
      </c>
      <c r="BZ43" s="8">
        <v>12</v>
      </c>
      <c r="CA43" s="8">
        <v>2.324E-2</v>
      </c>
      <c r="CB43" s="8">
        <v>0.35614454191840789</v>
      </c>
      <c r="CC43" s="19">
        <f t="shared" si="19"/>
        <v>4.27901966813133E-2</v>
      </c>
    </row>
    <row r="44" spans="1:81" x14ac:dyDescent="0.3">
      <c r="A44" s="20">
        <v>44734.708333333336</v>
      </c>
      <c r="B44" s="11">
        <v>0.59843008789711305</v>
      </c>
      <c r="C44" s="8">
        <v>0.82574508976000005</v>
      </c>
      <c r="D44" s="15">
        <f t="shared" si="1"/>
        <v>6.25</v>
      </c>
      <c r="E44" s="15">
        <v>125</v>
      </c>
      <c r="F44" s="15">
        <v>73</v>
      </c>
      <c r="G44" s="8">
        <v>0.61875999999999998</v>
      </c>
      <c r="H44" s="15">
        <v>0</v>
      </c>
      <c r="I44" s="19">
        <f t="shared" si="2"/>
        <v>0</v>
      </c>
      <c r="J44" s="11">
        <v>0.39578921022381203</v>
      </c>
      <c r="K44" s="8">
        <v>0.51774865717499996</v>
      </c>
      <c r="L44" s="15">
        <f t="shared" si="3"/>
        <v>5.45</v>
      </c>
      <c r="M44" s="8">
        <v>109</v>
      </c>
      <c r="N44" s="8">
        <v>59</v>
      </c>
      <c r="O44" s="15">
        <v>0.43853999999999999</v>
      </c>
      <c r="P44" s="15">
        <v>0</v>
      </c>
      <c r="Q44" s="19">
        <f t="shared" si="4"/>
        <v>0</v>
      </c>
      <c r="R44" s="11">
        <v>0.21362454074797901</v>
      </c>
      <c r="S44" s="8">
        <v>0.17479011754499901</v>
      </c>
      <c r="T44" s="15">
        <f t="shared" si="5"/>
        <v>3.6</v>
      </c>
      <c r="U44" s="8">
        <v>72</v>
      </c>
      <c r="V44" s="8">
        <v>38</v>
      </c>
      <c r="W44" s="8">
        <v>0.23080000000000001</v>
      </c>
      <c r="X44" s="15">
        <v>0</v>
      </c>
      <c r="Y44" s="19">
        <f t="shared" si="0"/>
        <v>0</v>
      </c>
      <c r="Z44" s="11">
        <v>0.17649370142067899</v>
      </c>
      <c r="AA44" s="8">
        <v>0.24389905998</v>
      </c>
      <c r="AB44" s="15">
        <f t="shared" si="6"/>
        <v>2.9000000000000004</v>
      </c>
      <c r="AC44" s="8">
        <v>58</v>
      </c>
      <c r="AD44" s="8">
        <v>34</v>
      </c>
      <c r="AE44" s="8">
        <v>0.15726000000000001</v>
      </c>
      <c r="AF44" s="8">
        <v>0</v>
      </c>
      <c r="AG44" s="19">
        <f t="shared" si="7"/>
        <v>1.9233701420678984E-2</v>
      </c>
      <c r="AH44" s="11">
        <v>0.29185460918421202</v>
      </c>
      <c r="AI44" s="8">
        <v>0.33806104891700001</v>
      </c>
      <c r="AJ44" s="15">
        <f t="shared" si="8"/>
        <v>4.2</v>
      </c>
      <c r="AK44" s="8">
        <v>84</v>
      </c>
      <c r="AL44" s="8">
        <v>58</v>
      </c>
      <c r="AM44" s="8">
        <v>0.29109000000000002</v>
      </c>
      <c r="AN44" s="15">
        <v>0</v>
      </c>
      <c r="AO44" s="19">
        <f t="shared" si="9"/>
        <v>7.6460918421200619E-4</v>
      </c>
      <c r="AP44" s="11">
        <v>0.31526810236358299</v>
      </c>
      <c r="AQ44" s="8">
        <v>0.266122674569999</v>
      </c>
      <c r="AR44" s="15">
        <f t="shared" si="10"/>
        <v>5.5500000000000007</v>
      </c>
      <c r="AS44" s="8">
        <v>111</v>
      </c>
      <c r="AT44" s="8">
        <v>69</v>
      </c>
      <c r="AU44" s="8">
        <v>0.23252999999999999</v>
      </c>
      <c r="AV44" s="8">
        <v>0</v>
      </c>
      <c r="AW44" s="19">
        <f t="shared" si="11"/>
        <v>8.2738102363583005E-2</v>
      </c>
      <c r="AX44" s="11">
        <v>0.154488952211294</v>
      </c>
      <c r="AY44" s="8">
        <v>0.114361551772</v>
      </c>
      <c r="AZ44" s="15">
        <f t="shared" si="12"/>
        <v>2.85</v>
      </c>
      <c r="BA44" s="8">
        <v>57</v>
      </c>
      <c r="BB44" s="8">
        <v>37</v>
      </c>
      <c r="BC44" s="8">
        <v>0.13553999999999999</v>
      </c>
      <c r="BD44" s="8">
        <v>0</v>
      </c>
      <c r="BE44" s="19">
        <f t="shared" si="13"/>
        <v>1.8948952211294001E-2</v>
      </c>
      <c r="BF44" s="11">
        <v>0.17649370142067899</v>
      </c>
      <c r="BG44" s="8">
        <v>0.24389905998</v>
      </c>
      <c r="BH44" s="15">
        <f t="shared" si="14"/>
        <v>5</v>
      </c>
      <c r="BI44" s="8">
        <v>100</v>
      </c>
      <c r="BJ44" s="8">
        <v>64</v>
      </c>
      <c r="BK44" s="8">
        <v>0.20155000000000001</v>
      </c>
      <c r="BL44" s="8">
        <v>0</v>
      </c>
      <c r="BM44" s="19">
        <f t="shared" si="15"/>
        <v>0</v>
      </c>
      <c r="BN44" s="11">
        <v>8.3316970800687895E-2</v>
      </c>
      <c r="BO44" s="8">
        <v>0.121908764388</v>
      </c>
      <c r="BP44" s="15">
        <f t="shared" si="16"/>
        <v>2</v>
      </c>
      <c r="BQ44" s="8">
        <v>40</v>
      </c>
      <c r="BR44" s="8">
        <v>24</v>
      </c>
      <c r="BS44" s="8">
        <v>8.5180000000000006E-2</v>
      </c>
      <c r="BT44" s="8">
        <v>0</v>
      </c>
      <c r="BU44" s="19">
        <f t="shared" si="17"/>
        <v>0</v>
      </c>
      <c r="BV44" s="11">
        <v>4.1340942672937697E-2</v>
      </c>
      <c r="BW44" s="8">
        <v>4.0759999999999998E-2</v>
      </c>
      <c r="BX44" s="15">
        <f t="shared" si="18"/>
        <v>1</v>
      </c>
      <c r="BY44" s="8">
        <v>20</v>
      </c>
      <c r="BZ44" s="8">
        <v>12</v>
      </c>
      <c r="CA44" s="8">
        <v>3.252E-2</v>
      </c>
      <c r="CB44" s="8">
        <v>0</v>
      </c>
      <c r="CC44" s="19">
        <f t="shared" si="19"/>
        <v>8.8209426729376969E-3</v>
      </c>
    </row>
    <row r="45" spans="1:81" x14ac:dyDescent="0.3">
      <c r="A45" s="20">
        <v>44734.75</v>
      </c>
      <c r="B45" s="11">
        <v>0.52530753622662396</v>
      </c>
      <c r="C45" s="8">
        <v>0.57530308835499999</v>
      </c>
      <c r="D45" s="15">
        <f t="shared" si="1"/>
        <v>6.25</v>
      </c>
      <c r="E45" s="15">
        <v>125</v>
      </c>
      <c r="F45" s="15">
        <v>73</v>
      </c>
      <c r="G45" s="8">
        <v>0.54352999999999996</v>
      </c>
      <c r="H45" s="15">
        <v>0</v>
      </c>
      <c r="I45" s="19">
        <f t="shared" si="2"/>
        <v>0</v>
      </c>
      <c r="J45" s="11">
        <v>0.37629399451763101</v>
      </c>
      <c r="K45" s="8">
        <v>0.50882057249199997</v>
      </c>
      <c r="L45" s="15">
        <f t="shared" si="3"/>
        <v>5.45</v>
      </c>
      <c r="M45" s="8">
        <v>109</v>
      </c>
      <c r="N45" s="8">
        <v>59</v>
      </c>
      <c r="O45" s="15">
        <v>0.44901999999999997</v>
      </c>
      <c r="P45" s="15">
        <v>0</v>
      </c>
      <c r="Q45" s="19">
        <f t="shared" si="4"/>
        <v>0</v>
      </c>
      <c r="R45" s="11">
        <v>0.18227871066451301</v>
      </c>
      <c r="S45" s="8">
        <v>0.20170533253599901</v>
      </c>
      <c r="T45" s="15">
        <f t="shared" si="5"/>
        <v>3.6</v>
      </c>
      <c r="U45" s="8">
        <v>72</v>
      </c>
      <c r="V45" s="8">
        <v>38</v>
      </c>
      <c r="W45" s="8">
        <v>0.21457000000000001</v>
      </c>
      <c r="X45" s="15">
        <v>0</v>
      </c>
      <c r="Y45" s="19">
        <f t="shared" si="0"/>
        <v>0</v>
      </c>
      <c r="Z45" s="11">
        <v>0.116205218355747</v>
      </c>
      <c r="AA45" s="8">
        <v>0.21718000454600001</v>
      </c>
      <c r="AB45" s="15">
        <f t="shared" si="6"/>
        <v>2.9000000000000004</v>
      </c>
      <c r="AC45" s="8">
        <v>58</v>
      </c>
      <c r="AD45" s="8">
        <v>34</v>
      </c>
      <c r="AE45" s="8">
        <v>0.16772000000000001</v>
      </c>
      <c r="AF45" s="8">
        <v>0</v>
      </c>
      <c r="AG45" s="19">
        <f t="shared" si="7"/>
        <v>0</v>
      </c>
      <c r="AH45" s="11">
        <v>0.26401416434580999</v>
      </c>
      <c r="AI45" s="8">
        <v>0.24606148557599999</v>
      </c>
      <c r="AJ45" s="15">
        <f t="shared" si="8"/>
        <v>4.2</v>
      </c>
      <c r="AK45" s="8">
        <v>84</v>
      </c>
      <c r="AL45" s="8">
        <v>58</v>
      </c>
      <c r="AM45" s="8">
        <v>0.32191999999999998</v>
      </c>
      <c r="AN45" s="15">
        <v>0</v>
      </c>
      <c r="AO45" s="19">
        <f t="shared" si="9"/>
        <v>0</v>
      </c>
      <c r="AP45" s="11">
        <v>0.22277291577783301</v>
      </c>
      <c r="AQ45" s="8">
        <v>0.217005654529</v>
      </c>
      <c r="AR45" s="15">
        <f t="shared" si="10"/>
        <v>5.5500000000000007</v>
      </c>
      <c r="AS45" s="8">
        <v>111</v>
      </c>
      <c r="AT45" s="8">
        <v>69</v>
      </c>
      <c r="AU45" s="8">
        <v>0.20729</v>
      </c>
      <c r="AV45" s="8">
        <v>0</v>
      </c>
      <c r="AW45" s="19">
        <f t="shared" si="11"/>
        <v>1.5482915777833006E-2</v>
      </c>
      <c r="AX45" s="11">
        <v>0.10386190302103</v>
      </c>
      <c r="AY45" s="8">
        <v>6.2173814075999999E-2</v>
      </c>
      <c r="AZ45" s="15">
        <f t="shared" si="12"/>
        <v>2.85</v>
      </c>
      <c r="BA45" s="8">
        <v>57</v>
      </c>
      <c r="BB45" s="8">
        <v>37</v>
      </c>
      <c r="BC45" s="8">
        <v>0.10596</v>
      </c>
      <c r="BD45" s="8">
        <v>0</v>
      </c>
      <c r="BE45" s="19">
        <f t="shared" si="13"/>
        <v>0</v>
      </c>
      <c r="BF45" s="11">
        <v>0.116205218355747</v>
      </c>
      <c r="BG45" s="8">
        <v>0.21718000454600001</v>
      </c>
      <c r="BH45" s="15">
        <f t="shared" si="14"/>
        <v>5</v>
      </c>
      <c r="BI45" s="8">
        <v>100</v>
      </c>
      <c r="BJ45" s="8">
        <v>64</v>
      </c>
      <c r="BK45" s="8">
        <v>0.19534000000000001</v>
      </c>
      <c r="BL45" s="8">
        <v>0</v>
      </c>
      <c r="BM45" s="19">
        <f t="shared" si="15"/>
        <v>0</v>
      </c>
      <c r="BN45" s="11">
        <v>5.8801821425523398E-2</v>
      </c>
      <c r="BO45" s="8">
        <v>0.113527630614999</v>
      </c>
      <c r="BP45" s="15">
        <f t="shared" si="16"/>
        <v>2</v>
      </c>
      <c r="BQ45" s="8">
        <v>40</v>
      </c>
      <c r="BR45" s="8">
        <v>24</v>
      </c>
      <c r="BS45" s="8">
        <v>7.0309999999999997E-2</v>
      </c>
      <c r="BT45" s="8">
        <v>0</v>
      </c>
      <c r="BU45" s="19">
        <f t="shared" si="17"/>
        <v>0</v>
      </c>
      <c r="BV45" s="11">
        <v>3.6786284704971799E-2</v>
      </c>
      <c r="BW45" s="8">
        <v>1.1002162162E-2</v>
      </c>
      <c r="BX45" s="15">
        <f t="shared" si="18"/>
        <v>1</v>
      </c>
      <c r="BY45" s="8">
        <v>20</v>
      </c>
      <c r="BZ45" s="8">
        <v>12</v>
      </c>
      <c r="CA45" s="8">
        <v>2.911E-2</v>
      </c>
      <c r="CB45" s="8">
        <v>0</v>
      </c>
      <c r="CC45" s="19">
        <f t="shared" si="19"/>
        <v>7.6762847049717982E-3</v>
      </c>
    </row>
    <row r="46" spans="1:81" x14ac:dyDescent="0.3">
      <c r="A46" s="20">
        <v>44734.791666666664</v>
      </c>
      <c r="B46" s="11">
        <v>0.456355406512228</v>
      </c>
      <c r="C46" s="8">
        <v>0.51549785820399996</v>
      </c>
      <c r="D46" s="15">
        <f t="shared" si="1"/>
        <v>6.25</v>
      </c>
      <c r="E46" s="15">
        <v>125</v>
      </c>
      <c r="F46" s="15">
        <v>73</v>
      </c>
      <c r="G46" s="8">
        <v>0.55500000000000005</v>
      </c>
      <c r="H46" s="15">
        <v>0</v>
      </c>
      <c r="I46" s="19">
        <f t="shared" si="2"/>
        <v>0</v>
      </c>
      <c r="J46" s="11">
        <v>0.331362569226819</v>
      </c>
      <c r="K46" s="8">
        <v>0.28510654143800002</v>
      </c>
      <c r="L46" s="15">
        <f t="shared" si="3"/>
        <v>5.45</v>
      </c>
      <c r="M46" s="8">
        <v>109</v>
      </c>
      <c r="N46" s="8">
        <v>59</v>
      </c>
      <c r="O46" s="15">
        <v>0.40451999999999999</v>
      </c>
      <c r="P46" s="15">
        <v>0</v>
      </c>
      <c r="Q46" s="19">
        <f t="shared" si="4"/>
        <v>0</v>
      </c>
      <c r="R46" s="11">
        <v>0.11480450130403801</v>
      </c>
      <c r="S46" s="8">
        <v>0.16744923486999999</v>
      </c>
      <c r="T46" s="15">
        <f t="shared" si="5"/>
        <v>3.6</v>
      </c>
      <c r="U46" s="8">
        <v>72</v>
      </c>
      <c r="V46" s="8">
        <v>38</v>
      </c>
      <c r="W46" s="8">
        <v>0.17738000000000001</v>
      </c>
      <c r="X46" s="15">
        <v>0</v>
      </c>
      <c r="Y46" s="19">
        <f t="shared" si="0"/>
        <v>0</v>
      </c>
      <c r="Z46" s="11">
        <v>0.11325928511967399</v>
      </c>
      <c r="AA46" s="8">
        <v>6.9546024908000006E-2</v>
      </c>
      <c r="AB46" s="15">
        <f t="shared" si="6"/>
        <v>2.9000000000000004</v>
      </c>
      <c r="AC46" s="8">
        <v>58</v>
      </c>
      <c r="AD46" s="8">
        <v>34</v>
      </c>
      <c r="AE46" s="8">
        <v>0.13078999999999999</v>
      </c>
      <c r="AF46" s="8">
        <v>0</v>
      </c>
      <c r="AG46" s="19">
        <f t="shared" si="7"/>
        <v>0</v>
      </c>
      <c r="AH46" s="11">
        <v>0.22806578547897499</v>
      </c>
      <c r="AI46" s="8">
        <v>0.21793658905300001</v>
      </c>
      <c r="AJ46" s="15">
        <f t="shared" si="8"/>
        <v>4.2</v>
      </c>
      <c r="AK46" s="8">
        <v>84</v>
      </c>
      <c r="AL46" s="8">
        <v>58</v>
      </c>
      <c r="AM46" s="8">
        <v>0.21127000000000001</v>
      </c>
      <c r="AN46" s="15">
        <v>0</v>
      </c>
      <c r="AO46" s="19">
        <f t="shared" si="9"/>
        <v>1.6795785478974978E-2</v>
      </c>
      <c r="AP46" s="11">
        <v>0.21282620458777499</v>
      </c>
      <c r="AQ46" s="8">
        <v>0.21009968216700001</v>
      </c>
      <c r="AR46" s="15">
        <f t="shared" si="10"/>
        <v>5.5500000000000007</v>
      </c>
      <c r="AS46" s="8">
        <v>111</v>
      </c>
      <c r="AT46" s="8">
        <v>69</v>
      </c>
      <c r="AU46" s="8">
        <v>0.17335</v>
      </c>
      <c r="AV46" s="8">
        <v>0</v>
      </c>
      <c r="AW46" s="19">
        <f t="shared" si="11"/>
        <v>3.9476204587774982E-2</v>
      </c>
      <c r="AX46" s="11">
        <v>7.2938575672080896E-2</v>
      </c>
      <c r="AY46" s="8">
        <v>7.2412113818000001E-2</v>
      </c>
      <c r="AZ46" s="15">
        <f t="shared" si="12"/>
        <v>2.85</v>
      </c>
      <c r="BA46" s="8">
        <v>57</v>
      </c>
      <c r="BB46" s="8">
        <v>37</v>
      </c>
      <c r="BC46" s="8">
        <v>7.3069999999999996E-2</v>
      </c>
      <c r="BD46" s="8">
        <v>0</v>
      </c>
      <c r="BE46" s="19">
        <f t="shared" si="13"/>
        <v>0</v>
      </c>
      <c r="BF46" s="11">
        <v>0.11325928511967399</v>
      </c>
      <c r="BG46" s="8">
        <v>6.9546024908000006E-2</v>
      </c>
      <c r="BH46" s="15">
        <f t="shared" si="14"/>
        <v>5</v>
      </c>
      <c r="BI46" s="8">
        <v>100</v>
      </c>
      <c r="BJ46" s="8">
        <v>64</v>
      </c>
      <c r="BK46" s="8">
        <v>0.16652</v>
      </c>
      <c r="BL46" s="8">
        <v>0</v>
      </c>
      <c r="BM46" s="19">
        <f t="shared" si="15"/>
        <v>0</v>
      </c>
      <c r="BN46" s="11">
        <v>7.2635929689746304E-2</v>
      </c>
      <c r="BO46" s="8">
        <v>3.9445973119999998E-2</v>
      </c>
      <c r="BP46" s="15">
        <f t="shared" si="16"/>
        <v>2</v>
      </c>
      <c r="BQ46" s="8">
        <v>40</v>
      </c>
      <c r="BR46" s="8">
        <v>24</v>
      </c>
      <c r="BS46" s="8">
        <v>5.441E-2</v>
      </c>
      <c r="BT46" s="8">
        <v>0</v>
      </c>
      <c r="BU46" s="19">
        <f t="shared" si="17"/>
        <v>1.8225929689746304E-2</v>
      </c>
      <c r="BV46" s="11">
        <v>3.41663471332165E-2</v>
      </c>
      <c r="BW46" s="8">
        <v>3.8031081080000001E-2</v>
      </c>
      <c r="BX46" s="15">
        <f t="shared" si="18"/>
        <v>1</v>
      </c>
      <c r="BY46" s="8">
        <v>20</v>
      </c>
      <c r="BZ46" s="8">
        <v>12</v>
      </c>
      <c r="CA46" s="8">
        <v>1.486E-2</v>
      </c>
      <c r="CB46" s="8">
        <v>0</v>
      </c>
      <c r="CC46" s="19">
        <f t="shared" si="19"/>
        <v>1.9306347133216502E-2</v>
      </c>
    </row>
    <row r="47" spans="1:81" x14ac:dyDescent="0.3">
      <c r="A47" s="20">
        <v>44734.833333333336</v>
      </c>
      <c r="B47" s="11">
        <v>0.31384590506891402</v>
      </c>
      <c r="C47" s="8">
        <v>0.43008636042999998</v>
      </c>
      <c r="D47" s="15">
        <f t="shared" si="1"/>
        <v>6.25</v>
      </c>
      <c r="E47" s="15">
        <v>125</v>
      </c>
      <c r="F47" s="15">
        <v>73</v>
      </c>
      <c r="G47" s="8">
        <v>0.52991999999999995</v>
      </c>
      <c r="H47" s="15">
        <v>0</v>
      </c>
      <c r="I47" s="19">
        <f t="shared" si="2"/>
        <v>0</v>
      </c>
      <c r="J47" s="11">
        <v>0.28903969062527402</v>
      </c>
      <c r="K47" s="8">
        <v>0.2801464763</v>
      </c>
      <c r="L47" s="15">
        <f t="shared" si="3"/>
        <v>5.45</v>
      </c>
      <c r="M47" s="8">
        <v>109</v>
      </c>
      <c r="N47" s="8">
        <v>59</v>
      </c>
      <c r="O47" s="15">
        <v>0.34800999999999999</v>
      </c>
      <c r="P47" s="15">
        <v>0</v>
      </c>
      <c r="Q47" s="19">
        <f t="shared" si="4"/>
        <v>0</v>
      </c>
      <c r="R47" s="11">
        <v>0.117213578689809</v>
      </c>
      <c r="S47" s="8">
        <v>0.109499260346999</v>
      </c>
      <c r="T47" s="15">
        <f t="shared" si="5"/>
        <v>3.6</v>
      </c>
      <c r="U47" s="8">
        <v>72</v>
      </c>
      <c r="V47" s="8">
        <v>38</v>
      </c>
      <c r="W47" s="8">
        <v>0.13028000000000001</v>
      </c>
      <c r="X47" s="15">
        <v>0</v>
      </c>
      <c r="Y47" s="19">
        <f t="shared" si="0"/>
        <v>0</v>
      </c>
      <c r="Z47" s="11">
        <v>0.10269196232592701</v>
      </c>
      <c r="AA47" s="8">
        <v>3.7292238867999997E-2</v>
      </c>
      <c r="AB47" s="15">
        <f t="shared" si="6"/>
        <v>2.9000000000000004</v>
      </c>
      <c r="AC47" s="8">
        <v>58</v>
      </c>
      <c r="AD47" s="8">
        <v>34</v>
      </c>
      <c r="AE47" s="8">
        <v>9.7470000000000001E-2</v>
      </c>
      <c r="AF47" s="8">
        <v>0</v>
      </c>
      <c r="AG47" s="19">
        <f t="shared" si="7"/>
        <v>5.2219623259270043E-3</v>
      </c>
      <c r="AH47" s="11">
        <v>0.14258645772245601</v>
      </c>
      <c r="AI47" s="8">
        <v>0.13068055150399999</v>
      </c>
      <c r="AJ47" s="15">
        <f t="shared" si="8"/>
        <v>4.2</v>
      </c>
      <c r="AK47" s="8">
        <v>84</v>
      </c>
      <c r="AL47" s="8">
        <v>58</v>
      </c>
      <c r="AM47" s="8">
        <v>0.19559000000000001</v>
      </c>
      <c r="AN47" s="15">
        <v>0</v>
      </c>
      <c r="AO47" s="19">
        <f t="shared" si="9"/>
        <v>0</v>
      </c>
      <c r="AP47" s="11">
        <v>0.13371717227826599</v>
      </c>
      <c r="AQ47" s="8">
        <v>0.17069623595</v>
      </c>
      <c r="AR47" s="15">
        <f t="shared" si="10"/>
        <v>5.5500000000000007</v>
      </c>
      <c r="AS47" s="8">
        <v>111</v>
      </c>
      <c r="AT47" s="8">
        <v>69</v>
      </c>
      <c r="AU47" s="8">
        <v>0.13524</v>
      </c>
      <c r="AV47" s="8">
        <v>0</v>
      </c>
      <c r="AW47" s="19">
        <f t="shared" si="11"/>
        <v>0</v>
      </c>
      <c r="AX47" s="11">
        <v>6.5104343169946205E-2</v>
      </c>
      <c r="AY47" s="8">
        <v>7.8720939381999894E-2</v>
      </c>
      <c r="AZ47" s="15">
        <f t="shared" si="12"/>
        <v>2.85</v>
      </c>
      <c r="BA47" s="8">
        <v>57</v>
      </c>
      <c r="BB47" s="8">
        <v>37</v>
      </c>
      <c r="BC47" s="8">
        <v>7.2239999999999999E-2</v>
      </c>
      <c r="BD47" s="8">
        <v>0</v>
      </c>
      <c r="BE47" s="19">
        <f t="shared" si="13"/>
        <v>0</v>
      </c>
      <c r="BF47" s="11">
        <v>0.10269196232592701</v>
      </c>
      <c r="BG47" s="8">
        <v>3.7292238867999997E-2</v>
      </c>
      <c r="BH47" s="15">
        <f t="shared" si="14"/>
        <v>5</v>
      </c>
      <c r="BI47" s="8">
        <v>100</v>
      </c>
      <c r="BJ47" s="8">
        <v>64</v>
      </c>
      <c r="BK47" s="8">
        <v>0.16986999999999999</v>
      </c>
      <c r="BL47" s="8">
        <v>0</v>
      </c>
      <c r="BM47" s="19">
        <f t="shared" si="15"/>
        <v>0</v>
      </c>
      <c r="BN47" s="11">
        <v>4.1038461154068701E-2</v>
      </c>
      <c r="BO47" s="8">
        <v>7.3676094546000007E-2</v>
      </c>
      <c r="BP47" s="15">
        <f t="shared" si="16"/>
        <v>2</v>
      </c>
      <c r="BQ47" s="8">
        <v>40</v>
      </c>
      <c r="BR47" s="8">
        <v>24</v>
      </c>
      <c r="BS47" s="8">
        <v>5.1450000000000003E-2</v>
      </c>
      <c r="BT47" s="8">
        <v>0</v>
      </c>
      <c r="BU47" s="19">
        <f t="shared" si="17"/>
        <v>0</v>
      </c>
      <c r="BV47" s="11">
        <v>2.9274618600488501E-2</v>
      </c>
      <c r="BW47" s="8">
        <v>2.3067567570000001E-3</v>
      </c>
      <c r="BX47" s="15">
        <f t="shared" si="18"/>
        <v>1</v>
      </c>
      <c r="BY47" s="8">
        <v>20</v>
      </c>
      <c r="BZ47" s="8">
        <v>12</v>
      </c>
      <c r="CA47" s="8">
        <v>1.8970000000000001E-2</v>
      </c>
      <c r="CB47" s="8">
        <v>0</v>
      </c>
      <c r="CC47" s="19">
        <f t="shared" si="19"/>
        <v>1.0304618600488501E-2</v>
      </c>
    </row>
    <row r="48" spans="1:81" x14ac:dyDescent="0.3">
      <c r="A48" s="20">
        <v>44734.875</v>
      </c>
      <c r="B48" s="11">
        <v>0.35422128632967897</v>
      </c>
      <c r="C48" s="8">
        <v>0.41515489861499999</v>
      </c>
      <c r="D48" s="15">
        <f t="shared" si="1"/>
        <v>6.25</v>
      </c>
      <c r="E48" s="15">
        <v>125</v>
      </c>
      <c r="F48" s="15">
        <v>73</v>
      </c>
      <c r="G48" s="8">
        <v>0.37579000000000001</v>
      </c>
      <c r="H48" s="15">
        <v>0</v>
      </c>
      <c r="I48" s="19">
        <f t="shared" si="2"/>
        <v>0</v>
      </c>
      <c r="J48" s="11">
        <v>0.212290650256164</v>
      </c>
      <c r="K48" s="8">
        <v>0.223066578706999</v>
      </c>
      <c r="L48" s="15">
        <f t="shared" si="3"/>
        <v>5.45</v>
      </c>
      <c r="M48" s="8">
        <v>109</v>
      </c>
      <c r="N48" s="8">
        <v>59</v>
      </c>
      <c r="O48" s="15">
        <v>0.31911</v>
      </c>
      <c r="P48" s="15">
        <v>0</v>
      </c>
      <c r="Q48" s="19">
        <f t="shared" si="4"/>
        <v>0</v>
      </c>
      <c r="R48" s="11">
        <v>0.155708260919666</v>
      </c>
      <c r="S48" s="8">
        <v>8.9522442014000003E-2</v>
      </c>
      <c r="T48" s="15">
        <f t="shared" si="5"/>
        <v>3.6</v>
      </c>
      <c r="U48" s="8">
        <v>72</v>
      </c>
      <c r="V48" s="8">
        <v>38</v>
      </c>
      <c r="W48" s="8">
        <v>0.10052</v>
      </c>
      <c r="X48" s="15">
        <v>0</v>
      </c>
      <c r="Y48" s="19">
        <f t="shared" si="0"/>
        <v>5.5188260919665999E-2</v>
      </c>
      <c r="Z48" s="11">
        <v>6.2227416048314797E-2</v>
      </c>
      <c r="AA48" s="8">
        <v>5.6827866132999998E-2</v>
      </c>
      <c r="AB48" s="15">
        <f t="shared" si="6"/>
        <v>2.9000000000000004</v>
      </c>
      <c r="AC48" s="8">
        <v>58</v>
      </c>
      <c r="AD48" s="8">
        <v>34</v>
      </c>
      <c r="AE48" s="8">
        <v>8.1229999999999997E-2</v>
      </c>
      <c r="AF48" s="8">
        <v>0</v>
      </c>
      <c r="AG48" s="19">
        <f t="shared" si="7"/>
        <v>0</v>
      </c>
      <c r="AH48" s="11">
        <v>0.19480668409288199</v>
      </c>
      <c r="AI48" s="8">
        <v>0.16788856043100001</v>
      </c>
      <c r="AJ48" s="15">
        <f t="shared" si="8"/>
        <v>4.2</v>
      </c>
      <c r="AK48" s="8">
        <v>84</v>
      </c>
      <c r="AL48" s="8">
        <v>58</v>
      </c>
      <c r="AM48" s="8">
        <v>0.17269999999999999</v>
      </c>
      <c r="AN48" s="15">
        <v>0</v>
      </c>
      <c r="AO48" s="19">
        <f t="shared" si="9"/>
        <v>2.2106684092881995E-2</v>
      </c>
      <c r="AP48" s="11">
        <v>0.13172630660246601</v>
      </c>
      <c r="AQ48" s="8">
        <v>9.2112339746999894E-2</v>
      </c>
      <c r="AR48" s="15">
        <f t="shared" si="10"/>
        <v>5.5500000000000007</v>
      </c>
      <c r="AS48" s="8">
        <v>111</v>
      </c>
      <c r="AT48" s="8">
        <v>69</v>
      </c>
      <c r="AU48" s="8">
        <v>0.11210000000000001</v>
      </c>
      <c r="AV48" s="8">
        <v>0</v>
      </c>
      <c r="AW48" s="19">
        <f t="shared" si="11"/>
        <v>1.9626306602466004E-2</v>
      </c>
      <c r="AX48" s="11">
        <v>5.7161313880295599E-2</v>
      </c>
      <c r="AY48" s="8">
        <v>4.1880280133999997E-2</v>
      </c>
      <c r="AZ48" s="15">
        <f t="shared" si="12"/>
        <v>2.85</v>
      </c>
      <c r="BA48" s="8">
        <v>57</v>
      </c>
      <c r="BB48" s="8">
        <v>37</v>
      </c>
      <c r="BC48" s="8">
        <v>4.8730000000000002E-2</v>
      </c>
      <c r="BD48" s="8">
        <v>0</v>
      </c>
      <c r="BE48" s="19">
        <f t="shared" si="13"/>
        <v>8.4313138802955961E-3</v>
      </c>
      <c r="BF48" s="11">
        <v>6.2227416048314797E-2</v>
      </c>
      <c r="BG48" s="8">
        <v>5.6827866132999998E-2</v>
      </c>
      <c r="BH48" s="15">
        <f t="shared" si="14"/>
        <v>5</v>
      </c>
      <c r="BI48" s="8">
        <v>100</v>
      </c>
      <c r="BJ48" s="8">
        <v>64</v>
      </c>
      <c r="BK48" s="8">
        <v>0.11042</v>
      </c>
      <c r="BL48" s="8">
        <v>0</v>
      </c>
      <c r="BM48" s="19">
        <f t="shared" si="15"/>
        <v>0</v>
      </c>
      <c r="BN48" s="11">
        <v>4.1009116585205903E-2</v>
      </c>
      <c r="BO48" s="8">
        <v>1.9109999999999999E-2</v>
      </c>
      <c r="BP48" s="15">
        <f t="shared" si="16"/>
        <v>2</v>
      </c>
      <c r="BQ48" s="8">
        <v>40</v>
      </c>
      <c r="BR48" s="8">
        <v>24</v>
      </c>
      <c r="BS48" s="8">
        <v>2.393E-2</v>
      </c>
      <c r="BT48" s="8">
        <v>0</v>
      </c>
      <c r="BU48" s="19">
        <f t="shared" si="17"/>
        <v>1.7079116585205903E-2</v>
      </c>
      <c r="BV48" s="11">
        <v>2.8013407545081099E-2</v>
      </c>
      <c r="BW48" s="8">
        <v>0</v>
      </c>
      <c r="BX48" s="15">
        <f t="shared" si="18"/>
        <v>1</v>
      </c>
      <c r="BY48" s="8">
        <v>20</v>
      </c>
      <c r="BZ48" s="8">
        <v>12</v>
      </c>
      <c r="CA48" s="8">
        <v>1.1950000000000001E-2</v>
      </c>
      <c r="CB48" s="8">
        <v>0</v>
      </c>
      <c r="CC48" s="19">
        <f t="shared" si="19"/>
        <v>1.60634075450811E-2</v>
      </c>
    </row>
    <row r="49" spans="1:81" x14ac:dyDescent="0.3">
      <c r="A49" s="20">
        <v>44734.916666666664</v>
      </c>
      <c r="B49" s="11">
        <v>0.26391429885332102</v>
      </c>
      <c r="C49" s="8">
        <v>0.42322554542199903</v>
      </c>
      <c r="D49" s="15">
        <f t="shared" si="1"/>
        <v>6.25</v>
      </c>
      <c r="E49" s="15">
        <v>125</v>
      </c>
      <c r="F49" s="15">
        <v>73</v>
      </c>
      <c r="G49" s="8">
        <v>0.37797999999999998</v>
      </c>
      <c r="H49" s="15">
        <v>0</v>
      </c>
      <c r="I49" s="19">
        <f t="shared" si="2"/>
        <v>0</v>
      </c>
      <c r="J49" s="11">
        <v>0.14876384993014399</v>
      </c>
      <c r="K49" s="8">
        <v>0.12944346536599999</v>
      </c>
      <c r="L49" s="15">
        <f t="shared" si="3"/>
        <v>5.45</v>
      </c>
      <c r="M49" s="8">
        <v>109</v>
      </c>
      <c r="N49" s="8">
        <v>59</v>
      </c>
      <c r="O49" s="15">
        <v>0.25424000000000002</v>
      </c>
      <c r="P49" s="15">
        <v>0</v>
      </c>
      <c r="Q49" s="19">
        <f t="shared" si="4"/>
        <v>0</v>
      </c>
      <c r="R49" s="11">
        <v>7.2276864765326201E-2</v>
      </c>
      <c r="S49" s="8">
        <v>7.011056098E-2</v>
      </c>
      <c r="T49" s="15">
        <f t="shared" si="5"/>
        <v>3.6</v>
      </c>
      <c r="U49" s="8">
        <v>72</v>
      </c>
      <c r="V49" s="8">
        <v>38</v>
      </c>
      <c r="W49" s="8">
        <v>7.7369999999999994E-2</v>
      </c>
      <c r="X49" s="15">
        <v>0</v>
      </c>
      <c r="Y49" s="19">
        <f t="shared" si="0"/>
        <v>0</v>
      </c>
      <c r="Z49" s="11">
        <v>4.8255087103197702E-2</v>
      </c>
      <c r="AA49" s="8">
        <v>9.5686120390000001E-3</v>
      </c>
      <c r="AB49" s="15">
        <f t="shared" si="6"/>
        <v>2.9000000000000004</v>
      </c>
      <c r="AC49" s="8">
        <v>58</v>
      </c>
      <c r="AD49" s="8">
        <v>34</v>
      </c>
      <c r="AE49" s="8">
        <v>4.4880000000000003E-2</v>
      </c>
      <c r="AF49" s="8">
        <v>0</v>
      </c>
      <c r="AG49" s="19">
        <f t="shared" si="7"/>
        <v>3.3750871031976992E-3</v>
      </c>
      <c r="AH49" s="11">
        <v>0.152173755543524</v>
      </c>
      <c r="AI49" s="8">
        <v>0.161588362361999</v>
      </c>
      <c r="AJ49" s="15">
        <f t="shared" si="8"/>
        <v>4.2</v>
      </c>
      <c r="AK49" s="8">
        <v>84</v>
      </c>
      <c r="AL49" s="8">
        <v>58</v>
      </c>
      <c r="AM49" s="8">
        <v>0.13716999999999999</v>
      </c>
      <c r="AN49" s="15">
        <v>0</v>
      </c>
      <c r="AO49" s="19">
        <f t="shared" si="9"/>
        <v>1.5003755543524011E-2</v>
      </c>
      <c r="AP49" s="11">
        <v>8.9528200295096602E-2</v>
      </c>
      <c r="AQ49" s="8">
        <v>0.1003206911</v>
      </c>
      <c r="AR49" s="15">
        <f t="shared" si="10"/>
        <v>5.5500000000000007</v>
      </c>
      <c r="AS49" s="8">
        <v>111</v>
      </c>
      <c r="AT49" s="8">
        <v>69</v>
      </c>
      <c r="AU49" s="8">
        <v>8.4709999999999994E-2</v>
      </c>
      <c r="AV49" s="8">
        <v>0</v>
      </c>
      <c r="AW49" s="19">
        <f t="shared" si="11"/>
        <v>4.8182002950966085E-3</v>
      </c>
      <c r="AX49" s="11">
        <v>7.1089535923910693E-2</v>
      </c>
      <c r="AY49" s="8">
        <v>1.6952195119999999E-2</v>
      </c>
      <c r="AZ49" s="15">
        <f t="shared" si="12"/>
        <v>2.85</v>
      </c>
      <c r="BA49" s="8">
        <v>57</v>
      </c>
      <c r="BB49" s="8">
        <v>37</v>
      </c>
      <c r="BC49" s="8">
        <v>2.725E-2</v>
      </c>
      <c r="BD49" s="8">
        <v>0</v>
      </c>
      <c r="BE49" s="19">
        <f t="shared" si="13"/>
        <v>4.3839535923910697E-2</v>
      </c>
      <c r="BF49" s="11">
        <v>4.8255087103197702E-2</v>
      </c>
      <c r="BG49" s="8">
        <v>9.5686120390000001E-3</v>
      </c>
      <c r="BH49" s="15">
        <f t="shared" si="14"/>
        <v>5</v>
      </c>
      <c r="BI49" s="8">
        <v>100</v>
      </c>
      <c r="BJ49" s="8">
        <v>64</v>
      </c>
      <c r="BK49" s="8">
        <v>8.1479999999999997E-2</v>
      </c>
      <c r="BL49" s="8">
        <v>0</v>
      </c>
      <c r="BM49" s="19">
        <f t="shared" si="15"/>
        <v>0</v>
      </c>
      <c r="BN49" s="11">
        <v>8.6720840091513603E-3</v>
      </c>
      <c r="BO49" s="8">
        <v>0</v>
      </c>
      <c r="BP49" s="15">
        <f t="shared" si="16"/>
        <v>2</v>
      </c>
      <c r="BQ49" s="8">
        <v>40</v>
      </c>
      <c r="BR49" s="8">
        <v>24</v>
      </c>
      <c r="BS49" s="8">
        <v>1.898E-2</v>
      </c>
      <c r="BT49" s="8">
        <v>0</v>
      </c>
      <c r="BU49" s="19">
        <f t="shared" si="17"/>
        <v>0</v>
      </c>
      <c r="BV49" s="11">
        <v>0</v>
      </c>
      <c r="BW49" s="8">
        <v>0</v>
      </c>
      <c r="BX49" s="15">
        <f t="shared" si="18"/>
        <v>1</v>
      </c>
      <c r="BY49" s="8">
        <v>20</v>
      </c>
      <c r="BZ49" s="8">
        <v>12</v>
      </c>
      <c r="CA49" s="8">
        <v>1.686E-2</v>
      </c>
      <c r="CB49" s="8">
        <v>0</v>
      </c>
      <c r="CC49" s="19">
        <f t="shared" si="19"/>
        <v>0</v>
      </c>
    </row>
    <row r="50" spans="1:81" ht="18" thickBot="1" x14ac:dyDescent="0.35">
      <c r="A50" s="21">
        <v>44734.958333333336</v>
      </c>
      <c r="B50" s="13">
        <v>0.15693843630454499</v>
      </c>
      <c r="C50" s="6">
        <v>0.14471942285600001</v>
      </c>
      <c r="D50" s="16">
        <f t="shared" si="1"/>
        <v>6.25</v>
      </c>
      <c r="E50" s="16">
        <v>125</v>
      </c>
      <c r="F50" s="16">
        <v>73</v>
      </c>
      <c r="G50" s="6">
        <v>0.23487</v>
      </c>
      <c r="H50" s="16">
        <v>0</v>
      </c>
      <c r="I50" s="22">
        <f t="shared" si="2"/>
        <v>0</v>
      </c>
      <c r="J50" s="13">
        <v>8.7455759741355402E-2</v>
      </c>
      <c r="K50" s="6">
        <v>3.9394210529999897E-2</v>
      </c>
      <c r="L50" s="16">
        <f t="shared" si="3"/>
        <v>5.45</v>
      </c>
      <c r="M50" s="6">
        <v>109</v>
      </c>
      <c r="N50" s="6">
        <v>59</v>
      </c>
      <c r="O50" s="16">
        <v>0.12506</v>
      </c>
      <c r="P50" s="16">
        <v>0</v>
      </c>
      <c r="Q50" s="22">
        <f t="shared" si="4"/>
        <v>0</v>
      </c>
      <c r="R50" s="13">
        <v>2.93090000645643E-2</v>
      </c>
      <c r="S50" s="6">
        <v>1.9007317069999901E-2</v>
      </c>
      <c r="T50" s="16">
        <f t="shared" si="5"/>
        <v>3.6</v>
      </c>
      <c r="U50" s="6">
        <v>72</v>
      </c>
      <c r="V50" s="6">
        <v>38</v>
      </c>
      <c r="W50" s="6">
        <v>3.805E-2</v>
      </c>
      <c r="X50" s="16">
        <v>0</v>
      </c>
      <c r="Y50" s="22">
        <f t="shared" si="0"/>
        <v>0</v>
      </c>
      <c r="Z50" s="13">
        <v>1.1903701567585899E-2</v>
      </c>
      <c r="AA50" s="6">
        <v>5.4428127093000003E-2</v>
      </c>
      <c r="AB50" s="16">
        <f t="shared" si="6"/>
        <v>2.9000000000000004</v>
      </c>
      <c r="AC50" s="6">
        <v>58</v>
      </c>
      <c r="AD50" s="6">
        <v>34</v>
      </c>
      <c r="AE50" s="6">
        <v>2.0029999999999999E-2</v>
      </c>
      <c r="AF50" s="6">
        <v>0</v>
      </c>
      <c r="AG50" s="22">
        <f t="shared" si="7"/>
        <v>0</v>
      </c>
      <c r="AH50" s="13">
        <v>6.9277680225242805E-2</v>
      </c>
      <c r="AI50" s="6">
        <v>0.22727626098000001</v>
      </c>
      <c r="AJ50" s="16">
        <f t="shared" si="8"/>
        <v>4.2</v>
      </c>
      <c r="AK50" s="6">
        <v>84</v>
      </c>
      <c r="AL50" s="6">
        <v>58</v>
      </c>
      <c r="AM50" s="6">
        <v>9.4839999999999994E-2</v>
      </c>
      <c r="AN50" s="16">
        <v>0</v>
      </c>
      <c r="AO50" s="22">
        <f t="shared" si="9"/>
        <v>0</v>
      </c>
      <c r="AP50" s="13">
        <v>6.3614953447590106E-2</v>
      </c>
      <c r="AQ50" s="6">
        <v>8.3546466261999894E-2</v>
      </c>
      <c r="AR50" s="16">
        <f t="shared" si="10"/>
        <v>5.5500000000000007</v>
      </c>
      <c r="AS50" s="6">
        <v>111</v>
      </c>
      <c r="AT50" s="6">
        <v>69</v>
      </c>
      <c r="AU50" s="6">
        <v>7.6259999999999994E-2</v>
      </c>
      <c r="AV50" s="6">
        <v>0</v>
      </c>
      <c r="AW50" s="22">
        <f t="shared" si="11"/>
        <v>0</v>
      </c>
      <c r="AX50" s="13">
        <v>3.9967834571852802E-2</v>
      </c>
      <c r="AY50" s="6">
        <v>1.87178048799999E-2</v>
      </c>
      <c r="AZ50" s="16">
        <f t="shared" si="12"/>
        <v>2.85</v>
      </c>
      <c r="BA50" s="6">
        <v>57</v>
      </c>
      <c r="BB50" s="6">
        <v>37</v>
      </c>
      <c r="BC50" s="6">
        <v>1.9050000000000001E-2</v>
      </c>
      <c r="BD50" s="6">
        <v>0</v>
      </c>
      <c r="BE50" s="22">
        <f t="shared" si="13"/>
        <v>2.0917834571852801E-2</v>
      </c>
      <c r="BF50" s="13">
        <v>1.1903701567585899E-2</v>
      </c>
      <c r="BG50" s="6">
        <v>5.4428127093000003E-2</v>
      </c>
      <c r="BH50" s="16">
        <f t="shared" si="14"/>
        <v>5</v>
      </c>
      <c r="BI50" s="6">
        <v>100</v>
      </c>
      <c r="BJ50" s="6">
        <v>64</v>
      </c>
      <c r="BK50" s="6">
        <v>7.306E-2</v>
      </c>
      <c r="BL50" s="6">
        <v>0</v>
      </c>
      <c r="BM50" s="22">
        <f t="shared" si="15"/>
        <v>0</v>
      </c>
      <c r="BN50" s="13">
        <v>1.5359857437609099E-2</v>
      </c>
      <c r="BO50" s="6">
        <v>8.1300000000000001E-3</v>
      </c>
      <c r="BP50" s="16">
        <f t="shared" si="16"/>
        <v>2</v>
      </c>
      <c r="BQ50" s="6">
        <v>40</v>
      </c>
      <c r="BR50" s="6">
        <v>24</v>
      </c>
      <c r="BS50" s="6">
        <v>6.3299999999999997E-3</v>
      </c>
      <c r="BT50" s="6">
        <v>0</v>
      </c>
      <c r="BU50" s="22">
        <f t="shared" si="17"/>
        <v>9.0298574376091005E-3</v>
      </c>
      <c r="BV50" s="13">
        <v>0</v>
      </c>
      <c r="BW50" s="6">
        <v>0</v>
      </c>
      <c r="BX50" s="16">
        <f t="shared" si="18"/>
        <v>1</v>
      </c>
      <c r="BY50" s="6">
        <v>20</v>
      </c>
      <c r="BZ50" s="6">
        <v>12</v>
      </c>
      <c r="CA50" s="6">
        <v>1.043E-2</v>
      </c>
      <c r="CB50" s="6">
        <v>0</v>
      </c>
      <c r="CC50" s="22">
        <f t="shared" si="19"/>
        <v>0</v>
      </c>
    </row>
  </sheetData>
  <mergeCells count="10">
    <mergeCell ref="AX1:BE1"/>
    <mergeCell ref="BF1:BM1"/>
    <mergeCell ref="BN1:BU1"/>
    <mergeCell ref="BV1:CC1"/>
    <mergeCell ref="B1:I1"/>
    <mergeCell ref="J1:Q1"/>
    <mergeCell ref="R1:Y1"/>
    <mergeCell ref="Z1:AG1"/>
    <mergeCell ref="AH1:AO1"/>
    <mergeCell ref="AP1:AW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3DDAA-21F3-4709-932F-DA9BB61770B4}">
  <dimension ref="A1:BI126"/>
  <sheetViews>
    <sheetView tabSelected="1" workbookViewId="0">
      <selection activeCell="F11" sqref="F11"/>
    </sheetView>
  </sheetViews>
  <sheetFormatPr defaultRowHeight="17.25" x14ac:dyDescent="0.3"/>
  <cols>
    <col min="1" max="1" width="16.77734375" bestFit="1" customWidth="1"/>
    <col min="2" max="2" width="15.109375" bestFit="1" customWidth="1"/>
    <col min="3" max="3" width="15.6640625" bestFit="1" customWidth="1"/>
    <col min="4" max="6" width="15.6640625" customWidth="1"/>
    <col min="7" max="7" width="21.6640625" bestFit="1" customWidth="1"/>
    <col min="8" max="8" width="15.109375" bestFit="1" customWidth="1"/>
    <col min="9" max="9" width="15.6640625" bestFit="1" customWidth="1"/>
    <col min="10" max="12" width="15.6640625" customWidth="1"/>
    <col min="13" max="13" width="21.6640625" bestFit="1" customWidth="1"/>
    <col min="14" max="14" width="15.109375" bestFit="1" customWidth="1"/>
    <col min="15" max="15" width="15.6640625" bestFit="1" customWidth="1"/>
    <col min="16" max="18" width="15.6640625" customWidth="1"/>
    <col min="19" max="19" width="21.6640625" bestFit="1" customWidth="1"/>
    <col min="20" max="20" width="15.109375" bestFit="1" customWidth="1"/>
    <col min="21" max="21" width="15.6640625" bestFit="1" customWidth="1"/>
    <col min="22" max="24" width="15.6640625" customWidth="1"/>
    <col min="25" max="25" width="21.6640625" bestFit="1" customWidth="1"/>
    <col min="26" max="26" width="15.109375" bestFit="1" customWidth="1"/>
    <col min="27" max="27" width="15.6640625" bestFit="1" customWidth="1"/>
    <col min="28" max="30" width="15.6640625" customWidth="1"/>
    <col min="31" max="31" width="21.6640625" bestFit="1" customWidth="1"/>
    <col min="32" max="32" width="15.109375" bestFit="1" customWidth="1"/>
    <col min="33" max="33" width="15.6640625" bestFit="1" customWidth="1"/>
    <col min="34" max="36" width="15.6640625" customWidth="1"/>
    <col min="37" max="37" width="21.6640625" bestFit="1" customWidth="1"/>
    <col min="38" max="38" width="15.109375" bestFit="1" customWidth="1"/>
    <col min="39" max="39" width="15.6640625" bestFit="1" customWidth="1"/>
    <col min="40" max="42" width="15.6640625" customWidth="1"/>
    <col min="43" max="43" width="21.6640625" bestFit="1" customWidth="1"/>
    <col min="44" max="44" width="15.109375" bestFit="1" customWidth="1"/>
    <col min="45" max="45" width="15.6640625" bestFit="1" customWidth="1"/>
    <col min="46" max="48" width="15.6640625" customWidth="1"/>
    <col min="49" max="49" width="21.6640625" bestFit="1" customWidth="1"/>
    <col min="50" max="50" width="15.109375" bestFit="1" customWidth="1"/>
    <col min="51" max="51" width="15.6640625" bestFit="1" customWidth="1"/>
    <col min="52" max="54" width="15.6640625" customWidth="1"/>
    <col min="55" max="55" width="21.6640625" bestFit="1" customWidth="1"/>
    <col min="56" max="56" width="15.109375" bestFit="1" customWidth="1"/>
    <col min="57" max="57" width="15.6640625" bestFit="1" customWidth="1"/>
    <col min="58" max="60" width="15.6640625" customWidth="1"/>
    <col min="61" max="61" width="21.6640625" bestFit="1" customWidth="1"/>
  </cols>
  <sheetData>
    <row r="1" spans="2:25" x14ac:dyDescent="0.3">
      <c r="B1" s="50" t="s">
        <v>104</v>
      </c>
      <c r="C1" s="51"/>
      <c r="D1" s="51"/>
      <c r="E1" s="52"/>
      <c r="G1" s="50" t="s">
        <v>103</v>
      </c>
      <c r="H1" s="51"/>
      <c r="I1" s="51"/>
      <c r="J1" s="52"/>
      <c r="L1" s="50" t="s">
        <v>105</v>
      </c>
      <c r="M1" s="51"/>
      <c r="N1" s="51"/>
      <c r="O1" s="52"/>
      <c r="Q1" s="50" t="s">
        <v>106</v>
      </c>
      <c r="R1" s="51"/>
      <c r="S1" s="51"/>
      <c r="T1" s="52"/>
      <c r="V1" s="50" t="s">
        <v>107</v>
      </c>
      <c r="W1" s="51"/>
      <c r="X1" s="51"/>
      <c r="Y1" s="52"/>
    </row>
    <row r="2" spans="2:25" x14ac:dyDescent="0.3">
      <c r="B2" s="44" t="s">
        <v>1</v>
      </c>
      <c r="C2" s="43" t="s">
        <v>100</v>
      </c>
      <c r="D2" s="43" t="s">
        <v>101</v>
      </c>
      <c r="E2" s="45" t="s">
        <v>102</v>
      </c>
      <c r="G2" s="44" t="s">
        <v>1</v>
      </c>
      <c r="H2" s="43" t="s">
        <v>100</v>
      </c>
      <c r="I2" s="43" t="s">
        <v>101</v>
      </c>
      <c r="J2" s="45" t="s">
        <v>102</v>
      </c>
      <c r="L2" s="44" t="s">
        <v>1</v>
      </c>
      <c r="M2" s="43" t="s">
        <v>100</v>
      </c>
      <c r="N2" s="43" t="s">
        <v>101</v>
      </c>
      <c r="O2" s="45" t="s">
        <v>102</v>
      </c>
      <c r="Q2" s="44" t="s">
        <v>1</v>
      </c>
      <c r="R2" s="43" t="s">
        <v>100</v>
      </c>
      <c r="S2" s="43" t="s">
        <v>101</v>
      </c>
      <c r="T2" s="45" t="s">
        <v>102</v>
      </c>
      <c r="V2" s="44" t="s">
        <v>1</v>
      </c>
      <c r="W2" s="43" t="s">
        <v>100</v>
      </c>
      <c r="X2" s="43" t="s">
        <v>101</v>
      </c>
      <c r="Y2" s="45" t="s">
        <v>102</v>
      </c>
    </row>
    <row r="3" spans="2:25" x14ac:dyDescent="0.3">
      <c r="B3" s="23" t="s">
        <v>92</v>
      </c>
      <c r="C3">
        <v>215.51</v>
      </c>
      <c r="D3">
        <v>111.20680327868851</v>
      </c>
      <c r="E3" s="34">
        <v>72.34</v>
      </c>
      <c r="G3" s="23" t="s">
        <v>92</v>
      </c>
      <c r="H3">
        <v>146.74</v>
      </c>
      <c r="I3">
        <v>82.74933333333334</v>
      </c>
      <c r="J3" s="34">
        <v>72.34</v>
      </c>
      <c r="L3" s="23" t="s">
        <v>92</v>
      </c>
      <c r="M3">
        <v>158.24</v>
      </c>
      <c r="N3">
        <v>90.031666666666666</v>
      </c>
      <c r="O3" s="34">
        <v>84.75</v>
      </c>
      <c r="Q3" s="23" t="s">
        <v>92</v>
      </c>
      <c r="R3">
        <v>183.08</v>
      </c>
      <c r="S3">
        <v>123.56900000000002</v>
      </c>
      <c r="T3" s="34">
        <v>112.87</v>
      </c>
      <c r="V3" s="23" t="s">
        <v>92</v>
      </c>
      <c r="W3">
        <v>215.51</v>
      </c>
      <c r="X3">
        <v>149.1983333333333</v>
      </c>
      <c r="Y3" s="34">
        <v>136.93</v>
      </c>
    </row>
    <row r="4" spans="2:25" x14ac:dyDescent="0.3">
      <c r="B4" s="23" t="s">
        <v>93</v>
      </c>
      <c r="C4">
        <v>186.35</v>
      </c>
      <c r="D4">
        <v>106.13393442622956</v>
      </c>
      <c r="E4" s="34">
        <v>67.03</v>
      </c>
      <c r="G4" s="23" t="s">
        <v>93</v>
      </c>
      <c r="H4">
        <v>145.56</v>
      </c>
      <c r="I4">
        <v>81.679666666666662</v>
      </c>
      <c r="J4" s="34">
        <v>71.33</v>
      </c>
      <c r="L4" s="23" t="s">
        <v>93</v>
      </c>
      <c r="M4">
        <v>121.56</v>
      </c>
      <c r="N4">
        <v>87.876666666666623</v>
      </c>
      <c r="O4" s="34">
        <v>67.03</v>
      </c>
      <c r="Q4" s="23" t="s">
        <v>93</v>
      </c>
      <c r="R4">
        <v>162.05000000000001</v>
      </c>
      <c r="S4">
        <v>115.81866666666664</v>
      </c>
      <c r="T4" s="34">
        <v>72.849999999999994</v>
      </c>
      <c r="V4" s="23" t="s">
        <v>93</v>
      </c>
      <c r="W4">
        <v>186.35</v>
      </c>
      <c r="X4">
        <v>139.59633333333332</v>
      </c>
      <c r="Y4" s="34">
        <v>136.77000000000001</v>
      </c>
    </row>
    <row r="5" spans="2:25" x14ac:dyDescent="0.3">
      <c r="B5" s="23" t="s">
        <v>94</v>
      </c>
      <c r="C5">
        <v>177.45</v>
      </c>
      <c r="D5">
        <v>101.74762295081968</v>
      </c>
      <c r="E5" s="34">
        <v>59.08</v>
      </c>
      <c r="G5" s="23" t="s">
        <v>94</v>
      </c>
      <c r="H5">
        <v>80.150000000000006</v>
      </c>
      <c r="I5">
        <v>78.48333333333332</v>
      </c>
      <c r="J5" s="34">
        <v>70.88</v>
      </c>
      <c r="L5" s="23" t="s">
        <v>94</v>
      </c>
      <c r="M5">
        <v>109.24</v>
      </c>
      <c r="N5">
        <v>82.955666666666659</v>
      </c>
      <c r="O5" s="34">
        <v>59.08</v>
      </c>
      <c r="Q5" s="23" t="s">
        <v>94</v>
      </c>
      <c r="R5">
        <v>115.68</v>
      </c>
      <c r="S5">
        <v>110.227</v>
      </c>
      <c r="T5" s="34">
        <v>63.95</v>
      </c>
      <c r="V5" s="23" t="s">
        <v>94</v>
      </c>
      <c r="W5">
        <v>177.45</v>
      </c>
      <c r="X5">
        <v>135.71466666666666</v>
      </c>
      <c r="Y5" s="34">
        <v>83.55</v>
      </c>
    </row>
    <row r="6" spans="2:25" x14ac:dyDescent="0.3">
      <c r="B6" s="23" t="s">
        <v>95</v>
      </c>
      <c r="C6">
        <v>182.65</v>
      </c>
      <c r="D6">
        <v>101.02401639344268</v>
      </c>
      <c r="E6" s="34">
        <v>59.45</v>
      </c>
      <c r="G6" s="23" t="s">
        <v>95</v>
      </c>
      <c r="H6">
        <v>81.25</v>
      </c>
      <c r="I6">
        <v>77.818666666666687</v>
      </c>
      <c r="J6" s="34">
        <v>70.88</v>
      </c>
      <c r="L6" s="23" t="s">
        <v>95</v>
      </c>
      <c r="M6">
        <v>88.32</v>
      </c>
      <c r="N6">
        <v>81.523666666666671</v>
      </c>
      <c r="O6" s="34">
        <v>59.45</v>
      </c>
      <c r="Q6" s="23" t="s">
        <v>95</v>
      </c>
      <c r="R6">
        <v>140.38</v>
      </c>
      <c r="S6">
        <v>110.44766666666666</v>
      </c>
      <c r="T6" s="34">
        <v>63.95</v>
      </c>
      <c r="V6" s="23" t="s">
        <v>95</v>
      </c>
      <c r="W6">
        <v>182.65</v>
      </c>
      <c r="X6">
        <v>134.64966666666669</v>
      </c>
      <c r="Y6" s="34">
        <v>75.069999999999993</v>
      </c>
    </row>
    <row r="7" spans="2:25" x14ac:dyDescent="0.3">
      <c r="B7" s="23" t="s">
        <v>96</v>
      </c>
      <c r="C7">
        <v>138.69</v>
      </c>
      <c r="D7">
        <v>98.673114754098336</v>
      </c>
      <c r="E7" s="34">
        <v>58.83</v>
      </c>
      <c r="G7" s="23" t="s">
        <v>96</v>
      </c>
      <c r="H7">
        <v>79.430000000000007</v>
      </c>
      <c r="I7">
        <v>76.193333333333328</v>
      </c>
      <c r="J7" s="34">
        <v>62.57</v>
      </c>
      <c r="L7" s="23" t="s">
        <v>96</v>
      </c>
      <c r="M7">
        <v>86.8</v>
      </c>
      <c r="N7">
        <v>79.652333333333345</v>
      </c>
      <c r="O7" s="34">
        <v>58.83</v>
      </c>
      <c r="Q7" s="23" t="s">
        <v>96</v>
      </c>
      <c r="R7">
        <v>115.27</v>
      </c>
      <c r="S7">
        <v>107.90133333333328</v>
      </c>
      <c r="T7" s="34">
        <v>63.95</v>
      </c>
      <c r="V7" s="23" t="s">
        <v>96</v>
      </c>
      <c r="W7">
        <v>138.69</v>
      </c>
      <c r="X7">
        <v>131.15166666666667</v>
      </c>
      <c r="Y7" s="34">
        <v>72.75</v>
      </c>
    </row>
    <row r="8" spans="2:25" x14ac:dyDescent="0.3">
      <c r="B8" s="23" t="s">
        <v>97</v>
      </c>
      <c r="C8">
        <v>137.91</v>
      </c>
      <c r="D8">
        <v>96.977704918032799</v>
      </c>
      <c r="E8" s="34">
        <v>59.08</v>
      </c>
      <c r="G8" s="23" t="s">
        <v>97</v>
      </c>
      <c r="H8">
        <v>79.400000000000006</v>
      </c>
      <c r="I8">
        <v>74.856999999999999</v>
      </c>
      <c r="J8" s="34">
        <v>62.57</v>
      </c>
      <c r="L8" s="23" t="s">
        <v>97</v>
      </c>
      <c r="M8">
        <v>87.19</v>
      </c>
      <c r="N8">
        <v>77.86966666666666</v>
      </c>
      <c r="O8" s="34">
        <v>59.08</v>
      </c>
      <c r="Q8" s="23" t="s">
        <v>97</v>
      </c>
      <c r="R8">
        <v>115.27</v>
      </c>
      <c r="S8">
        <v>106.36633333333334</v>
      </c>
      <c r="T8" s="34">
        <v>63.57</v>
      </c>
      <c r="V8" s="23" t="s">
        <v>97</v>
      </c>
      <c r="W8">
        <v>137.91</v>
      </c>
      <c r="X8">
        <v>128.94566666666665</v>
      </c>
      <c r="Y8" s="34">
        <v>82.92</v>
      </c>
    </row>
    <row r="9" spans="2:25" x14ac:dyDescent="0.3">
      <c r="B9" s="23" t="s">
        <v>98</v>
      </c>
      <c r="C9">
        <v>191.24</v>
      </c>
      <c r="D9">
        <v>100.3760655737705</v>
      </c>
      <c r="E9" s="34">
        <v>59.08</v>
      </c>
      <c r="G9" s="23" t="s">
        <v>98</v>
      </c>
      <c r="H9">
        <v>80.16</v>
      </c>
      <c r="I9">
        <v>75.963666666666668</v>
      </c>
      <c r="J9" s="34">
        <v>70.88</v>
      </c>
      <c r="L9" s="23" t="s">
        <v>98</v>
      </c>
      <c r="M9">
        <v>87.19</v>
      </c>
      <c r="N9">
        <v>79.703333333333333</v>
      </c>
      <c r="O9" s="34">
        <v>59.08</v>
      </c>
      <c r="Q9" s="23" t="s">
        <v>98</v>
      </c>
      <c r="R9">
        <v>147.66</v>
      </c>
      <c r="S9">
        <v>109.59800000000001</v>
      </c>
      <c r="T9" s="34">
        <v>63.95</v>
      </c>
      <c r="V9" s="23" t="s">
        <v>98</v>
      </c>
      <c r="W9">
        <v>191.24</v>
      </c>
      <c r="X9">
        <v>136.58766666666668</v>
      </c>
      <c r="Y9" s="34">
        <v>88.9</v>
      </c>
    </row>
    <row r="10" spans="2:25" x14ac:dyDescent="0.3">
      <c r="B10" s="23" t="s">
        <v>99</v>
      </c>
      <c r="C10">
        <v>185.24</v>
      </c>
      <c r="D10">
        <v>102.87754098360659</v>
      </c>
      <c r="E10" s="34">
        <v>59.45</v>
      </c>
      <c r="G10" s="23" t="s">
        <v>99</v>
      </c>
      <c r="H10">
        <v>81.099999999999994</v>
      </c>
      <c r="I10">
        <v>76.750333333333344</v>
      </c>
      <c r="J10" s="34">
        <v>66.83</v>
      </c>
      <c r="L10" s="23" t="s">
        <v>99</v>
      </c>
      <c r="M10">
        <v>87.19</v>
      </c>
      <c r="N10">
        <v>81.310666666666677</v>
      </c>
      <c r="O10" s="34">
        <v>59.45</v>
      </c>
      <c r="Q10" s="23" t="s">
        <v>99</v>
      </c>
      <c r="R10">
        <v>146.56</v>
      </c>
      <c r="S10">
        <v>115.23700000000004</v>
      </c>
      <c r="T10" s="34">
        <v>107.15</v>
      </c>
      <c r="V10" s="23" t="s">
        <v>99</v>
      </c>
      <c r="W10">
        <v>185.24</v>
      </c>
      <c r="X10">
        <v>138.65199999999999</v>
      </c>
      <c r="Y10" s="34">
        <v>94.37</v>
      </c>
    </row>
    <row r="11" spans="2:25" x14ac:dyDescent="0.3">
      <c r="B11" s="23" t="s">
        <v>92</v>
      </c>
      <c r="C11">
        <v>215.51</v>
      </c>
      <c r="D11">
        <v>111.20680327868851</v>
      </c>
      <c r="E11" s="34">
        <v>72.34</v>
      </c>
      <c r="G11" s="23" t="s">
        <v>92</v>
      </c>
      <c r="H11">
        <v>146.74</v>
      </c>
      <c r="I11">
        <v>82.74933333333334</v>
      </c>
      <c r="J11" s="34">
        <v>72.34</v>
      </c>
      <c r="L11" s="23" t="s">
        <v>92</v>
      </c>
      <c r="M11">
        <v>158.24</v>
      </c>
      <c r="N11">
        <v>90.031666666666666</v>
      </c>
      <c r="O11" s="34">
        <v>84.75</v>
      </c>
      <c r="Q11" s="23" t="s">
        <v>92</v>
      </c>
      <c r="R11">
        <v>183.08</v>
      </c>
      <c r="S11">
        <v>123.56900000000002</v>
      </c>
      <c r="T11" s="34">
        <v>112.87</v>
      </c>
      <c r="V11" s="23" t="s">
        <v>92</v>
      </c>
      <c r="W11">
        <v>215.51</v>
      </c>
      <c r="X11">
        <v>149.1983333333333</v>
      </c>
      <c r="Y11" s="34">
        <v>136.93</v>
      </c>
    </row>
    <row r="12" spans="2:25" x14ac:dyDescent="0.3">
      <c r="B12" s="23" t="s">
        <v>93</v>
      </c>
      <c r="C12">
        <v>186.35</v>
      </c>
      <c r="D12">
        <v>106.13393442622956</v>
      </c>
      <c r="E12" s="34">
        <v>67.03</v>
      </c>
      <c r="G12" s="23" t="s">
        <v>93</v>
      </c>
      <c r="H12">
        <v>145.56</v>
      </c>
      <c r="I12">
        <v>81.679666666666662</v>
      </c>
      <c r="J12" s="34">
        <v>71.33</v>
      </c>
      <c r="L12" s="23" t="s">
        <v>93</v>
      </c>
      <c r="M12">
        <v>121.56</v>
      </c>
      <c r="N12">
        <v>87.876666666666623</v>
      </c>
      <c r="O12" s="34">
        <v>67.03</v>
      </c>
      <c r="Q12" s="23" t="s">
        <v>93</v>
      </c>
      <c r="R12">
        <v>162.05000000000001</v>
      </c>
      <c r="S12">
        <v>115.81866666666664</v>
      </c>
      <c r="T12" s="34">
        <v>72.849999999999994</v>
      </c>
      <c r="V12" s="23" t="s">
        <v>93</v>
      </c>
      <c r="W12">
        <v>186.35</v>
      </c>
      <c r="X12">
        <v>139.59633333333332</v>
      </c>
      <c r="Y12" s="34">
        <v>136.77000000000001</v>
      </c>
    </row>
    <row r="13" spans="2:25" x14ac:dyDescent="0.3">
      <c r="B13" s="23" t="s">
        <v>94</v>
      </c>
      <c r="C13">
        <v>177.45</v>
      </c>
      <c r="D13">
        <v>101.74762295081968</v>
      </c>
      <c r="E13" s="34">
        <v>59.08</v>
      </c>
      <c r="G13" s="23" t="s">
        <v>94</v>
      </c>
      <c r="H13">
        <v>80.150000000000006</v>
      </c>
      <c r="I13">
        <v>78.48333333333332</v>
      </c>
      <c r="J13" s="34">
        <v>70.88</v>
      </c>
      <c r="L13" s="23" t="s">
        <v>94</v>
      </c>
      <c r="M13">
        <v>109.24</v>
      </c>
      <c r="N13">
        <v>82.955666666666659</v>
      </c>
      <c r="O13" s="34">
        <v>59.08</v>
      </c>
      <c r="Q13" s="23" t="s">
        <v>94</v>
      </c>
      <c r="R13">
        <v>115.68</v>
      </c>
      <c r="S13">
        <v>110.227</v>
      </c>
      <c r="T13" s="34">
        <v>63.95</v>
      </c>
      <c r="V13" s="23" t="s">
        <v>94</v>
      </c>
      <c r="W13">
        <v>177.45</v>
      </c>
      <c r="X13">
        <v>135.71466666666666</v>
      </c>
      <c r="Y13" s="34">
        <v>83.55</v>
      </c>
    </row>
    <row r="14" spans="2:25" x14ac:dyDescent="0.3">
      <c r="B14" s="23" t="s">
        <v>95</v>
      </c>
      <c r="C14">
        <v>182.65</v>
      </c>
      <c r="D14">
        <v>101.02401639344268</v>
      </c>
      <c r="E14" s="34">
        <v>59.45</v>
      </c>
      <c r="G14" s="23" t="s">
        <v>95</v>
      </c>
      <c r="H14">
        <v>81.25</v>
      </c>
      <c r="I14">
        <v>77.818666666666687</v>
      </c>
      <c r="J14" s="34">
        <v>70.88</v>
      </c>
      <c r="L14" s="23" t="s">
        <v>95</v>
      </c>
      <c r="M14">
        <v>88.32</v>
      </c>
      <c r="N14">
        <v>81.523666666666671</v>
      </c>
      <c r="O14" s="34">
        <v>59.45</v>
      </c>
      <c r="Q14" s="23" t="s">
        <v>95</v>
      </c>
      <c r="R14">
        <v>140.38</v>
      </c>
      <c r="S14">
        <v>110.44766666666666</v>
      </c>
      <c r="T14" s="34">
        <v>63.95</v>
      </c>
      <c r="V14" s="23" t="s">
        <v>95</v>
      </c>
      <c r="W14">
        <v>182.65</v>
      </c>
      <c r="X14">
        <v>134.64966666666669</v>
      </c>
      <c r="Y14" s="34">
        <v>75.069999999999993</v>
      </c>
    </row>
    <row r="15" spans="2:25" x14ac:dyDescent="0.3">
      <c r="B15" s="23" t="s">
        <v>96</v>
      </c>
      <c r="C15">
        <v>138.69</v>
      </c>
      <c r="D15">
        <v>98.673114754098336</v>
      </c>
      <c r="E15" s="34">
        <v>58.83</v>
      </c>
      <c r="G15" s="23" t="s">
        <v>96</v>
      </c>
      <c r="H15">
        <v>79.430000000000007</v>
      </c>
      <c r="I15">
        <v>76.193333333333328</v>
      </c>
      <c r="J15" s="34">
        <v>62.57</v>
      </c>
      <c r="L15" s="23" t="s">
        <v>96</v>
      </c>
      <c r="M15">
        <v>86.8</v>
      </c>
      <c r="N15">
        <v>79.652333333333345</v>
      </c>
      <c r="O15" s="34">
        <v>58.83</v>
      </c>
      <c r="Q15" s="23" t="s">
        <v>96</v>
      </c>
      <c r="R15">
        <v>115.27</v>
      </c>
      <c r="S15">
        <v>107.90133333333328</v>
      </c>
      <c r="T15" s="34">
        <v>63.95</v>
      </c>
      <c r="V15" s="23" t="s">
        <v>96</v>
      </c>
      <c r="W15">
        <v>138.69</v>
      </c>
      <c r="X15">
        <v>131.15166666666667</v>
      </c>
      <c r="Y15" s="34">
        <v>72.75</v>
      </c>
    </row>
    <row r="16" spans="2:25" x14ac:dyDescent="0.3">
      <c r="B16" s="23" t="s">
        <v>97</v>
      </c>
      <c r="C16">
        <v>137.91</v>
      </c>
      <c r="D16">
        <v>96.977704918032799</v>
      </c>
      <c r="E16" s="34">
        <v>59.08</v>
      </c>
      <c r="G16" s="23" t="s">
        <v>97</v>
      </c>
      <c r="H16">
        <v>79.400000000000006</v>
      </c>
      <c r="I16">
        <v>74.856999999999999</v>
      </c>
      <c r="J16" s="34">
        <v>62.57</v>
      </c>
      <c r="L16" s="23" t="s">
        <v>97</v>
      </c>
      <c r="M16">
        <v>87.19</v>
      </c>
      <c r="N16">
        <v>77.86966666666666</v>
      </c>
      <c r="O16" s="34">
        <v>59.08</v>
      </c>
      <c r="Q16" s="23" t="s">
        <v>97</v>
      </c>
      <c r="R16">
        <v>115.27</v>
      </c>
      <c r="S16">
        <v>106.36633333333334</v>
      </c>
      <c r="T16" s="34">
        <v>63.57</v>
      </c>
      <c r="V16" s="23" t="s">
        <v>97</v>
      </c>
      <c r="W16">
        <v>137.91</v>
      </c>
      <c r="X16">
        <v>128.94566666666665</v>
      </c>
      <c r="Y16" s="34">
        <v>82.92</v>
      </c>
    </row>
    <row r="17" spans="1:61" x14ac:dyDescent="0.3">
      <c r="B17" s="23" t="s">
        <v>98</v>
      </c>
      <c r="C17">
        <v>191.24</v>
      </c>
      <c r="D17">
        <v>100.3760655737705</v>
      </c>
      <c r="E17" s="34">
        <v>59.08</v>
      </c>
      <c r="G17" s="23" t="s">
        <v>98</v>
      </c>
      <c r="H17">
        <v>80.16</v>
      </c>
      <c r="I17">
        <v>75.963666666666668</v>
      </c>
      <c r="J17" s="34">
        <v>70.88</v>
      </c>
      <c r="L17" s="23" t="s">
        <v>98</v>
      </c>
      <c r="M17">
        <v>87.19</v>
      </c>
      <c r="N17">
        <v>79.703333333333333</v>
      </c>
      <c r="O17" s="34">
        <v>59.08</v>
      </c>
      <c r="Q17" s="23" t="s">
        <v>98</v>
      </c>
      <c r="R17">
        <v>147.66</v>
      </c>
      <c r="S17">
        <v>109.59800000000001</v>
      </c>
      <c r="T17" s="34">
        <v>63.95</v>
      </c>
      <c r="V17" s="23" t="s">
        <v>98</v>
      </c>
      <c r="W17">
        <v>191.24</v>
      </c>
      <c r="X17">
        <v>136.58766666666668</v>
      </c>
      <c r="Y17" s="34">
        <v>88.9</v>
      </c>
    </row>
    <row r="18" spans="1:61" ht="18" thickBot="1" x14ac:dyDescent="0.35">
      <c r="B18" s="24" t="s">
        <v>99</v>
      </c>
      <c r="C18" s="25">
        <v>185.24</v>
      </c>
      <c r="D18" s="25">
        <v>102.87754098360659</v>
      </c>
      <c r="E18" s="35">
        <v>59.45</v>
      </c>
      <c r="G18" s="24" t="s">
        <v>99</v>
      </c>
      <c r="H18" s="25">
        <v>81.099999999999994</v>
      </c>
      <c r="I18" s="25">
        <v>76.750333333333344</v>
      </c>
      <c r="J18" s="35">
        <v>66.83</v>
      </c>
      <c r="L18" s="24" t="s">
        <v>99</v>
      </c>
      <c r="M18" s="25">
        <v>87.19</v>
      </c>
      <c r="N18" s="25">
        <v>81.310666666666677</v>
      </c>
      <c r="O18" s="35">
        <v>59.45</v>
      </c>
      <c r="Q18" s="24" t="s">
        <v>99</v>
      </c>
      <c r="R18" s="25">
        <v>146.56</v>
      </c>
      <c r="S18" s="25">
        <v>115.23700000000004</v>
      </c>
      <c r="T18" s="35">
        <v>107.15</v>
      </c>
      <c r="V18" s="24" t="s">
        <v>99</v>
      </c>
      <c r="W18" s="25">
        <v>185.24</v>
      </c>
      <c r="X18" s="25">
        <v>138.65199999999999</v>
      </c>
      <c r="Y18" s="35">
        <v>94.37</v>
      </c>
    </row>
    <row r="21" spans="1:61" ht="18" thickBot="1" x14ac:dyDescent="0.35">
      <c r="A21" s="42" t="s">
        <v>108</v>
      </c>
    </row>
    <row r="22" spans="1:61" ht="18" thickBot="1" x14ac:dyDescent="0.35">
      <c r="A22" s="36"/>
      <c r="B22" s="46" t="s">
        <v>28</v>
      </c>
      <c r="C22" s="47"/>
      <c r="D22" s="47"/>
      <c r="E22" s="47"/>
      <c r="F22" s="47"/>
      <c r="G22" s="48"/>
      <c r="H22" s="47" t="s">
        <v>29</v>
      </c>
      <c r="I22" s="47"/>
      <c r="J22" s="47"/>
      <c r="K22" s="47"/>
      <c r="L22" s="47"/>
      <c r="M22" s="48"/>
      <c r="N22" s="46" t="s">
        <v>57</v>
      </c>
      <c r="O22" s="47"/>
      <c r="P22" s="47"/>
      <c r="Q22" s="47"/>
      <c r="R22" s="47"/>
      <c r="S22" s="48"/>
      <c r="T22" s="46" t="s">
        <v>58</v>
      </c>
      <c r="U22" s="47"/>
      <c r="V22" s="47"/>
      <c r="W22" s="47"/>
      <c r="X22" s="47"/>
      <c r="Y22" s="48"/>
      <c r="Z22" s="46" t="s">
        <v>59</v>
      </c>
      <c r="AA22" s="47"/>
      <c r="AB22" s="47"/>
      <c r="AC22" s="47"/>
      <c r="AD22" s="47"/>
      <c r="AE22" s="48"/>
      <c r="AF22" s="46" t="s">
        <v>60</v>
      </c>
      <c r="AG22" s="47"/>
      <c r="AH22" s="47"/>
      <c r="AI22" s="47"/>
      <c r="AJ22" s="47"/>
      <c r="AK22" s="48"/>
      <c r="AL22" s="46" t="s">
        <v>61</v>
      </c>
      <c r="AM22" s="47"/>
      <c r="AN22" s="47"/>
      <c r="AO22" s="47"/>
      <c r="AP22" s="47"/>
      <c r="AQ22" s="48"/>
      <c r="AR22" s="46" t="s">
        <v>62</v>
      </c>
      <c r="AS22" s="47"/>
      <c r="AT22" s="47"/>
      <c r="AU22" s="47"/>
      <c r="AV22" s="47"/>
      <c r="AW22" s="48"/>
      <c r="AX22" s="46" t="s">
        <v>63</v>
      </c>
      <c r="AY22" s="47"/>
      <c r="AZ22" s="47"/>
      <c r="BA22" s="47"/>
      <c r="BB22" s="47"/>
      <c r="BC22" s="48"/>
      <c r="BD22" s="46" t="s">
        <v>64</v>
      </c>
      <c r="BE22" s="47"/>
      <c r="BF22" s="47"/>
      <c r="BG22" s="47"/>
      <c r="BH22" s="47"/>
      <c r="BI22" s="48"/>
    </row>
    <row r="23" spans="1:61" x14ac:dyDescent="0.3">
      <c r="A23" s="37" t="s">
        <v>0</v>
      </c>
      <c r="B23" s="38" t="s">
        <v>54</v>
      </c>
      <c r="C23" s="39" t="s">
        <v>55</v>
      </c>
      <c r="D23" s="41" t="s">
        <v>88</v>
      </c>
      <c r="E23" s="41" t="s">
        <v>90</v>
      </c>
      <c r="F23" s="41" t="s">
        <v>91</v>
      </c>
      <c r="G23" s="40" t="s">
        <v>65</v>
      </c>
      <c r="H23" s="38" t="s">
        <v>54</v>
      </c>
      <c r="I23" s="39" t="s">
        <v>55</v>
      </c>
      <c r="J23" s="41" t="s">
        <v>88</v>
      </c>
      <c r="K23" s="41" t="s">
        <v>90</v>
      </c>
      <c r="L23" s="41" t="s">
        <v>91</v>
      </c>
      <c r="M23" s="40" t="s">
        <v>65</v>
      </c>
      <c r="N23" s="38" t="s">
        <v>54</v>
      </c>
      <c r="O23" s="39" t="s">
        <v>55</v>
      </c>
      <c r="P23" s="41" t="s">
        <v>88</v>
      </c>
      <c r="Q23" s="41" t="s">
        <v>90</v>
      </c>
      <c r="R23" s="41" t="s">
        <v>91</v>
      </c>
      <c r="S23" s="40" t="s">
        <v>65</v>
      </c>
      <c r="T23" s="38" t="s">
        <v>54</v>
      </c>
      <c r="U23" s="39" t="s">
        <v>55</v>
      </c>
      <c r="V23" s="41" t="s">
        <v>88</v>
      </c>
      <c r="W23" s="41" t="s">
        <v>90</v>
      </c>
      <c r="X23" s="41" t="s">
        <v>91</v>
      </c>
      <c r="Y23" s="40" t="s">
        <v>65</v>
      </c>
      <c r="Z23" s="38" t="s">
        <v>54</v>
      </c>
      <c r="AA23" s="39" t="s">
        <v>55</v>
      </c>
      <c r="AB23" s="41" t="s">
        <v>88</v>
      </c>
      <c r="AC23" s="41" t="s">
        <v>90</v>
      </c>
      <c r="AD23" s="41" t="s">
        <v>91</v>
      </c>
      <c r="AE23" s="40" t="s">
        <v>65</v>
      </c>
      <c r="AF23" s="38" t="s">
        <v>54</v>
      </c>
      <c r="AG23" s="39" t="s">
        <v>55</v>
      </c>
      <c r="AH23" s="41" t="s">
        <v>88</v>
      </c>
      <c r="AI23" s="41" t="s">
        <v>90</v>
      </c>
      <c r="AJ23" s="41" t="s">
        <v>91</v>
      </c>
      <c r="AK23" s="40" t="s">
        <v>65</v>
      </c>
      <c r="AL23" s="38" t="s">
        <v>54</v>
      </c>
      <c r="AM23" s="39" t="s">
        <v>55</v>
      </c>
      <c r="AN23" s="41" t="s">
        <v>88</v>
      </c>
      <c r="AO23" s="41" t="s">
        <v>90</v>
      </c>
      <c r="AP23" s="41" t="s">
        <v>91</v>
      </c>
      <c r="AQ23" s="40" t="s">
        <v>65</v>
      </c>
      <c r="AR23" s="38" t="s">
        <v>54</v>
      </c>
      <c r="AS23" s="39" t="s">
        <v>55</v>
      </c>
      <c r="AT23" s="41" t="s">
        <v>88</v>
      </c>
      <c r="AU23" s="41" t="s">
        <v>90</v>
      </c>
      <c r="AV23" s="41" t="s">
        <v>91</v>
      </c>
      <c r="AW23" s="40" t="s">
        <v>65</v>
      </c>
      <c r="AX23" s="38" t="s">
        <v>54</v>
      </c>
      <c r="AY23" s="39" t="s">
        <v>55</v>
      </c>
      <c r="AZ23" s="41" t="s">
        <v>88</v>
      </c>
      <c r="BA23" s="41" t="s">
        <v>90</v>
      </c>
      <c r="BB23" s="41" t="s">
        <v>91</v>
      </c>
      <c r="BC23" s="40" t="s">
        <v>65</v>
      </c>
      <c r="BD23" s="38" t="s">
        <v>54</v>
      </c>
      <c r="BE23" s="39" t="s">
        <v>55</v>
      </c>
      <c r="BF23" s="41" t="s">
        <v>88</v>
      </c>
      <c r="BG23" s="41" t="s">
        <v>90</v>
      </c>
      <c r="BH23" s="41" t="s">
        <v>91</v>
      </c>
      <c r="BI23" s="40" t="s">
        <v>65</v>
      </c>
    </row>
    <row r="24" spans="1:61" x14ac:dyDescent="0.3">
      <c r="A24" s="20">
        <v>44733.333333333336</v>
      </c>
      <c r="B24" s="23">
        <v>0</v>
      </c>
      <c r="C24">
        <v>0</v>
      </c>
      <c r="D24">
        <f>C24*$C3*1000</f>
        <v>0</v>
      </c>
      <c r="E24">
        <f>C24*$D3*1000</f>
        <v>0</v>
      </c>
      <c r="F24">
        <f>C24*$E3*1000</f>
        <v>0</v>
      </c>
      <c r="G24" s="5" t="s">
        <v>87</v>
      </c>
      <c r="H24" s="23">
        <v>0</v>
      </c>
      <c r="I24">
        <v>0</v>
      </c>
      <c r="J24">
        <f>I24*$C3*1000</f>
        <v>0</v>
      </c>
      <c r="K24">
        <f>I24*$D3*1000</f>
        <v>0</v>
      </c>
      <c r="L24">
        <f>I24*$E3*1000</f>
        <v>0</v>
      </c>
      <c r="M24" s="5" t="s">
        <v>87</v>
      </c>
      <c r="N24">
        <v>0</v>
      </c>
      <c r="O24">
        <v>6.0594267270059898E-3</v>
      </c>
      <c r="P24">
        <f>O24*$C3*1000</f>
        <v>1305.8670539370607</v>
      </c>
      <c r="Q24">
        <f>O24*$D3*1000</f>
        <v>673.84947601178249</v>
      </c>
      <c r="R24">
        <f>O24*$E3*1000</f>
        <v>438.33892943161334</v>
      </c>
      <c r="S24" s="5" t="s">
        <v>87</v>
      </c>
      <c r="T24">
        <v>0.2012912245280927</v>
      </c>
      <c r="U24">
        <v>1.4770402038097014E-2</v>
      </c>
      <c r="V24">
        <f>U24*$C3*1000</f>
        <v>3183.1693432302873</v>
      </c>
      <c r="W24">
        <f>U24*$D3*1000</f>
        <v>1642.5691937977945</v>
      </c>
      <c r="X24">
        <f>U24*$E3*1000</f>
        <v>1068.490883435938</v>
      </c>
      <c r="Y24" s="5">
        <f>1-(T24-U24)/T24</f>
        <v>7.3378271073290757E-2</v>
      </c>
      <c r="Z24">
        <v>0</v>
      </c>
      <c r="AA24">
        <v>3.6441356422046989E-2</v>
      </c>
      <c r="AB24">
        <f>AA24*$C3*1000</f>
        <v>7853.4767225153455</v>
      </c>
      <c r="AC24">
        <f>AA24*$D3*1000</f>
        <v>4052.5267548351521</v>
      </c>
      <c r="AD24">
        <f>AA24*$E3*1000</f>
        <v>2636.1677235708789</v>
      </c>
      <c r="AE24" s="5" t="s">
        <v>87</v>
      </c>
      <c r="AF24">
        <v>0.39392692503254789</v>
      </c>
      <c r="AG24">
        <v>0</v>
      </c>
      <c r="AH24">
        <f>AG24*$C3*1000</f>
        <v>0</v>
      </c>
      <c r="AI24">
        <f>AG24*$D3*1000</f>
        <v>0</v>
      </c>
      <c r="AJ24">
        <f>AG24*$E3*1000</f>
        <v>0</v>
      </c>
      <c r="AK24" s="5">
        <f>1-(AF24-AG24)/AF24</f>
        <v>0</v>
      </c>
      <c r="AL24">
        <v>0.7424828079476179</v>
      </c>
      <c r="AM24">
        <v>0</v>
      </c>
      <c r="AN24">
        <f>AM24*$C3*1000</f>
        <v>0</v>
      </c>
      <c r="AO24">
        <f>AM24*$D3*1000</f>
        <v>0</v>
      </c>
      <c r="AP24">
        <f>AM24*$E3*1000</f>
        <v>0</v>
      </c>
      <c r="AQ24" s="5">
        <f>1-(AL24-AM24)/AL24</f>
        <v>0</v>
      </c>
      <c r="AR24">
        <v>5.0725387964410971E-2</v>
      </c>
      <c r="AS24">
        <v>0</v>
      </c>
      <c r="AT24">
        <f>AS24*$C3*1000</f>
        <v>0</v>
      </c>
      <c r="AU24">
        <f>AS24*$D3*1000</f>
        <v>0</v>
      </c>
      <c r="AV24">
        <f>AS24*$E3*1000</f>
        <v>0</v>
      </c>
      <c r="AW24" s="5">
        <f>1-(AR24-AS24)/AR24</f>
        <v>0</v>
      </c>
      <c r="AX24">
        <v>0.10668434764396165</v>
      </c>
      <c r="AY24">
        <v>0</v>
      </c>
      <c r="AZ24">
        <f>AY24*$C3*1000</f>
        <v>0</v>
      </c>
      <c r="BA24">
        <f>AY24*$D3*1000</f>
        <v>0</v>
      </c>
      <c r="BB24">
        <f>AY24*$E3*1000</f>
        <v>0</v>
      </c>
      <c r="BC24" s="5">
        <f>1-(AX24-AY24)/AX24</f>
        <v>0</v>
      </c>
      <c r="BD24">
        <v>0.36232420266461896</v>
      </c>
      <c r="BE24">
        <v>2.6024560723943296E-2</v>
      </c>
      <c r="BF24">
        <f>BE24*$C3*1000</f>
        <v>5608.5530816170194</v>
      </c>
      <c r="BG24">
        <f>BE24*$D3*1000</f>
        <v>2894.1082048418457</v>
      </c>
      <c r="BH24">
        <f>BE24*$E3*1000</f>
        <v>1882.616722770058</v>
      </c>
      <c r="BI24" s="5">
        <f>1-(BD24-BE24)/BD24</f>
        <v>7.1826724608934356E-2</v>
      </c>
    </row>
    <row r="25" spans="1:61" x14ac:dyDescent="0.3">
      <c r="A25" s="20">
        <v>44733.375</v>
      </c>
      <c r="B25" s="23">
        <v>0</v>
      </c>
      <c r="C25">
        <v>0</v>
      </c>
      <c r="D25">
        <f t="shared" ref="D25:D39" si="0">C25*$C4*1000</f>
        <v>0</v>
      </c>
      <c r="E25">
        <f t="shared" ref="E25:E39" si="1">C25*$D4*1000</f>
        <v>0</v>
      </c>
      <c r="F25">
        <f t="shared" ref="F25:F39" si="2">C25*$E4*1000</f>
        <v>0</v>
      </c>
      <c r="G25" s="5" t="s">
        <v>87</v>
      </c>
      <c r="H25" s="23">
        <v>0</v>
      </c>
      <c r="I25">
        <v>0</v>
      </c>
      <c r="J25">
        <f t="shared" ref="J25:J39" si="3">I25*$C4*1000</f>
        <v>0</v>
      </c>
      <c r="K25">
        <f t="shared" ref="K25:K39" si="4">I25*$D4*1000</f>
        <v>0</v>
      </c>
      <c r="L25">
        <f t="shared" ref="L25:L39" si="5">I25*$E4*1000</f>
        <v>0</v>
      </c>
      <c r="M25" s="5" t="s">
        <v>87</v>
      </c>
      <c r="N25">
        <v>0</v>
      </c>
      <c r="O25">
        <v>4.3581067384410033E-3</v>
      </c>
      <c r="P25">
        <f t="shared" ref="P25:P39" si="6">O25*$C4*1000</f>
        <v>812.13319070848092</v>
      </c>
      <c r="Q25">
        <f t="shared" ref="Q25:Q39" si="7">O25*$D4*1000</f>
        <v>462.54301480020661</v>
      </c>
      <c r="R25">
        <f t="shared" ref="R25:R39" si="8">O25*$E4*1000</f>
        <v>292.12389467770043</v>
      </c>
      <c r="S25" s="5" t="s">
        <v>87</v>
      </c>
      <c r="T25">
        <v>0.6590876175907795</v>
      </c>
      <c r="U25">
        <v>2.2640663865320002E-2</v>
      </c>
      <c r="V25">
        <f t="shared" ref="V25:V39" si="9">U25*$C4*1000</f>
        <v>4219.0877113023826</v>
      </c>
      <c r="W25">
        <f t="shared" ref="W25:W39" si="10">U25*$D4*1000</f>
        <v>2402.942734048178</v>
      </c>
      <c r="X25">
        <f t="shared" ref="X25:X39" si="11">U25*$E4*1000</f>
        <v>1517.6036988923997</v>
      </c>
      <c r="Y25" s="5">
        <f t="shared" ref="Y25:Y39" si="12">1-(T25-U25)/T25</f>
        <v>3.435152362303584E-2</v>
      </c>
      <c r="Z25">
        <v>0</v>
      </c>
      <c r="AA25">
        <v>4.0307339364929001E-2</v>
      </c>
      <c r="AB25">
        <f t="shared" ref="AB25:AB39" si="13">AA25*$C4*1000</f>
        <v>7511.2726906545195</v>
      </c>
      <c r="AC25">
        <f t="shared" ref="AC25:AC39" si="14">AA25*$D4*1000</f>
        <v>4277.9765130531559</v>
      </c>
      <c r="AD25">
        <f t="shared" ref="AD25:AD39" si="15">AA25*$E4*1000</f>
        <v>2701.8009576311911</v>
      </c>
      <c r="AE25" s="5" t="s">
        <v>87</v>
      </c>
      <c r="AF25">
        <v>1.2898344631428711</v>
      </c>
      <c r="AG25">
        <v>0</v>
      </c>
      <c r="AH25">
        <f t="shared" ref="AH25:AH39" si="16">AG25*$C4*1000</f>
        <v>0</v>
      </c>
      <c r="AI25">
        <f t="shared" ref="AI25:AI39" si="17">AG25*$D4*1000</f>
        <v>0</v>
      </c>
      <c r="AJ25">
        <f t="shared" ref="AJ25:AJ39" si="18">AG25*$E4*1000</f>
        <v>0</v>
      </c>
      <c r="AK25" s="5">
        <f t="shared" ref="AK25:AK39" si="19">1-(AF25-AG25)/AF25</f>
        <v>0</v>
      </c>
      <c r="AL25">
        <v>2.4311105769243873</v>
      </c>
      <c r="AM25">
        <v>0</v>
      </c>
      <c r="AN25">
        <f t="shared" ref="AN25:AN39" si="20">AM25*$C4*1000</f>
        <v>0</v>
      </c>
      <c r="AO25">
        <f t="shared" ref="AO25:AO39" si="21">AM25*$D4*1000</f>
        <v>0</v>
      </c>
      <c r="AP25">
        <f t="shared" ref="AP25:AP39" si="22">AM25*$E4*1000</f>
        <v>0</v>
      </c>
      <c r="AQ25" s="5">
        <f t="shared" ref="AQ25:AQ39" si="23">1-(AL25-AM25)/AL25</f>
        <v>0</v>
      </c>
      <c r="AR25">
        <v>0.16609007761371986</v>
      </c>
      <c r="AS25">
        <v>0</v>
      </c>
      <c r="AT25">
        <f t="shared" ref="AT25:AT39" si="24">AS25*$C4*1000</f>
        <v>0</v>
      </c>
      <c r="AU25">
        <f t="shared" ref="AU25:AU39" si="25">AS25*$D4*1000</f>
        <v>0</v>
      </c>
      <c r="AV25">
        <f t="shared" ref="AV25:AV39" si="26">AS25*$E4*1000</f>
        <v>0</v>
      </c>
      <c r="AW25" s="5">
        <f t="shared" ref="AW25:AW39" si="27">1-(AR25-AS25)/AR25</f>
        <v>0</v>
      </c>
      <c r="AX25">
        <v>0.34931643288340142</v>
      </c>
      <c r="AY25">
        <v>2.07325280650471E-2</v>
      </c>
      <c r="AZ25">
        <f t="shared" ref="AZ25:AZ39" si="28">AY25*$C4*1000</f>
        <v>3863.5066049215266</v>
      </c>
      <c r="BA25">
        <f t="shared" ref="BA25:BA39" si="29">AY25*$D4*1000</f>
        <v>2200.4247741456729</v>
      </c>
      <c r="BB25">
        <f t="shared" ref="BB25:BB39" si="30">AY25*$E4*1000</f>
        <v>1389.7013562001071</v>
      </c>
      <c r="BC25" s="5">
        <f t="shared" ref="BC25:BC39" si="31">1-(AX25-AY25)/AX25</f>
        <v>5.935171126623584E-2</v>
      </c>
      <c r="BD25">
        <v>1.1863577067979656</v>
      </c>
      <c r="BE25">
        <v>1.3702599296011198E-2</v>
      </c>
      <c r="BF25">
        <f t="shared" ref="BF25:BF39" si="32">BE25*$C4*1000</f>
        <v>2553.4793788116867</v>
      </c>
      <c r="BG25">
        <f t="shared" ref="BG25:BG39" si="33">BE25*$D4*1000</f>
        <v>1454.3107751517516</v>
      </c>
      <c r="BH25">
        <f t="shared" ref="BH25:BH39" si="34">BE25*$E4*1000</f>
        <v>918.48523081163057</v>
      </c>
      <c r="BI25" s="5">
        <f t="shared" ref="BI25:BI39" si="35">1-(BD25-BE25)/BD25</f>
        <v>1.1550141426564409E-2</v>
      </c>
    </row>
    <row r="26" spans="1:61" x14ac:dyDescent="0.3">
      <c r="A26" s="20">
        <v>44733.416666666664</v>
      </c>
      <c r="B26" s="23">
        <v>0</v>
      </c>
      <c r="C26">
        <v>3.8854106107791997E-2</v>
      </c>
      <c r="D26">
        <f t="shared" si="0"/>
        <v>6894.661128827689</v>
      </c>
      <c r="E26">
        <f t="shared" si="1"/>
        <v>3953.3129383467599</v>
      </c>
      <c r="F26">
        <f t="shared" si="2"/>
        <v>2295.5005888483511</v>
      </c>
      <c r="G26" s="5" t="s">
        <v>87</v>
      </c>
      <c r="H26" s="23">
        <v>0</v>
      </c>
      <c r="I26">
        <v>7.699150274170008E-3</v>
      </c>
      <c r="J26">
        <f t="shared" si="3"/>
        <v>1366.2142161514678</v>
      </c>
      <c r="K26">
        <f t="shared" si="4"/>
        <v>783.37023913794985</v>
      </c>
      <c r="L26">
        <f t="shared" si="5"/>
        <v>454.86579819796407</v>
      </c>
      <c r="M26" s="5" t="s">
        <v>87</v>
      </c>
      <c r="N26">
        <v>0</v>
      </c>
      <c r="O26">
        <v>4.3700332252073981E-2</v>
      </c>
      <c r="P26">
        <f t="shared" si="6"/>
        <v>7754.6239581305272</v>
      </c>
      <c r="Q26">
        <f t="shared" si="7"/>
        <v>4446.4049288095684</v>
      </c>
      <c r="R26">
        <f t="shared" si="8"/>
        <v>2581.8156294525306</v>
      </c>
      <c r="S26" s="5" t="s">
        <v>87</v>
      </c>
      <c r="T26">
        <v>1.483426199598447</v>
      </c>
      <c r="U26">
        <v>1.4356970711280059E-3</v>
      </c>
      <c r="V26">
        <f t="shared" si="9"/>
        <v>254.76444527166464</v>
      </c>
      <c r="W26">
        <f t="shared" si="10"/>
        <v>146.07876426472848</v>
      </c>
      <c r="X26">
        <f t="shared" si="11"/>
        <v>84.820982962242596</v>
      </c>
      <c r="Y26" s="5">
        <f t="shared" si="12"/>
        <v>9.6782507381676375E-4</v>
      </c>
      <c r="Z26">
        <v>0</v>
      </c>
      <c r="AA26">
        <v>8.7510679823339932E-3</v>
      </c>
      <c r="AB26">
        <f t="shared" si="13"/>
        <v>1552.877013465167</v>
      </c>
      <c r="AC26">
        <f t="shared" si="14"/>
        <v>890.4003654835094</v>
      </c>
      <c r="AD26">
        <f t="shared" si="15"/>
        <v>517.01309639629233</v>
      </c>
      <c r="AE26" s="5" t="s">
        <v>87</v>
      </c>
      <c r="AF26">
        <v>2.903065062525763</v>
      </c>
      <c r="AG26">
        <v>0</v>
      </c>
      <c r="AH26">
        <f t="shared" si="16"/>
        <v>0</v>
      </c>
      <c r="AI26">
        <f t="shared" si="17"/>
        <v>0</v>
      </c>
      <c r="AJ26">
        <f t="shared" si="18"/>
        <v>0</v>
      </c>
      <c r="AK26" s="5">
        <f t="shared" si="19"/>
        <v>0</v>
      </c>
      <c r="AL26">
        <v>5.4717658588598921</v>
      </c>
      <c r="AM26">
        <v>9.7377345140979982E-3</v>
      </c>
      <c r="AN26">
        <f t="shared" si="20"/>
        <v>1727.9609895266897</v>
      </c>
      <c r="AO26">
        <f t="shared" si="21"/>
        <v>990.79133973562637</v>
      </c>
      <c r="AP26">
        <f t="shared" si="22"/>
        <v>575.30535509290974</v>
      </c>
      <c r="AQ26" s="5">
        <f t="shared" si="23"/>
        <v>1.7796328946222406E-3</v>
      </c>
      <c r="AR26">
        <v>0.37382339775423873</v>
      </c>
      <c r="AS26">
        <v>0</v>
      </c>
      <c r="AT26">
        <f t="shared" si="24"/>
        <v>0</v>
      </c>
      <c r="AU26">
        <f t="shared" si="25"/>
        <v>0</v>
      </c>
      <c r="AV26">
        <f t="shared" si="26"/>
        <v>0</v>
      </c>
      <c r="AW26" s="5">
        <f t="shared" si="27"/>
        <v>0</v>
      </c>
      <c r="AX26">
        <v>0.78621587579459851</v>
      </c>
      <c r="AY26">
        <v>1.9237857817706039E-3</v>
      </c>
      <c r="AZ26">
        <f t="shared" si="28"/>
        <v>341.37578697519365</v>
      </c>
      <c r="BA26">
        <f t="shared" si="29"/>
        <v>195.74063036174329</v>
      </c>
      <c r="BB26">
        <f t="shared" si="30"/>
        <v>113.65726398700727</v>
      </c>
      <c r="BC26" s="5">
        <f t="shared" si="31"/>
        <v>2.4468925660224849E-3</v>
      </c>
      <c r="BD26">
        <v>2.670167148326434</v>
      </c>
      <c r="BE26">
        <v>4.8516595735485987E-3</v>
      </c>
      <c r="BF26">
        <f t="shared" si="32"/>
        <v>860.92699132619873</v>
      </c>
      <c r="BG26">
        <f t="shared" si="33"/>
        <v>493.6448289751574</v>
      </c>
      <c r="BH26">
        <f t="shared" si="34"/>
        <v>286.63604760525118</v>
      </c>
      <c r="BI26" s="5">
        <f t="shared" si="35"/>
        <v>1.8169872161708511E-3</v>
      </c>
    </row>
    <row r="27" spans="1:61" x14ac:dyDescent="0.3">
      <c r="A27" s="20">
        <v>44733.458333333336</v>
      </c>
      <c r="B27" s="23">
        <v>0</v>
      </c>
      <c r="C27">
        <v>0</v>
      </c>
      <c r="D27">
        <f t="shared" si="0"/>
        <v>0</v>
      </c>
      <c r="E27">
        <f t="shared" si="1"/>
        <v>0</v>
      </c>
      <c r="F27">
        <f t="shared" si="2"/>
        <v>0</v>
      </c>
      <c r="G27" s="5" t="s">
        <v>87</v>
      </c>
      <c r="H27" s="23">
        <v>0</v>
      </c>
      <c r="I27">
        <v>0</v>
      </c>
      <c r="J27">
        <f t="shared" si="3"/>
        <v>0</v>
      </c>
      <c r="K27">
        <f t="shared" si="4"/>
        <v>0</v>
      </c>
      <c r="L27">
        <f t="shared" si="5"/>
        <v>0</v>
      </c>
      <c r="M27" s="5" t="s">
        <v>87</v>
      </c>
      <c r="N27">
        <v>0</v>
      </c>
      <c r="O27">
        <v>7.4070303090818995E-2</v>
      </c>
      <c r="P27">
        <f t="shared" si="6"/>
        <v>13528.940859538088</v>
      </c>
      <c r="Q27">
        <f t="shared" si="7"/>
        <v>7482.879513714166</v>
      </c>
      <c r="R27">
        <f t="shared" si="8"/>
        <v>4403.4795187491891</v>
      </c>
      <c r="S27" s="5" t="s">
        <v>87</v>
      </c>
      <c r="T27">
        <v>3.218588134855461</v>
      </c>
      <c r="U27">
        <v>2.5053472404094002E-2</v>
      </c>
      <c r="V27">
        <f t="shared" si="9"/>
        <v>4576.0167346077696</v>
      </c>
      <c r="W27">
        <f t="shared" si="10"/>
        <v>2531.0024068638563</v>
      </c>
      <c r="X27">
        <f t="shared" si="11"/>
        <v>1489.4289344233885</v>
      </c>
      <c r="Y27" s="5">
        <f t="shared" si="12"/>
        <v>7.7839945200751659E-3</v>
      </c>
      <c r="Z27">
        <v>0</v>
      </c>
      <c r="AA27">
        <v>0</v>
      </c>
      <c r="AB27">
        <f t="shared" si="13"/>
        <v>0</v>
      </c>
      <c r="AC27">
        <f t="shared" si="14"/>
        <v>0</v>
      </c>
      <c r="AD27">
        <f t="shared" si="15"/>
        <v>0</v>
      </c>
      <c r="AE27" s="5" t="s">
        <v>87</v>
      </c>
      <c r="AF27">
        <v>6.2987769580233524</v>
      </c>
      <c r="AG27">
        <v>2.7089985191240118E-3</v>
      </c>
      <c r="AH27">
        <f t="shared" si="16"/>
        <v>494.79857951800079</v>
      </c>
      <c r="AI27">
        <f t="shared" si="17"/>
        <v>273.67391080579614</v>
      </c>
      <c r="AJ27">
        <f t="shared" si="18"/>
        <v>161.04996196192249</v>
      </c>
      <c r="AK27" s="5">
        <f t="shared" si="19"/>
        <v>4.3008325857196716E-4</v>
      </c>
      <c r="AL27">
        <v>11.872084148709872</v>
      </c>
      <c r="AM27">
        <v>0</v>
      </c>
      <c r="AN27">
        <f t="shared" si="20"/>
        <v>0</v>
      </c>
      <c r="AO27">
        <f t="shared" si="21"/>
        <v>0</v>
      </c>
      <c r="AP27">
        <f t="shared" si="22"/>
        <v>0</v>
      </c>
      <c r="AQ27" s="5">
        <f t="shared" si="23"/>
        <v>0</v>
      </c>
      <c r="AR27">
        <v>0.81108420012322802</v>
      </c>
      <c r="AS27">
        <v>0</v>
      </c>
      <c r="AT27">
        <f t="shared" si="24"/>
        <v>0</v>
      </c>
      <c r="AU27">
        <f t="shared" si="25"/>
        <v>0</v>
      </c>
      <c r="AV27">
        <f t="shared" si="26"/>
        <v>0</v>
      </c>
      <c r="AW27" s="5">
        <f t="shared" si="27"/>
        <v>0</v>
      </c>
      <c r="AX27">
        <v>1.7058516897925082</v>
      </c>
      <c r="AY27">
        <v>0</v>
      </c>
      <c r="AZ27">
        <f t="shared" si="28"/>
        <v>0</v>
      </c>
      <c r="BA27">
        <f t="shared" si="29"/>
        <v>0</v>
      </c>
      <c r="BB27">
        <f t="shared" si="30"/>
        <v>0</v>
      </c>
      <c r="BC27" s="5">
        <f t="shared" si="31"/>
        <v>0</v>
      </c>
      <c r="BD27">
        <v>5.7934586189799546</v>
      </c>
      <c r="BE27">
        <v>0</v>
      </c>
      <c r="BF27">
        <f t="shared" si="32"/>
        <v>0</v>
      </c>
      <c r="BG27">
        <f t="shared" si="33"/>
        <v>0</v>
      </c>
      <c r="BH27">
        <f t="shared" si="34"/>
        <v>0</v>
      </c>
      <c r="BI27" s="5">
        <f t="shared" si="35"/>
        <v>0</v>
      </c>
    </row>
    <row r="28" spans="1:61" x14ac:dyDescent="0.3">
      <c r="A28" s="20">
        <v>44733.5</v>
      </c>
      <c r="B28" s="23">
        <v>0</v>
      </c>
      <c r="C28">
        <v>0</v>
      </c>
      <c r="D28">
        <f t="shared" si="0"/>
        <v>0</v>
      </c>
      <c r="E28">
        <f t="shared" si="1"/>
        <v>0</v>
      </c>
      <c r="F28">
        <f t="shared" si="2"/>
        <v>0</v>
      </c>
      <c r="G28" s="5" t="s">
        <v>87</v>
      </c>
      <c r="H28" s="23">
        <v>0</v>
      </c>
      <c r="I28">
        <v>7.3699788517409548E-3</v>
      </c>
      <c r="J28">
        <f t="shared" si="3"/>
        <v>1022.1423669479531</v>
      </c>
      <c r="K28">
        <f t="shared" si="4"/>
        <v>727.21876897311313</v>
      </c>
      <c r="L28">
        <f t="shared" si="5"/>
        <v>433.57585584792037</v>
      </c>
      <c r="M28" s="5" t="s">
        <v>87</v>
      </c>
      <c r="N28">
        <v>0</v>
      </c>
      <c r="O28">
        <v>8.6931924024360174E-3</v>
      </c>
      <c r="P28">
        <f t="shared" si="6"/>
        <v>1205.6588542938514</v>
      </c>
      <c r="Q28">
        <f t="shared" si="7"/>
        <v>857.78437150502498</v>
      </c>
      <c r="R28">
        <f t="shared" si="8"/>
        <v>511.42050903531089</v>
      </c>
      <c r="S28" s="5" t="s">
        <v>87</v>
      </c>
      <c r="T28">
        <v>4.8957690085460319</v>
      </c>
      <c r="U28">
        <v>5.4163913285338011E-2</v>
      </c>
      <c r="V28">
        <f t="shared" si="9"/>
        <v>7511.9931335435285</v>
      </c>
      <c r="W28">
        <f t="shared" si="10"/>
        <v>5344.5220311351895</v>
      </c>
      <c r="X28">
        <f t="shared" si="11"/>
        <v>3186.4630185764354</v>
      </c>
      <c r="Y28" s="5">
        <f t="shared" si="12"/>
        <v>1.1063412753091417E-2</v>
      </c>
      <c r="Z28">
        <v>0</v>
      </c>
      <c r="AA28">
        <v>0</v>
      </c>
      <c r="AB28">
        <f t="shared" si="13"/>
        <v>0</v>
      </c>
      <c r="AC28">
        <f t="shared" si="14"/>
        <v>0</v>
      </c>
      <c r="AD28">
        <f t="shared" si="15"/>
        <v>0</v>
      </c>
      <c r="AE28" s="5" t="s">
        <v>87</v>
      </c>
      <c r="AF28">
        <v>9.5810199164297263</v>
      </c>
      <c r="AG28">
        <v>6.5665055099989877E-3</v>
      </c>
      <c r="AH28">
        <f t="shared" si="16"/>
        <v>910.7086491817596</v>
      </c>
      <c r="AI28">
        <f t="shared" si="17"/>
        <v>647.93755172154908</v>
      </c>
      <c r="AJ28">
        <f t="shared" si="18"/>
        <v>386.30751915324049</v>
      </c>
      <c r="AK28" s="5">
        <f t="shared" si="19"/>
        <v>6.8536602233115751E-4</v>
      </c>
      <c r="AL28">
        <v>18.05853349568585</v>
      </c>
      <c r="AM28">
        <v>0</v>
      </c>
      <c r="AN28">
        <f t="shared" si="20"/>
        <v>0</v>
      </c>
      <c r="AO28">
        <f t="shared" si="21"/>
        <v>0</v>
      </c>
      <c r="AP28">
        <f t="shared" si="22"/>
        <v>0</v>
      </c>
      <c r="AQ28" s="5">
        <f t="shared" si="23"/>
        <v>0</v>
      </c>
      <c r="AR28">
        <v>1.2337337751551023</v>
      </c>
      <c r="AS28">
        <v>4.4813913285338014E-2</v>
      </c>
      <c r="AT28">
        <f t="shared" si="24"/>
        <v>6215.2416335435291</v>
      </c>
      <c r="AU28">
        <f t="shared" si="25"/>
        <v>4421.9284081843698</v>
      </c>
      <c r="AV28">
        <f t="shared" si="26"/>
        <v>2636.4025185764353</v>
      </c>
      <c r="AW28" s="5">
        <f t="shared" si="27"/>
        <v>3.632381165839782E-2</v>
      </c>
      <c r="AX28">
        <v>2.5947575415507722</v>
      </c>
      <c r="AY28">
        <v>1.6262786209101106E-2</v>
      </c>
      <c r="AZ28">
        <f t="shared" si="28"/>
        <v>2255.4858193402324</v>
      </c>
      <c r="BA28">
        <f t="shared" si="29"/>
        <v>1604.6997698320013</v>
      </c>
      <c r="BB28">
        <f t="shared" si="30"/>
        <v>956.73971268141804</v>
      </c>
      <c r="BC28" s="5">
        <f t="shared" si="31"/>
        <v>6.2675552334580109E-3</v>
      </c>
      <c r="BD28">
        <v>8.8123841792418993</v>
      </c>
      <c r="BE28">
        <v>5.1987572500890034E-3</v>
      </c>
      <c r="BF28">
        <f t="shared" si="32"/>
        <v>721.01564301484393</v>
      </c>
      <c r="BG28">
        <f t="shared" si="33"/>
        <v>512.97757071673288</v>
      </c>
      <c r="BH28">
        <f t="shared" si="34"/>
        <v>305.84288902273602</v>
      </c>
      <c r="BI28" s="5">
        <f t="shared" si="35"/>
        <v>5.8993765414072641E-4</v>
      </c>
    </row>
    <row r="29" spans="1:61" x14ac:dyDescent="0.3">
      <c r="A29" s="20">
        <v>44733.541666666664</v>
      </c>
      <c r="B29" s="23">
        <v>0</v>
      </c>
      <c r="C29">
        <v>0</v>
      </c>
      <c r="D29">
        <f t="shared" si="0"/>
        <v>0</v>
      </c>
      <c r="E29">
        <f t="shared" si="1"/>
        <v>0</v>
      </c>
      <c r="F29">
        <f t="shared" si="2"/>
        <v>0</v>
      </c>
      <c r="G29" s="5" t="s">
        <v>87</v>
      </c>
      <c r="H29" s="23">
        <v>0</v>
      </c>
      <c r="I29">
        <v>0</v>
      </c>
      <c r="J29">
        <f t="shared" si="3"/>
        <v>0</v>
      </c>
      <c r="K29">
        <f t="shared" si="4"/>
        <v>0</v>
      </c>
      <c r="L29">
        <f t="shared" si="5"/>
        <v>0</v>
      </c>
      <c r="M29" s="5" t="s">
        <v>87</v>
      </c>
      <c r="N29">
        <v>0</v>
      </c>
      <c r="O29">
        <v>0.10084862267877301</v>
      </c>
      <c r="P29">
        <f t="shared" si="6"/>
        <v>13908.033553629584</v>
      </c>
      <c r="Q29">
        <f t="shared" si="7"/>
        <v>9780.0679715320784</v>
      </c>
      <c r="R29">
        <f t="shared" si="8"/>
        <v>5958.1366278619089</v>
      </c>
      <c r="S29" s="5" t="s">
        <v>87</v>
      </c>
      <c r="T29">
        <v>4.896121777277644</v>
      </c>
      <c r="U29">
        <v>2.8683464073353981E-2</v>
      </c>
      <c r="V29">
        <f t="shared" si="9"/>
        <v>3955.7365303562474</v>
      </c>
      <c r="W29">
        <f t="shared" si="10"/>
        <v>2781.6565149327175</v>
      </c>
      <c r="X29">
        <f t="shared" si="11"/>
        <v>1694.6190574537532</v>
      </c>
      <c r="Y29" s="5">
        <f t="shared" si="12"/>
        <v>5.8584049535840288E-3</v>
      </c>
      <c r="Z29">
        <v>0</v>
      </c>
      <c r="AA29">
        <v>0</v>
      </c>
      <c r="AB29">
        <f t="shared" si="13"/>
        <v>0</v>
      </c>
      <c r="AC29">
        <f t="shared" si="14"/>
        <v>0</v>
      </c>
      <c r="AD29">
        <f t="shared" si="15"/>
        <v>0</v>
      </c>
      <c r="AE29" s="5" t="s">
        <v>87</v>
      </c>
      <c r="AF29">
        <v>9.5817102848350917</v>
      </c>
      <c r="AG29">
        <v>0</v>
      </c>
      <c r="AH29">
        <f t="shared" si="16"/>
        <v>0</v>
      </c>
      <c r="AI29">
        <f t="shared" si="17"/>
        <v>0</v>
      </c>
      <c r="AJ29">
        <f t="shared" si="18"/>
        <v>0</v>
      </c>
      <c r="AK29" s="5">
        <f t="shared" si="19"/>
        <v>0</v>
      </c>
      <c r="AL29">
        <v>18.059834718424284</v>
      </c>
      <c r="AM29">
        <v>3.6175367468596009E-2</v>
      </c>
      <c r="AN29">
        <f t="shared" si="20"/>
        <v>4988.9449275940751</v>
      </c>
      <c r="AO29">
        <f t="shared" si="21"/>
        <v>3508.204111670907</v>
      </c>
      <c r="AP29">
        <f t="shared" si="22"/>
        <v>2137.2407100446521</v>
      </c>
      <c r="AQ29" s="5">
        <f t="shared" si="23"/>
        <v>2.003084083138873E-3</v>
      </c>
      <c r="AR29">
        <v>1.2338226728743877</v>
      </c>
      <c r="AS29">
        <v>2.0113464073353987E-2</v>
      </c>
      <c r="AT29">
        <f t="shared" si="24"/>
        <v>2773.8478303562483</v>
      </c>
      <c r="AU29">
        <f t="shared" si="25"/>
        <v>1950.557583785177</v>
      </c>
      <c r="AV29">
        <f t="shared" si="26"/>
        <v>1188.3034574537535</v>
      </c>
      <c r="AW29" s="5">
        <f t="shared" si="27"/>
        <v>1.6301746203525758E-2</v>
      </c>
      <c r="AX29">
        <v>2.5949445089761505</v>
      </c>
      <c r="AY29">
        <v>0</v>
      </c>
      <c r="AZ29">
        <f t="shared" si="28"/>
        <v>0</v>
      </c>
      <c r="BA29">
        <f t="shared" si="29"/>
        <v>0</v>
      </c>
      <c r="BB29">
        <f t="shared" si="30"/>
        <v>0</v>
      </c>
      <c r="BC29" s="5">
        <f t="shared" si="31"/>
        <v>0</v>
      </c>
      <c r="BD29">
        <v>8.8130191629561967</v>
      </c>
      <c r="BE29">
        <v>2.98784004534286E-2</v>
      </c>
      <c r="BF29">
        <f t="shared" si="32"/>
        <v>4120.5302065323385</v>
      </c>
      <c r="BG29">
        <f t="shared" si="33"/>
        <v>2897.538702595416</v>
      </c>
      <c r="BH29">
        <f t="shared" si="34"/>
        <v>1765.2158987885616</v>
      </c>
      <c r="BI29" s="5">
        <f t="shared" si="35"/>
        <v>3.3902570618496997E-3</v>
      </c>
    </row>
    <row r="30" spans="1:61" x14ac:dyDescent="0.3">
      <c r="A30" s="20">
        <v>44733.583333333336</v>
      </c>
      <c r="B30" s="23">
        <v>0</v>
      </c>
      <c r="C30">
        <v>0</v>
      </c>
      <c r="D30">
        <f t="shared" si="0"/>
        <v>0</v>
      </c>
      <c r="E30">
        <f t="shared" si="1"/>
        <v>0</v>
      </c>
      <c r="F30">
        <f t="shared" si="2"/>
        <v>0</v>
      </c>
      <c r="G30" s="5" t="s">
        <v>87</v>
      </c>
      <c r="H30" s="23">
        <v>0</v>
      </c>
      <c r="I30">
        <v>0</v>
      </c>
      <c r="J30">
        <f t="shared" si="3"/>
        <v>0</v>
      </c>
      <c r="K30">
        <f t="shared" si="4"/>
        <v>0</v>
      </c>
      <c r="L30">
        <f t="shared" si="5"/>
        <v>0</v>
      </c>
      <c r="M30" s="5" t="s">
        <v>87</v>
      </c>
      <c r="N30">
        <v>0</v>
      </c>
      <c r="O30">
        <v>6.5789044606714975E-2</v>
      </c>
      <c r="P30">
        <f t="shared" si="6"/>
        <v>12581.496890588172</v>
      </c>
      <c r="Q30">
        <f t="shared" si="7"/>
        <v>6603.6454554793354</v>
      </c>
      <c r="R30">
        <f t="shared" si="8"/>
        <v>3886.8167553647204</v>
      </c>
      <c r="S30" s="5" t="s">
        <v>87</v>
      </c>
      <c r="T30">
        <v>3.3682453119657079</v>
      </c>
      <c r="U30">
        <v>0</v>
      </c>
      <c r="V30">
        <f t="shared" si="9"/>
        <v>0</v>
      </c>
      <c r="W30">
        <f t="shared" si="10"/>
        <v>0</v>
      </c>
      <c r="X30">
        <f t="shared" si="11"/>
        <v>0</v>
      </c>
      <c r="Y30" s="5">
        <f t="shared" si="12"/>
        <v>0</v>
      </c>
      <c r="Z30">
        <v>0</v>
      </c>
      <c r="AA30">
        <v>0</v>
      </c>
      <c r="AB30">
        <f t="shared" si="13"/>
        <v>0</v>
      </c>
      <c r="AC30">
        <f t="shared" si="14"/>
        <v>0</v>
      </c>
      <c r="AD30">
        <f t="shared" si="15"/>
        <v>0</v>
      </c>
      <c r="AE30" s="5" t="s">
        <v>87</v>
      </c>
      <c r="AF30">
        <v>6.5916560526103254</v>
      </c>
      <c r="AG30">
        <v>1.731479154881399E-2</v>
      </c>
      <c r="AH30">
        <f t="shared" si="16"/>
        <v>3311.2807357951874</v>
      </c>
      <c r="AI30">
        <f t="shared" si="17"/>
        <v>1737.9906518999205</v>
      </c>
      <c r="AJ30">
        <f t="shared" si="18"/>
        <v>1022.9578847039304</v>
      </c>
      <c r="AK30" s="5">
        <f t="shared" si="19"/>
        <v>2.626774123318687E-3</v>
      </c>
      <c r="AL30">
        <v>12.424109610082244</v>
      </c>
      <c r="AM30">
        <v>1.5625405737078005E-2</v>
      </c>
      <c r="AN30">
        <f t="shared" si="20"/>
        <v>2988.2025931587978</v>
      </c>
      <c r="AO30">
        <f t="shared" si="21"/>
        <v>1568.4167508817118</v>
      </c>
      <c r="AP30">
        <f t="shared" si="22"/>
        <v>923.1489709465684</v>
      </c>
      <c r="AQ30" s="5">
        <f t="shared" si="23"/>
        <v>1.2576680524774009E-3</v>
      </c>
      <c r="AR30">
        <v>0.84879780829652596</v>
      </c>
      <c r="AS30">
        <v>2.5898324410717988E-2</v>
      </c>
      <c r="AT30">
        <f t="shared" si="24"/>
        <v>4952.7955603057089</v>
      </c>
      <c r="AU30">
        <f t="shared" si="25"/>
        <v>2599.5719093010102</v>
      </c>
      <c r="AV30">
        <f t="shared" si="26"/>
        <v>1530.0730061852187</v>
      </c>
      <c r="AW30" s="5">
        <f t="shared" si="27"/>
        <v>3.0511771069124283E-2</v>
      </c>
      <c r="AX30">
        <v>1.7851699926528262</v>
      </c>
      <c r="AY30">
        <v>2.3250410364817009E-2</v>
      </c>
      <c r="AZ30">
        <f t="shared" si="28"/>
        <v>4446.4084781676047</v>
      </c>
      <c r="BA30">
        <f t="shared" si="29"/>
        <v>2333.7847153959456</v>
      </c>
      <c r="BB30">
        <f t="shared" si="30"/>
        <v>1373.6342443533888</v>
      </c>
      <c r="BC30" s="5">
        <f t="shared" si="31"/>
        <v>1.3024199633932976E-2</v>
      </c>
      <c r="BD30">
        <v>6.0628415366736181</v>
      </c>
      <c r="BE30">
        <v>4.0286285793354498E-2</v>
      </c>
      <c r="BF30">
        <f t="shared" si="32"/>
        <v>7704.3492951211147</v>
      </c>
      <c r="BG30">
        <f t="shared" si="33"/>
        <v>4043.7788645174101</v>
      </c>
      <c r="BH30">
        <f t="shared" si="34"/>
        <v>2380.1137646713837</v>
      </c>
      <c r="BI30" s="5">
        <f t="shared" si="35"/>
        <v>6.6447862029158644E-3</v>
      </c>
    </row>
    <row r="31" spans="1:61" x14ac:dyDescent="0.3">
      <c r="A31" s="20">
        <v>44733.625</v>
      </c>
      <c r="B31" s="23">
        <v>0</v>
      </c>
      <c r="C31">
        <v>0</v>
      </c>
      <c r="D31">
        <f t="shared" si="0"/>
        <v>0</v>
      </c>
      <c r="E31">
        <f t="shared" si="1"/>
        <v>0</v>
      </c>
      <c r="F31">
        <f t="shared" si="2"/>
        <v>0</v>
      </c>
      <c r="G31" s="5" t="s">
        <v>87</v>
      </c>
      <c r="H31" s="23">
        <v>0</v>
      </c>
      <c r="I31">
        <v>0</v>
      </c>
      <c r="J31">
        <f t="shared" si="3"/>
        <v>0</v>
      </c>
      <c r="K31">
        <f t="shared" si="4"/>
        <v>0</v>
      </c>
      <c r="L31">
        <f t="shared" si="5"/>
        <v>0</v>
      </c>
      <c r="M31" s="5" t="s">
        <v>87</v>
      </c>
      <c r="N31">
        <v>0</v>
      </c>
      <c r="O31">
        <v>2.7947980376807985E-2</v>
      </c>
      <c r="P31">
        <f t="shared" si="6"/>
        <v>5177.0838849999109</v>
      </c>
      <c r="Q31">
        <f t="shared" si="7"/>
        <v>2875.2194966240963</v>
      </c>
      <c r="R31">
        <f t="shared" si="8"/>
        <v>1661.5074334012347</v>
      </c>
      <c r="S31" s="5" t="s">
        <v>87</v>
      </c>
      <c r="T31">
        <v>1.4211470042311518</v>
      </c>
      <c r="U31">
        <v>7.8868518050089986E-2</v>
      </c>
      <c r="V31">
        <f t="shared" si="9"/>
        <v>14609.604283598668</v>
      </c>
      <c r="W31">
        <f t="shared" si="10"/>
        <v>8113.7991980144498</v>
      </c>
      <c r="X31">
        <f t="shared" si="11"/>
        <v>4688.7333980778494</v>
      </c>
      <c r="Y31" s="5">
        <f t="shared" si="12"/>
        <v>5.5496382721334392E-2</v>
      </c>
      <c r="Z31">
        <v>0</v>
      </c>
      <c r="AA31">
        <v>0</v>
      </c>
      <c r="AB31">
        <f t="shared" si="13"/>
        <v>0</v>
      </c>
      <c r="AC31">
        <f t="shared" si="14"/>
        <v>0</v>
      </c>
      <c r="AD31">
        <f t="shared" si="15"/>
        <v>0</v>
      </c>
      <c r="AE31" s="5" t="s">
        <v>87</v>
      </c>
      <c r="AF31">
        <v>2.7811846776155109</v>
      </c>
      <c r="AG31">
        <v>3.3068835087755016E-2</v>
      </c>
      <c r="AH31">
        <f t="shared" si="16"/>
        <v>6125.6710116557388</v>
      </c>
      <c r="AI31">
        <f t="shared" si="17"/>
        <v>3402.0404370206447</v>
      </c>
      <c r="AJ31">
        <f t="shared" si="18"/>
        <v>1965.9422459670357</v>
      </c>
      <c r="AK31" s="5">
        <f t="shared" si="19"/>
        <v>1.1890197495301513E-2</v>
      </c>
      <c r="AL31">
        <v>5.2420428197088533</v>
      </c>
      <c r="AM31">
        <v>0</v>
      </c>
      <c r="AN31">
        <f t="shared" si="20"/>
        <v>0</v>
      </c>
      <c r="AO31">
        <f t="shared" si="21"/>
        <v>0</v>
      </c>
      <c r="AP31">
        <f t="shared" si="22"/>
        <v>0</v>
      </c>
      <c r="AQ31" s="5">
        <f t="shared" si="23"/>
        <v>0</v>
      </c>
      <c r="AR31">
        <v>0.35812904071247659</v>
      </c>
      <c r="AS31">
        <v>7.3968518050089999E-2</v>
      </c>
      <c r="AT31">
        <f t="shared" si="24"/>
        <v>13701.928283598672</v>
      </c>
      <c r="AU31">
        <f t="shared" si="25"/>
        <v>7609.6992471947779</v>
      </c>
      <c r="AV31">
        <f t="shared" si="26"/>
        <v>4397.42839807785</v>
      </c>
      <c r="AW31" s="5">
        <f t="shared" si="27"/>
        <v>0.20654152453801022</v>
      </c>
      <c r="AX31">
        <v>0.75320790266945392</v>
      </c>
      <c r="AY31">
        <v>2.55803953030454E-2</v>
      </c>
      <c r="AZ31">
        <f t="shared" si="28"/>
        <v>4738.5124259361301</v>
      </c>
      <c r="BA31">
        <f t="shared" si="29"/>
        <v>2631.6481661659104</v>
      </c>
      <c r="BB31">
        <f t="shared" si="30"/>
        <v>1520.754500766049</v>
      </c>
      <c r="BC31" s="5">
        <f t="shared" si="31"/>
        <v>3.3961931642492948E-2</v>
      </c>
      <c r="BD31">
        <v>2.5580645971250524</v>
      </c>
      <c r="BE31">
        <v>5.6889019228012067E-3</v>
      </c>
      <c r="BF31">
        <f t="shared" si="32"/>
        <v>1053.8121921796958</v>
      </c>
      <c r="BG31">
        <f t="shared" si="33"/>
        <v>585.26024071469953</v>
      </c>
      <c r="BH31">
        <f t="shared" si="34"/>
        <v>338.20521931053179</v>
      </c>
      <c r="BI31" s="5">
        <f t="shared" si="35"/>
        <v>2.2239086257612728E-3</v>
      </c>
    </row>
    <row r="32" spans="1:61" x14ac:dyDescent="0.3">
      <c r="A32" s="20">
        <v>44734.333333333336</v>
      </c>
      <c r="B32" s="23">
        <v>0</v>
      </c>
      <c r="C32">
        <v>0</v>
      </c>
      <c r="D32">
        <f t="shared" si="0"/>
        <v>0</v>
      </c>
      <c r="E32">
        <f t="shared" si="1"/>
        <v>0</v>
      </c>
      <c r="F32">
        <f t="shared" si="2"/>
        <v>0</v>
      </c>
      <c r="G32" s="5" t="s">
        <v>87</v>
      </c>
      <c r="H32" s="23">
        <v>0</v>
      </c>
      <c r="I32">
        <v>0</v>
      </c>
      <c r="J32">
        <f t="shared" si="3"/>
        <v>0</v>
      </c>
      <c r="K32">
        <f t="shared" si="4"/>
        <v>0</v>
      </c>
      <c r="L32">
        <f t="shared" si="5"/>
        <v>0</v>
      </c>
      <c r="M32" s="5" t="s">
        <v>87</v>
      </c>
      <c r="N32">
        <v>0</v>
      </c>
      <c r="O32">
        <v>2.3596857815868011E-2</v>
      </c>
      <c r="P32">
        <f t="shared" si="6"/>
        <v>5085.3588278977149</v>
      </c>
      <c r="Q32">
        <f t="shared" si="7"/>
        <v>2624.1311251244174</v>
      </c>
      <c r="R32">
        <f t="shared" si="8"/>
        <v>1706.996694399892</v>
      </c>
      <c r="S32" s="5" t="s">
        <v>87</v>
      </c>
      <c r="T32">
        <v>0.2012912245280927</v>
      </c>
      <c r="U32">
        <v>0</v>
      </c>
      <c r="V32">
        <f t="shared" si="9"/>
        <v>0</v>
      </c>
      <c r="W32">
        <f t="shared" si="10"/>
        <v>0</v>
      </c>
      <c r="X32">
        <f t="shared" si="11"/>
        <v>0</v>
      </c>
      <c r="Y32" s="5">
        <f t="shared" si="12"/>
        <v>0</v>
      </c>
      <c r="Z32">
        <v>0</v>
      </c>
      <c r="AA32">
        <v>3.4905613419789011E-2</v>
      </c>
      <c r="AB32">
        <f t="shared" si="13"/>
        <v>7522.5087480987295</v>
      </c>
      <c r="AC32">
        <f t="shared" si="14"/>
        <v>3881.7416848964262</v>
      </c>
      <c r="AD32">
        <f t="shared" si="15"/>
        <v>2525.0720747875371</v>
      </c>
      <c r="AE32" s="5" t="s">
        <v>87</v>
      </c>
      <c r="AF32">
        <v>0.39392692503254789</v>
      </c>
      <c r="AG32">
        <v>0</v>
      </c>
      <c r="AH32">
        <f t="shared" si="16"/>
        <v>0</v>
      </c>
      <c r="AI32">
        <f t="shared" si="17"/>
        <v>0</v>
      </c>
      <c r="AJ32">
        <f t="shared" si="18"/>
        <v>0</v>
      </c>
      <c r="AK32" s="5">
        <f t="shared" si="19"/>
        <v>0</v>
      </c>
      <c r="AL32">
        <v>0.7424828079476179</v>
      </c>
      <c r="AM32">
        <v>0</v>
      </c>
      <c r="AN32">
        <f t="shared" si="20"/>
        <v>0</v>
      </c>
      <c r="AO32">
        <f t="shared" si="21"/>
        <v>0</v>
      </c>
      <c r="AP32">
        <f t="shared" si="22"/>
        <v>0</v>
      </c>
      <c r="AQ32" s="5">
        <f t="shared" si="23"/>
        <v>0</v>
      </c>
      <c r="AR32">
        <v>5.0725387964410971E-2</v>
      </c>
      <c r="AS32">
        <v>0</v>
      </c>
      <c r="AT32">
        <f t="shared" si="24"/>
        <v>0</v>
      </c>
      <c r="AU32">
        <f t="shared" si="25"/>
        <v>0</v>
      </c>
      <c r="AV32">
        <f t="shared" si="26"/>
        <v>0</v>
      </c>
      <c r="AW32" s="5">
        <f t="shared" si="27"/>
        <v>0</v>
      </c>
      <c r="AX32">
        <v>0.10668434764396165</v>
      </c>
      <c r="AY32">
        <v>0</v>
      </c>
      <c r="AZ32">
        <f t="shared" si="28"/>
        <v>0</v>
      </c>
      <c r="BA32">
        <f t="shared" si="29"/>
        <v>0</v>
      </c>
      <c r="BB32">
        <f t="shared" si="30"/>
        <v>0</v>
      </c>
      <c r="BC32" s="5">
        <f t="shared" si="31"/>
        <v>0</v>
      </c>
      <c r="BD32">
        <v>0.36232420266461896</v>
      </c>
      <c r="BE32">
        <v>0</v>
      </c>
      <c r="BF32">
        <f t="shared" si="32"/>
        <v>0</v>
      </c>
      <c r="BG32">
        <f t="shared" si="33"/>
        <v>0</v>
      </c>
      <c r="BH32">
        <f t="shared" si="34"/>
        <v>0</v>
      </c>
      <c r="BI32" s="5">
        <f t="shared" si="35"/>
        <v>0</v>
      </c>
    </row>
    <row r="33" spans="1:61" x14ac:dyDescent="0.3">
      <c r="A33" s="20">
        <v>44734.375</v>
      </c>
      <c r="B33" s="23">
        <v>0</v>
      </c>
      <c r="C33">
        <v>1.3727246793221015E-2</v>
      </c>
      <c r="D33">
        <f t="shared" si="0"/>
        <v>2558.0724399167361</v>
      </c>
      <c r="E33">
        <f t="shared" si="1"/>
        <v>1456.9267110043893</v>
      </c>
      <c r="F33">
        <f t="shared" si="2"/>
        <v>920.13735254960477</v>
      </c>
      <c r="G33" s="5" t="s">
        <v>87</v>
      </c>
      <c r="H33" s="23">
        <v>0</v>
      </c>
      <c r="I33">
        <v>0</v>
      </c>
      <c r="J33">
        <f t="shared" si="3"/>
        <v>0</v>
      </c>
      <c r="K33">
        <f t="shared" si="4"/>
        <v>0</v>
      </c>
      <c r="L33">
        <f t="shared" si="5"/>
        <v>0</v>
      </c>
      <c r="M33" s="5" t="s">
        <v>87</v>
      </c>
      <c r="N33">
        <v>0</v>
      </c>
      <c r="O33">
        <v>2.7103717566131003E-2</v>
      </c>
      <c r="P33">
        <f t="shared" si="6"/>
        <v>5050.7777684485118</v>
      </c>
      <c r="Q33">
        <f t="shared" si="7"/>
        <v>2876.6241828707944</v>
      </c>
      <c r="R33">
        <f t="shared" si="8"/>
        <v>1816.7621884577611</v>
      </c>
      <c r="S33" s="5" t="s">
        <v>87</v>
      </c>
      <c r="T33">
        <v>0.6590876175907795</v>
      </c>
      <c r="U33">
        <v>3.3582748584818994E-2</v>
      </c>
      <c r="V33">
        <f t="shared" si="9"/>
        <v>6258.1451987810187</v>
      </c>
      <c r="W33">
        <f t="shared" si="10"/>
        <v>3564.2692361537324</v>
      </c>
      <c r="X33">
        <f t="shared" si="11"/>
        <v>2251.0516376404171</v>
      </c>
      <c r="Y33" s="5">
        <f t="shared" si="12"/>
        <v>5.0953390245104258E-2</v>
      </c>
      <c r="Z33">
        <v>0</v>
      </c>
      <c r="AA33">
        <v>6.4983091628586009E-2</v>
      </c>
      <c r="AB33">
        <f t="shared" si="13"/>
        <v>12109.599124987004</v>
      </c>
      <c r="AC33">
        <f t="shared" si="14"/>
        <v>6896.911185722015</v>
      </c>
      <c r="AD33">
        <f t="shared" si="15"/>
        <v>4355.8166318641197</v>
      </c>
      <c r="AE33" s="5" t="s">
        <v>87</v>
      </c>
      <c r="AF33">
        <v>1.2898344631428711</v>
      </c>
      <c r="AG33">
        <v>5.0057793177199494E-4</v>
      </c>
      <c r="AH33">
        <f t="shared" si="16"/>
        <v>93.282697585711261</v>
      </c>
      <c r="AI33">
        <f t="shared" si="17"/>
        <v>53.128305385906522</v>
      </c>
      <c r="AJ33">
        <f t="shared" si="18"/>
        <v>33.553738766676815</v>
      </c>
      <c r="AK33" s="5">
        <f t="shared" si="19"/>
        <v>3.8809470988410144E-4</v>
      </c>
      <c r="AL33">
        <v>2.4311105769243873</v>
      </c>
      <c r="AM33">
        <v>0</v>
      </c>
      <c r="AN33">
        <f t="shared" si="20"/>
        <v>0</v>
      </c>
      <c r="AO33">
        <f t="shared" si="21"/>
        <v>0</v>
      </c>
      <c r="AP33">
        <f t="shared" si="22"/>
        <v>0</v>
      </c>
      <c r="AQ33" s="5">
        <f t="shared" si="23"/>
        <v>0</v>
      </c>
      <c r="AR33">
        <v>0.16609007761371986</v>
      </c>
      <c r="AS33">
        <v>0</v>
      </c>
      <c r="AT33">
        <f t="shared" si="24"/>
        <v>0</v>
      </c>
      <c r="AU33">
        <f t="shared" si="25"/>
        <v>0</v>
      </c>
      <c r="AV33">
        <f t="shared" si="26"/>
        <v>0</v>
      </c>
      <c r="AW33" s="5">
        <f t="shared" si="27"/>
        <v>0</v>
      </c>
      <c r="AX33">
        <v>0.34931643288340142</v>
      </c>
      <c r="AY33">
        <v>4.33639686703189E-2</v>
      </c>
      <c r="AZ33">
        <f t="shared" si="28"/>
        <v>8080.8755617139277</v>
      </c>
      <c r="BA33">
        <f t="shared" si="29"/>
        <v>4602.3886073166996</v>
      </c>
      <c r="BB33">
        <f t="shared" si="30"/>
        <v>2906.6868199714763</v>
      </c>
      <c r="BC33" s="5">
        <f t="shared" si="31"/>
        <v>0.12413950386580686</v>
      </c>
      <c r="BD33">
        <v>1.1863577067979656</v>
      </c>
      <c r="BE33">
        <v>0</v>
      </c>
      <c r="BF33">
        <f t="shared" si="32"/>
        <v>0</v>
      </c>
      <c r="BG33">
        <f t="shared" si="33"/>
        <v>0</v>
      </c>
      <c r="BH33">
        <f t="shared" si="34"/>
        <v>0</v>
      </c>
      <c r="BI33" s="5">
        <f t="shared" si="35"/>
        <v>0</v>
      </c>
    </row>
    <row r="34" spans="1:61" x14ac:dyDescent="0.3">
      <c r="A34" s="20">
        <v>44734.416666666664</v>
      </c>
      <c r="B34" s="23">
        <v>0</v>
      </c>
      <c r="C34">
        <v>0</v>
      </c>
      <c r="D34">
        <f t="shared" si="0"/>
        <v>0</v>
      </c>
      <c r="E34">
        <f t="shared" si="1"/>
        <v>0</v>
      </c>
      <c r="F34">
        <f t="shared" si="2"/>
        <v>0</v>
      </c>
      <c r="G34" s="5" t="s">
        <v>87</v>
      </c>
      <c r="H34" s="23">
        <v>0</v>
      </c>
      <c r="I34">
        <v>0</v>
      </c>
      <c r="J34">
        <f t="shared" si="3"/>
        <v>0</v>
      </c>
      <c r="K34">
        <f t="shared" si="4"/>
        <v>0</v>
      </c>
      <c r="L34">
        <f t="shared" si="5"/>
        <v>0</v>
      </c>
      <c r="M34" s="5" t="s">
        <v>87</v>
      </c>
      <c r="N34">
        <v>0</v>
      </c>
      <c r="O34">
        <v>4.7800813532705017E-2</v>
      </c>
      <c r="P34">
        <f t="shared" si="6"/>
        <v>8482.2543613785056</v>
      </c>
      <c r="Q34">
        <f t="shared" si="7"/>
        <v>4863.6191520681086</v>
      </c>
      <c r="R34">
        <f t="shared" si="8"/>
        <v>2824.0720635122125</v>
      </c>
      <c r="S34" s="5" t="s">
        <v>87</v>
      </c>
      <c r="T34">
        <v>1.483426199598447</v>
      </c>
      <c r="U34">
        <v>0</v>
      </c>
      <c r="V34">
        <f t="shared" si="9"/>
        <v>0</v>
      </c>
      <c r="W34">
        <f t="shared" si="10"/>
        <v>0</v>
      </c>
      <c r="X34">
        <f t="shared" si="11"/>
        <v>0</v>
      </c>
      <c r="Y34" s="5">
        <f t="shared" si="12"/>
        <v>0</v>
      </c>
      <c r="Z34">
        <v>0</v>
      </c>
      <c r="AA34">
        <v>1.0801844041203018E-2</v>
      </c>
      <c r="AB34">
        <f t="shared" si="13"/>
        <v>1916.7872251114754</v>
      </c>
      <c r="AC34">
        <f t="shared" si="14"/>
        <v>1099.061954677883</v>
      </c>
      <c r="AD34">
        <f t="shared" si="15"/>
        <v>638.17294595427427</v>
      </c>
      <c r="AE34" s="5" t="s">
        <v>87</v>
      </c>
      <c r="AF34">
        <v>2.903065062525763</v>
      </c>
      <c r="AG34">
        <v>4.8490628453999873E-3</v>
      </c>
      <c r="AH34">
        <f t="shared" si="16"/>
        <v>860.46620191622765</v>
      </c>
      <c r="AI34">
        <f t="shared" si="17"/>
        <v>493.38061805858666</v>
      </c>
      <c r="AJ34">
        <f t="shared" si="18"/>
        <v>286.48263290623123</v>
      </c>
      <c r="AK34" s="5">
        <f t="shared" si="19"/>
        <v>1.67032523934596E-3</v>
      </c>
      <c r="AL34">
        <v>5.4717658588598921</v>
      </c>
      <c r="AM34">
        <v>3.3430504454381005E-2</v>
      </c>
      <c r="AN34">
        <f t="shared" si="20"/>
        <v>5932.2430154299091</v>
      </c>
      <c r="AO34">
        <f t="shared" si="21"/>
        <v>3401.4743622800561</v>
      </c>
      <c r="AP34">
        <f t="shared" si="22"/>
        <v>1975.0742031648297</v>
      </c>
      <c r="AQ34" s="5">
        <f t="shared" si="23"/>
        <v>6.1096372390002651E-3</v>
      </c>
      <c r="AR34">
        <v>0.37382339775423873</v>
      </c>
      <c r="AS34">
        <v>0</v>
      </c>
      <c r="AT34">
        <f t="shared" si="24"/>
        <v>0</v>
      </c>
      <c r="AU34">
        <f t="shared" si="25"/>
        <v>0</v>
      </c>
      <c r="AV34">
        <f t="shared" si="26"/>
        <v>0</v>
      </c>
      <c r="AW34" s="5">
        <f t="shared" si="27"/>
        <v>0</v>
      </c>
      <c r="AX34">
        <v>0.78621587579459851</v>
      </c>
      <c r="AY34">
        <v>6.4384429781489949E-3</v>
      </c>
      <c r="AZ34">
        <f t="shared" si="28"/>
        <v>1142.5017064725391</v>
      </c>
      <c r="BA34">
        <f t="shared" si="29"/>
        <v>655.09626853105635</v>
      </c>
      <c r="BB34">
        <f t="shared" si="30"/>
        <v>380.38321114904261</v>
      </c>
      <c r="BC34" s="5">
        <f t="shared" si="31"/>
        <v>8.1891541195882045E-3</v>
      </c>
      <c r="BD34">
        <v>2.670167148326434</v>
      </c>
      <c r="BE34">
        <v>0</v>
      </c>
      <c r="BF34">
        <f t="shared" si="32"/>
        <v>0</v>
      </c>
      <c r="BG34">
        <f t="shared" si="33"/>
        <v>0</v>
      </c>
      <c r="BH34">
        <f t="shared" si="34"/>
        <v>0</v>
      </c>
      <c r="BI34" s="5">
        <f t="shared" si="35"/>
        <v>0</v>
      </c>
    </row>
    <row r="35" spans="1:61" x14ac:dyDescent="0.3">
      <c r="A35" s="20">
        <v>44734.458333333336</v>
      </c>
      <c r="B35" s="23">
        <v>0</v>
      </c>
      <c r="C35">
        <v>0</v>
      </c>
      <c r="D35">
        <f t="shared" si="0"/>
        <v>0</v>
      </c>
      <c r="E35">
        <f t="shared" si="1"/>
        <v>0</v>
      </c>
      <c r="F35">
        <f t="shared" si="2"/>
        <v>0</v>
      </c>
      <c r="G35" s="5" t="s">
        <v>87</v>
      </c>
      <c r="H35" s="23">
        <v>0</v>
      </c>
      <c r="I35">
        <v>0</v>
      </c>
      <c r="J35">
        <f t="shared" si="3"/>
        <v>0</v>
      </c>
      <c r="K35">
        <f t="shared" si="4"/>
        <v>0</v>
      </c>
      <c r="L35">
        <f t="shared" si="5"/>
        <v>0</v>
      </c>
      <c r="M35" s="5" t="s">
        <v>87</v>
      </c>
      <c r="N35">
        <v>0</v>
      </c>
      <c r="O35">
        <v>6.2743341434594008E-2</v>
      </c>
      <c r="P35">
        <f t="shared" si="6"/>
        <v>11460.071313028597</v>
      </c>
      <c r="Q35">
        <f t="shared" si="7"/>
        <v>6338.5843536677967</v>
      </c>
      <c r="R35">
        <f t="shared" si="8"/>
        <v>3730.0916482866141</v>
      </c>
      <c r="S35" s="5" t="s">
        <v>87</v>
      </c>
      <c r="T35">
        <v>3.218588134855461</v>
      </c>
      <c r="U35">
        <v>1.9589238630228017E-2</v>
      </c>
      <c r="V35">
        <f t="shared" si="9"/>
        <v>3577.9744358111475</v>
      </c>
      <c r="W35">
        <f t="shared" si="10"/>
        <v>1978.9835645152159</v>
      </c>
      <c r="X35">
        <f t="shared" si="11"/>
        <v>1164.5802365670556</v>
      </c>
      <c r="Y35" s="5">
        <f t="shared" si="12"/>
        <v>6.0862831183920996E-3</v>
      </c>
      <c r="Z35">
        <v>0</v>
      </c>
      <c r="AA35">
        <v>0</v>
      </c>
      <c r="AB35">
        <f t="shared" si="13"/>
        <v>0</v>
      </c>
      <c r="AC35">
        <f t="shared" si="14"/>
        <v>0</v>
      </c>
      <c r="AD35">
        <f t="shared" si="15"/>
        <v>0</v>
      </c>
      <c r="AE35" s="5" t="s">
        <v>87</v>
      </c>
      <c r="AF35">
        <v>6.2987769580233524</v>
      </c>
      <c r="AG35">
        <v>1.3040025894756974E-2</v>
      </c>
      <c r="AH35">
        <f t="shared" si="16"/>
        <v>2381.7607296773617</v>
      </c>
      <c r="AI35">
        <f t="shared" si="17"/>
        <v>1317.3557897628457</v>
      </c>
      <c r="AJ35">
        <f t="shared" si="18"/>
        <v>775.22953944330209</v>
      </c>
      <c r="AK35" s="5">
        <f t="shared" si="19"/>
        <v>2.0702472847758946E-3</v>
      </c>
      <c r="AL35">
        <v>11.872084148709872</v>
      </c>
      <c r="AM35">
        <v>0</v>
      </c>
      <c r="AN35">
        <f t="shared" si="20"/>
        <v>0</v>
      </c>
      <c r="AO35">
        <f t="shared" si="21"/>
        <v>0</v>
      </c>
      <c r="AP35">
        <f t="shared" si="22"/>
        <v>0</v>
      </c>
      <c r="AQ35" s="5">
        <f t="shared" si="23"/>
        <v>0</v>
      </c>
      <c r="AR35">
        <v>0.81108420012322802</v>
      </c>
      <c r="AS35">
        <v>0</v>
      </c>
      <c r="AT35">
        <f t="shared" si="24"/>
        <v>0</v>
      </c>
      <c r="AU35">
        <f t="shared" si="25"/>
        <v>0</v>
      </c>
      <c r="AV35">
        <f t="shared" si="26"/>
        <v>0</v>
      </c>
      <c r="AW35" s="5">
        <f t="shared" si="27"/>
        <v>0</v>
      </c>
      <c r="AX35">
        <v>1.7058516897925082</v>
      </c>
      <c r="AY35">
        <v>2.9078696632832107E-2</v>
      </c>
      <c r="AZ35">
        <f t="shared" si="28"/>
        <v>5311.223939986784</v>
      </c>
      <c r="BA35">
        <f t="shared" si="29"/>
        <v>2937.6467253351771</v>
      </c>
      <c r="BB35">
        <f t="shared" si="30"/>
        <v>1728.7285148218689</v>
      </c>
      <c r="BC35" s="5">
        <f t="shared" si="31"/>
        <v>1.7046438917775464E-2</v>
      </c>
      <c r="BD35">
        <v>5.7934586189799546</v>
      </c>
      <c r="BE35">
        <v>0</v>
      </c>
      <c r="BF35">
        <f t="shared" si="32"/>
        <v>0</v>
      </c>
      <c r="BG35">
        <f t="shared" si="33"/>
        <v>0</v>
      </c>
      <c r="BH35">
        <f t="shared" si="34"/>
        <v>0</v>
      </c>
      <c r="BI35" s="5">
        <f t="shared" si="35"/>
        <v>0</v>
      </c>
    </row>
    <row r="36" spans="1:61" x14ac:dyDescent="0.3">
      <c r="A36" s="20">
        <v>44734.5</v>
      </c>
      <c r="B36" s="23">
        <v>0</v>
      </c>
      <c r="C36">
        <v>2.2810971333331986E-2</v>
      </c>
      <c r="D36">
        <f t="shared" si="0"/>
        <v>3163.6536142198133</v>
      </c>
      <c r="E36">
        <f t="shared" si="1"/>
        <v>2250.8295920263145</v>
      </c>
      <c r="F36">
        <f t="shared" si="2"/>
        <v>1341.9694435399208</v>
      </c>
      <c r="G36" s="5" t="s">
        <v>87</v>
      </c>
      <c r="H36" s="23">
        <v>0</v>
      </c>
      <c r="I36">
        <v>0</v>
      </c>
      <c r="J36">
        <f t="shared" si="3"/>
        <v>0</v>
      </c>
      <c r="K36">
        <f t="shared" si="4"/>
        <v>0</v>
      </c>
      <c r="L36">
        <f t="shared" si="5"/>
        <v>0</v>
      </c>
      <c r="M36" s="5" t="s">
        <v>87</v>
      </c>
      <c r="N36">
        <v>0</v>
      </c>
      <c r="O36">
        <v>3.3038519261050003E-2</v>
      </c>
      <c r="P36">
        <f t="shared" si="6"/>
        <v>4582.1122363150253</v>
      </c>
      <c r="Q36">
        <f t="shared" si="7"/>
        <v>3260.013602351075</v>
      </c>
      <c r="R36">
        <f t="shared" si="8"/>
        <v>1943.6560881275718</v>
      </c>
      <c r="S36" s="5" t="s">
        <v>87</v>
      </c>
      <c r="T36">
        <v>4.8957690085460319</v>
      </c>
      <c r="U36">
        <v>4.2301482414723979E-2</v>
      </c>
      <c r="V36">
        <f t="shared" si="9"/>
        <v>5866.7925960980692</v>
      </c>
      <c r="W36">
        <f t="shared" si="10"/>
        <v>4174.019028576532</v>
      </c>
      <c r="X36">
        <f t="shared" si="11"/>
        <v>2488.5962104582118</v>
      </c>
      <c r="Y36" s="5">
        <f t="shared" si="12"/>
        <v>8.6404163147573154E-3</v>
      </c>
      <c r="Z36">
        <v>0</v>
      </c>
      <c r="AA36">
        <v>0</v>
      </c>
      <c r="AB36">
        <f t="shared" si="13"/>
        <v>0</v>
      </c>
      <c r="AC36">
        <f t="shared" si="14"/>
        <v>0</v>
      </c>
      <c r="AD36">
        <f t="shared" si="15"/>
        <v>0</v>
      </c>
      <c r="AE36" s="5" t="s">
        <v>87</v>
      </c>
      <c r="AF36">
        <v>9.5810199164297263</v>
      </c>
      <c r="AG36">
        <v>4.4801637956888019E-2</v>
      </c>
      <c r="AH36">
        <f t="shared" si="16"/>
        <v>6213.539168240799</v>
      </c>
      <c r="AI36">
        <f t="shared" si="17"/>
        <v>4420.7171632915788</v>
      </c>
      <c r="AJ36">
        <f t="shared" si="18"/>
        <v>2635.6803610037223</v>
      </c>
      <c r="AK36" s="5">
        <f t="shared" si="19"/>
        <v>4.6760823323268585E-3</v>
      </c>
      <c r="AL36">
        <v>18.05853349568585</v>
      </c>
      <c r="AM36">
        <v>3.1207024176339998E-3</v>
      </c>
      <c r="AN36">
        <f t="shared" si="20"/>
        <v>432.81021830165946</v>
      </c>
      <c r="AO36">
        <f t="shared" si="21"/>
        <v>307.92942776859178</v>
      </c>
      <c r="AP36">
        <f t="shared" si="22"/>
        <v>183.59092322940819</v>
      </c>
      <c r="AQ36" s="5">
        <f t="shared" si="23"/>
        <v>1.7281040115346702E-4</v>
      </c>
      <c r="AR36">
        <v>1.2337337751551023</v>
      </c>
      <c r="AS36">
        <v>0</v>
      </c>
      <c r="AT36">
        <f t="shared" si="24"/>
        <v>0</v>
      </c>
      <c r="AU36">
        <f t="shared" si="25"/>
        <v>0</v>
      </c>
      <c r="AV36">
        <f t="shared" si="26"/>
        <v>0</v>
      </c>
      <c r="AW36" s="5">
        <f t="shared" si="27"/>
        <v>0</v>
      </c>
      <c r="AX36">
        <v>2.5947575415507722</v>
      </c>
      <c r="AY36">
        <v>6.4333578677194997E-2</v>
      </c>
      <c r="AZ36">
        <f t="shared" si="28"/>
        <v>8922.4240267401747</v>
      </c>
      <c r="BA36">
        <f t="shared" si="29"/>
        <v>6347.9945913566753</v>
      </c>
      <c r="BB36">
        <f t="shared" si="30"/>
        <v>3784.7444335793816</v>
      </c>
      <c r="BC36" s="5">
        <f t="shared" si="31"/>
        <v>2.4793676344320614E-2</v>
      </c>
      <c r="BD36">
        <v>8.8123841792418993</v>
      </c>
      <c r="BE36">
        <v>2.6353209807409017E-3</v>
      </c>
      <c r="BF36">
        <f t="shared" si="32"/>
        <v>365.49266681895563</v>
      </c>
      <c r="BG36">
        <f t="shared" si="33"/>
        <v>260.03532954652997</v>
      </c>
      <c r="BH36">
        <f t="shared" si="34"/>
        <v>155.03593329698725</v>
      </c>
      <c r="BI36" s="5">
        <f t="shared" si="35"/>
        <v>2.9904744586006782E-4</v>
      </c>
    </row>
    <row r="37" spans="1:61" x14ac:dyDescent="0.3">
      <c r="A37" s="20">
        <v>44734.541666666664</v>
      </c>
      <c r="B37" s="23">
        <v>0</v>
      </c>
      <c r="C37">
        <v>3.3688059303859985E-2</v>
      </c>
      <c r="D37">
        <f t="shared" si="0"/>
        <v>4645.9202585953299</v>
      </c>
      <c r="E37">
        <f t="shared" si="1"/>
        <v>3266.9906744309228</v>
      </c>
      <c r="F37">
        <f t="shared" si="2"/>
        <v>1990.290543672048</v>
      </c>
      <c r="G37" s="5" t="s">
        <v>87</v>
      </c>
      <c r="H37" s="23">
        <v>0</v>
      </c>
      <c r="I37">
        <v>0</v>
      </c>
      <c r="J37">
        <f t="shared" si="3"/>
        <v>0</v>
      </c>
      <c r="K37">
        <f t="shared" si="4"/>
        <v>0</v>
      </c>
      <c r="L37">
        <f t="shared" si="5"/>
        <v>0</v>
      </c>
      <c r="M37" s="5" t="s">
        <v>87</v>
      </c>
      <c r="N37">
        <v>0</v>
      </c>
      <c r="O37">
        <v>8.3328117604449026E-2</v>
      </c>
      <c r="P37">
        <f t="shared" si="6"/>
        <v>11491.780698829565</v>
      </c>
      <c r="Q37">
        <f t="shared" si="7"/>
        <v>8080.969600419392</v>
      </c>
      <c r="R37">
        <f t="shared" si="8"/>
        <v>4923.0251880708483</v>
      </c>
      <c r="S37" s="5" t="s">
        <v>87</v>
      </c>
      <c r="T37">
        <v>4.896121777277644</v>
      </c>
      <c r="U37">
        <v>6.9523946633839873E-3</v>
      </c>
      <c r="V37">
        <f t="shared" si="9"/>
        <v>958.80474802728565</v>
      </c>
      <c r="W37">
        <f t="shared" si="10"/>
        <v>674.2272781393583</v>
      </c>
      <c r="X37">
        <f t="shared" si="11"/>
        <v>410.74747671272593</v>
      </c>
      <c r="Y37" s="5">
        <f t="shared" si="12"/>
        <v>1.4199799309831951E-3</v>
      </c>
      <c r="Z37">
        <v>0</v>
      </c>
      <c r="AA37">
        <v>6.6664825863799182E-4</v>
      </c>
      <c r="AB37">
        <f t="shared" si="13"/>
        <v>91.937461348765439</v>
      </c>
      <c r="AC37">
        <f t="shared" si="14"/>
        <v>64.650018110315585</v>
      </c>
      <c r="AD37">
        <f t="shared" si="15"/>
        <v>39.385579120332551</v>
      </c>
      <c r="AE37" s="5" t="s">
        <v>87</v>
      </c>
      <c r="AF37">
        <v>9.5817102848350917</v>
      </c>
      <c r="AG37">
        <v>2.2630876859289994E-2</v>
      </c>
      <c r="AH37">
        <f t="shared" si="16"/>
        <v>3121.0242276646827</v>
      </c>
      <c r="AI37">
        <f t="shared" si="17"/>
        <v>2194.6904980965619</v>
      </c>
      <c r="AJ37">
        <f t="shared" si="18"/>
        <v>1337.0322048468529</v>
      </c>
      <c r="AK37" s="5">
        <f t="shared" si="19"/>
        <v>2.3618828149195581E-3</v>
      </c>
      <c r="AL37">
        <v>18.059834718424284</v>
      </c>
      <c r="AM37">
        <v>1.6618306928270987E-2</v>
      </c>
      <c r="AN37">
        <f t="shared" si="20"/>
        <v>2291.8307084778521</v>
      </c>
      <c r="AO37">
        <f t="shared" si="21"/>
        <v>1611.6052655271637</v>
      </c>
      <c r="AP37">
        <f t="shared" si="22"/>
        <v>981.80957332224989</v>
      </c>
      <c r="AQ37" s="5">
        <f t="shared" si="23"/>
        <v>9.2018045499153711E-4</v>
      </c>
      <c r="AR37">
        <v>1.2338226728743877</v>
      </c>
      <c r="AS37">
        <v>0</v>
      </c>
      <c r="AT37">
        <f t="shared" si="24"/>
        <v>0</v>
      </c>
      <c r="AU37">
        <f t="shared" si="25"/>
        <v>0</v>
      </c>
      <c r="AV37">
        <f t="shared" si="26"/>
        <v>0</v>
      </c>
      <c r="AW37" s="5">
        <f t="shared" si="27"/>
        <v>0</v>
      </c>
      <c r="AX37">
        <v>2.5949445089761505</v>
      </c>
      <c r="AY37">
        <v>0</v>
      </c>
      <c r="AZ37">
        <f t="shared" si="28"/>
        <v>0</v>
      </c>
      <c r="BA37">
        <f t="shared" si="29"/>
        <v>0</v>
      </c>
      <c r="BB37">
        <f t="shared" si="30"/>
        <v>0</v>
      </c>
      <c r="BC37" s="5">
        <f t="shared" si="31"/>
        <v>0</v>
      </c>
      <c r="BD37">
        <v>8.8130191629561967</v>
      </c>
      <c r="BE37">
        <v>1.57348668102163E-2</v>
      </c>
      <c r="BF37">
        <f t="shared" si="32"/>
        <v>2169.9954817969301</v>
      </c>
      <c r="BG37">
        <f t="shared" si="33"/>
        <v>1525.9312704457045</v>
      </c>
      <c r="BH37">
        <f t="shared" si="34"/>
        <v>929.61593114757898</v>
      </c>
      <c r="BI37" s="5">
        <f t="shared" si="35"/>
        <v>1.7854116187963065E-3</v>
      </c>
    </row>
    <row r="38" spans="1:61" x14ac:dyDescent="0.3">
      <c r="A38" s="20">
        <v>44734.583333333336</v>
      </c>
      <c r="B38" s="23">
        <v>0</v>
      </c>
      <c r="C38">
        <v>0</v>
      </c>
      <c r="D38">
        <f t="shared" si="0"/>
        <v>0</v>
      </c>
      <c r="E38">
        <f t="shared" si="1"/>
        <v>0</v>
      </c>
      <c r="F38">
        <f t="shared" si="2"/>
        <v>0</v>
      </c>
      <c r="G38" s="5" t="s">
        <v>87</v>
      </c>
      <c r="H38" s="23">
        <v>0</v>
      </c>
      <c r="I38">
        <v>0</v>
      </c>
      <c r="J38">
        <f t="shared" si="3"/>
        <v>0</v>
      </c>
      <c r="K38">
        <f t="shared" si="4"/>
        <v>0</v>
      </c>
      <c r="L38">
        <f t="shared" si="5"/>
        <v>0</v>
      </c>
      <c r="M38" s="5" t="s">
        <v>87</v>
      </c>
      <c r="N38">
        <v>0</v>
      </c>
      <c r="O38">
        <v>3.9237993760759982E-2</v>
      </c>
      <c r="P38">
        <f t="shared" si="6"/>
        <v>7503.8739268077397</v>
      </c>
      <c r="Q38">
        <f t="shared" si="7"/>
        <v>3938.555434713242</v>
      </c>
      <c r="R38">
        <f t="shared" si="8"/>
        <v>2318.1806713857</v>
      </c>
      <c r="S38" s="5" t="s">
        <v>87</v>
      </c>
      <c r="T38">
        <v>3.3682453119657079</v>
      </c>
      <c r="U38">
        <v>0</v>
      </c>
      <c r="V38">
        <f t="shared" si="9"/>
        <v>0</v>
      </c>
      <c r="W38">
        <f t="shared" si="10"/>
        <v>0</v>
      </c>
      <c r="X38">
        <f t="shared" si="11"/>
        <v>0</v>
      </c>
      <c r="Y38" s="5">
        <f t="shared" si="12"/>
        <v>0</v>
      </c>
      <c r="Z38">
        <v>0</v>
      </c>
      <c r="AA38">
        <v>0</v>
      </c>
      <c r="AB38">
        <f t="shared" si="13"/>
        <v>0</v>
      </c>
      <c r="AC38">
        <f t="shared" si="14"/>
        <v>0</v>
      </c>
      <c r="AD38">
        <f t="shared" si="15"/>
        <v>0</v>
      </c>
      <c r="AE38" s="5" t="s">
        <v>87</v>
      </c>
      <c r="AF38">
        <v>6.5916560526103254</v>
      </c>
      <c r="AG38">
        <v>3.8299484596574007E-2</v>
      </c>
      <c r="AH38">
        <f t="shared" si="16"/>
        <v>7324.3934342488137</v>
      </c>
      <c r="AI38">
        <f t="shared" si="17"/>
        <v>3844.3515773073259</v>
      </c>
      <c r="AJ38">
        <f t="shared" si="18"/>
        <v>2262.7335499655919</v>
      </c>
      <c r="AK38" s="5">
        <f t="shared" si="19"/>
        <v>5.8102977902506625E-3</v>
      </c>
      <c r="AL38">
        <v>12.424109610082244</v>
      </c>
      <c r="AM38">
        <v>3.7889317099379927E-3</v>
      </c>
      <c r="AN38">
        <f t="shared" si="20"/>
        <v>724.59530020854174</v>
      </c>
      <c r="AO38">
        <f t="shared" si="21"/>
        <v>380.31805777127437</v>
      </c>
      <c r="AP38">
        <f t="shared" si="22"/>
        <v>223.85008542313662</v>
      </c>
      <c r="AQ38" s="5">
        <f t="shared" si="23"/>
        <v>3.0496605622853945E-4</v>
      </c>
      <c r="AR38">
        <v>0.84879780829652596</v>
      </c>
      <c r="AS38">
        <v>3.1172134771397991E-2</v>
      </c>
      <c r="AT38">
        <f t="shared" si="24"/>
        <v>5961.3590536821521</v>
      </c>
      <c r="AU38">
        <f t="shared" si="25"/>
        <v>3128.9362438882563</v>
      </c>
      <c r="AV38">
        <f t="shared" si="26"/>
        <v>1841.6497222941932</v>
      </c>
      <c r="AW38" s="5">
        <f t="shared" si="27"/>
        <v>3.672504154311873E-2</v>
      </c>
      <c r="AX38">
        <v>1.7851699926528262</v>
      </c>
      <c r="AY38">
        <v>3.0144562221169069E-3</v>
      </c>
      <c r="AZ38">
        <f t="shared" si="28"/>
        <v>576.48460791763739</v>
      </c>
      <c r="BA38">
        <f t="shared" si="29"/>
        <v>302.57925542046718</v>
      </c>
      <c r="BB38">
        <f t="shared" si="30"/>
        <v>178.09407360266684</v>
      </c>
      <c r="BC38" s="5">
        <f t="shared" si="31"/>
        <v>1.6886101797158881E-3</v>
      </c>
      <c r="BD38">
        <v>6.0628415366736181</v>
      </c>
      <c r="BE38">
        <v>2.3876144889144604E-2</v>
      </c>
      <c r="BF38">
        <f t="shared" si="32"/>
        <v>4566.0739486000139</v>
      </c>
      <c r="BG38">
        <f t="shared" si="33"/>
        <v>2396.5934850416243</v>
      </c>
      <c r="BH38">
        <f t="shared" si="34"/>
        <v>1410.602640050663</v>
      </c>
      <c r="BI38" s="5">
        <f t="shared" si="35"/>
        <v>3.9381113203635909E-3</v>
      </c>
    </row>
    <row r="39" spans="1:61" ht="18" thickBot="1" x14ac:dyDescent="0.35">
      <c r="A39" s="21">
        <v>44734.625</v>
      </c>
      <c r="B39" s="24">
        <v>0</v>
      </c>
      <c r="C39" s="25">
        <v>6.4656858096989733E-3</v>
      </c>
      <c r="D39" s="25">
        <f t="shared" si="0"/>
        <v>1197.7036393886378</v>
      </c>
      <c r="E39" s="25">
        <f t="shared" si="1"/>
        <v>665.1738568744297</v>
      </c>
      <c r="F39" s="25">
        <f t="shared" si="2"/>
        <v>384.38502138660397</v>
      </c>
      <c r="G39" s="7" t="s">
        <v>87</v>
      </c>
      <c r="H39" s="24">
        <v>0</v>
      </c>
      <c r="I39" s="25">
        <v>0</v>
      </c>
      <c r="J39" s="25">
        <f t="shared" si="3"/>
        <v>0</v>
      </c>
      <c r="K39" s="25">
        <f t="shared" si="4"/>
        <v>0</v>
      </c>
      <c r="L39" s="25">
        <f t="shared" si="5"/>
        <v>0</v>
      </c>
      <c r="M39" s="7" t="s">
        <v>87</v>
      </c>
      <c r="N39" s="25">
        <v>0</v>
      </c>
      <c r="O39" s="25">
        <v>3.5034227481843011E-2</v>
      </c>
      <c r="P39" s="25">
        <f t="shared" si="6"/>
        <v>6489.7402987365995</v>
      </c>
      <c r="Q39" s="25">
        <f t="shared" si="7"/>
        <v>3604.2351735923007</v>
      </c>
      <c r="R39" s="25">
        <f t="shared" si="8"/>
        <v>2082.7848237955673</v>
      </c>
      <c r="S39" s="7" t="s">
        <v>87</v>
      </c>
      <c r="T39" s="25">
        <v>1.4211470042311518</v>
      </c>
      <c r="U39" s="25">
        <v>3.4976040408259024E-2</v>
      </c>
      <c r="V39" s="25">
        <f t="shared" si="9"/>
        <v>6478.9617252259013</v>
      </c>
      <c r="W39" s="25">
        <f t="shared" si="10"/>
        <v>3598.2490305449478</v>
      </c>
      <c r="X39" s="25">
        <f t="shared" si="11"/>
        <v>2079.3256022709993</v>
      </c>
      <c r="Y39" s="7">
        <f t="shared" si="12"/>
        <v>2.461113474125165E-2</v>
      </c>
      <c r="Z39" s="25">
        <v>0</v>
      </c>
      <c r="AA39" s="25">
        <v>0</v>
      </c>
      <c r="AB39" s="25">
        <f t="shared" si="13"/>
        <v>0</v>
      </c>
      <c r="AC39" s="25">
        <f t="shared" si="14"/>
        <v>0</v>
      </c>
      <c r="AD39" s="25">
        <f t="shared" si="15"/>
        <v>0</v>
      </c>
      <c r="AE39" s="7" t="s">
        <v>87</v>
      </c>
      <c r="AF39" s="25">
        <v>2.7811846776155109</v>
      </c>
      <c r="AG39" s="25">
        <v>1.7825303213416022E-2</v>
      </c>
      <c r="AH39" s="25">
        <f t="shared" si="16"/>
        <v>3301.9591672531838</v>
      </c>
      <c r="AI39" s="25">
        <f t="shared" si="17"/>
        <v>1833.8233618834211</v>
      </c>
      <c r="AJ39" s="25">
        <f t="shared" si="18"/>
        <v>1059.7142760375825</v>
      </c>
      <c r="AK39" s="7">
        <f t="shared" si="19"/>
        <v>6.4092483166916514E-3</v>
      </c>
      <c r="AL39" s="25">
        <v>5.2420428197088533</v>
      </c>
      <c r="AM39" s="25">
        <v>2.9998856367754984E-2</v>
      </c>
      <c r="AN39" s="25">
        <f t="shared" si="20"/>
        <v>5556.9881535629338</v>
      </c>
      <c r="AO39" s="25">
        <f t="shared" si="21"/>
        <v>3086.208575435041</v>
      </c>
      <c r="AP39" s="25">
        <f t="shared" si="22"/>
        <v>1783.432011063034</v>
      </c>
      <c r="AQ39" s="7">
        <f t="shared" si="23"/>
        <v>5.7227415722295172E-3</v>
      </c>
      <c r="AR39" s="25">
        <v>0.35812904071247659</v>
      </c>
      <c r="AS39" s="25">
        <v>2.6726040408259016E-2</v>
      </c>
      <c r="AT39" s="25">
        <f t="shared" si="24"/>
        <v>4950.7317252259008</v>
      </c>
      <c r="AU39" s="25">
        <f t="shared" si="25"/>
        <v>2749.5093174301928</v>
      </c>
      <c r="AV39" s="25">
        <f t="shared" si="26"/>
        <v>1588.8631022709988</v>
      </c>
      <c r="AW39" s="7">
        <f t="shared" si="27"/>
        <v>7.4626844991652064E-2</v>
      </c>
      <c r="AX39" s="25">
        <v>0.75320790266945392</v>
      </c>
      <c r="AY39" s="25">
        <v>0</v>
      </c>
      <c r="AZ39" s="25">
        <f t="shared" si="28"/>
        <v>0</v>
      </c>
      <c r="BA39" s="25">
        <f t="shared" si="29"/>
        <v>0</v>
      </c>
      <c r="BB39" s="25">
        <f t="shared" si="30"/>
        <v>0</v>
      </c>
      <c r="BC39" s="7">
        <f t="shared" si="31"/>
        <v>0</v>
      </c>
      <c r="BD39" s="25">
        <v>2.5580645971250524</v>
      </c>
      <c r="BE39" s="25">
        <v>1.0480659556824992E-3</v>
      </c>
      <c r="BF39" s="25">
        <f t="shared" si="32"/>
        <v>194.14373763062616</v>
      </c>
      <c r="BG39" s="25">
        <f t="shared" si="33"/>
        <v>107.82244830924913</v>
      </c>
      <c r="BH39" s="25">
        <f t="shared" si="34"/>
        <v>62.307521065324586</v>
      </c>
      <c r="BI39" s="7">
        <f t="shared" si="35"/>
        <v>4.0971051194738095E-4</v>
      </c>
    </row>
    <row r="43" spans="1:61" ht="18" thickBot="1" x14ac:dyDescent="0.35">
      <c r="A43" s="42" t="s">
        <v>89</v>
      </c>
    </row>
    <row r="44" spans="1:61" ht="18" thickBot="1" x14ac:dyDescent="0.35">
      <c r="A44" s="36"/>
      <c r="B44" s="46" t="s">
        <v>28</v>
      </c>
      <c r="C44" s="47"/>
      <c r="D44" s="47"/>
      <c r="E44" s="47"/>
      <c r="F44" s="47"/>
      <c r="G44" s="48"/>
      <c r="H44" s="47" t="s">
        <v>29</v>
      </c>
      <c r="I44" s="47"/>
      <c r="J44" s="47"/>
      <c r="K44" s="47"/>
      <c r="L44" s="47"/>
      <c r="M44" s="48"/>
      <c r="N44" s="46" t="s">
        <v>57</v>
      </c>
      <c r="O44" s="47"/>
      <c r="P44" s="47"/>
      <c r="Q44" s="47"/>
      <c r="R44" s="47"/>
      <c r="S44" s="48"/>
      <c r="T44" s="46" t="s">
        <v>58</v>
      </c>
      <c r="U44" s="47"/>
      <c r="V44" s="47"/>
      <c r="W44" s="47"/>
      <c r="X44" s="47"/>
      <c r="Y44" s="48"/>
      <c r="Z44" s="46" t="s">
        <v>59</v>
      </c>
      <c r="AA44" s="47"/>
      <c r="AB44" s="47"/>
      <c r="AC44" s="47"/>
      <c r="AD44" s="47"/>
      <c r="AE44" s="48"/>
      <c r="AF44" s="46" t="s">
        <v>60</v>
      </c>
      <c r="AG44" s="47"/>
      <c r="AH44" s="47"/>
      <c r="AI44" s="47"/>
      <c r="AJ44" s="47"/>
      <c r="AK44" s="48"/>
      <c r="AL44" s="46" t="s">
        <v>61</v>
      </c>
      <c r="AM44" s="47"/>
      <c r="AN44" s="47"/>
      <c r="AO44" s="47"/>
      <c r="AP44" s="47"/>
      <c r="AQ44" s="48"/>
      <c r="AR44" s="46" t="s">
        <v>62</v>
      </c>
      <c r="AS44" s="47"/>
      <c r="AT44" s="47"/>
      <c r="AU44" s="47"/>
      <c r="AV44" s="47"/>
      <c r="AW44" s="48"/>
      <c r="AX44" s="46" t="s">
        <v>63</v>
      </c>
      <c r="AY44" s="47"/>
      <c r="AZ44" s="47"/>
      <c r="BA44" s="47"/>
      <c r="BB44" s="47"/>
      <c r="BC44" s="48"/>
      <c r="BD44" s="46" t="s">
        <v>64</v>
      </c>
      <c r="BE44" s="47"/>
      <c r="BF44" s="47"/>
      <c r="BG44" s="47"/>
      <c r="BH44" s="47"/>
      <c r="BI44" s="48"/>
    </row>
    <row r="45" spans="1:61" x14ac:dyDescent="0.3">
      <c r="A45" s="37" t="s">
        <v>0</v>
      </c>
      <c r="B45" s="38" t="s">
        <v>54</v>
      </c>
      <c r="C45" s="39" t="s">
        <v>55</v>
      </c>
      <c r="D45" s="41" t="s">
        <v>88</v>
      </c>
      <c r="E45" s="41" t="s">
        <v>90</v>
      </c>
      <c r="F45" s="41" t="s">
        <v>91</v>
      </c>
      <c r="G45" s="40" t="s">
        <v>65</v>
      </c>
      <c r="H45" s="38" t="s">
        <v>54</v>
      </c>
      <c r="I45" s="39" t="s">
        <v>55</v>
      </c>
      <c r="J45" s="41" t="s">
        <v>88</v>
      </c>
      <c r="K45" s="41" t="s">
        <v>90</v>
      </c>
      <c r="L45" s="41" t="s">
        <v>91</v>
      </c>
      <c r="M45" s="40" t="s">
        <v>65</v>
      </c>
      <c r="N45" s="38" t="s">
        <v>54</v>
      </c>
      <c r="O45" s="39" t="s">
        <v>55</v>
      </c>
      <c r="P45" s="41" t="s">
        <v>88</v>
      </c>
      <c r="Q45" s="41" t="s">
        <v>90</v>
      </c>
      <c r="R45" s="41" t="s">
        <v>91</v>
      </c>
      <c r="S45" s="40" t="s">
        <v>65</v>
      </c>
      <c r="T45" s="38" t="s">
        <v>54</v>
      </c>
      <c r="U45" s="39" t="s">
        <v>55</v>
      </c>
      <c r="V45" s="41" t="s">
        <v>88</v>
      </c>
      <c r="W45" s="41" t="s">
        <v>90</v>
      </c>
      <c r="X45" s="41" t="s">
        <v>91</v>
      </c>
      <c r="Y45" s="40" t="s">
        <v>65</v>
      </c>
      <c r="Z45" s="38" t="s">
        <v>54</v>
      </c>
      <c r="AA45" s="39" t="s">
        <v>55</v>
      </c>
      <c r="AB45" s="41" t="s">
        <v>88</v>
      </c>
      <c r="AC45" s="41" t="s">
        <v>90</v>
      </c>
      <c r="AD45" s="41" t="s">
        <v>91</v>
      </c>
      <c r="AE45" s="40" t="s">
        <v>65</v>
      </c>
      <c r="AF45" s="38" t="s">
        <v>54</v>
      </c>
      <c r="AG45" s="39" t="s">
        <v>55</v>
      </c>
      <c r="AH45" s="41" t="s">
        <v>88</v>
      </c>
      <c r="AI45" s="41" t="s">
        <v>90</v>
      </c>
      <c r="AJ45" s="41" t="s">
        <v>91</v>
      </c>
      <c r="AK45" s="40" t="s">
        <v>65</v>
      </c>
      <c r="AL45" s="38" t="s">
        <v>54</v>
      </c>
      <c r="AM45" s="39" t="s">
        <v>55</v>
      </c>
      <c r="AN45" s="41" t="s">
        <v>88</v>
      </c>
      <c r="AO45" s="41" t="s">
        <v>90</v>
      </c>
      <c r="AP45" s="41" t="s">
        <v>91</v>
      </c>
      <c r="AQ45" s="40" t="s">
        <v>65</v>
      </c>
      <c r="AR45" s="38" t="s">
        <v>54</v>
      </c>
      <c r="AS45" s="39" t="s">
        <v>55</v>
      </c>
      <c r="AT45" s="41" t="s">
        <v>88</v>
      </c>
      <c r="AU45" s="41" t="s">
        <v>90</v>
      </c>
      <c r="AV45" s="41" t="s">
        <v>91</v>
      </c>
      <c r="AW45" s="40" t="s">
        <v>65</v>
      </c>
      <c r="AX45" s="38" t="s">
        <v>54</v>
      </c>
      <c r="AY45" s="39" t="s">
        <v>55</v>
      </c>
      <c r="AZ45" s="41" t="s">
        <v>88</v>
      </c>
      <c r="BA45" s="41" t="s">
        <v>90</v>
      </c>
      <c r="BB45" s="41" t="s">
        <v>91</v>
      </c>
      <c r="BC45" s="40" t="s">
        <v>65</v>
      </c>
      <c r="BD45" s="38" t="s">
        <v>54</v>
      </c>
      <c r="BE45" s="39" t="s">
        <v>55</v>
      </c>
      <c r="BF45" s="41" t="s">
        <v>88</v>
      </c>
      <c r="BG45" s="41" t="s">
        <v>90</v>
      </c>
      <c r="BH45" s="41" t="s">
        <v>91</v>
      </c>
      <c r="BI45" s="40" t="s">
        <v>65</v>
      </c>
    </row>
    <row r="46" spans="1:61" x14ac:dyDescent="0.3">
      <c r="A46" s="20">
        <v>44733.333333333336</v>
      </c>
      <c r="B46" s="23">
        <v>0</v>
      </c>
      <c r="C46">
        <v>0</v>
      </c>
      <c r="D46">
        <f t="shared" ref="D46:D61" si="36">C46*$H3*1000</f>
        <v>0</v>
      </c>
      <c r="E46">
        <f t="shared" ref="E46:E61" si="37">C46*$I3*1000</f>
        <v>0</v>
      </c>
      <c r="F46">
        <f>C46*$O3*1000</f>
        <v>0</v>
      </c>
      <c r="G46" s="5" t="s">
        <v>87</v>
      </c>
      <c r="H46" s="23">
        <v>0</v>
      </c>
      <c r="I46">
        <v>0</v>
      </c>
      <c r="J46">
        <f t="shared" ref="J46:J61" si="38">I46*$H3*1000</f>
        <v>0</v>
      </c>
      <c r="K46">
        <f t="shared" ref="K46:K61" si="39">I46*$I3*1000</f>
        <v>0</v>
      </c>
      <c r="L46">
        <f>I46*$O3*1000</f>
        <v>0</v>
      </c>
      <c r="M46" s="5" t="s">
        <v>87</v>
      </c>
      <c r="N46">
        <v>0</v>
      </c>
      <c r="O46">
        <v>6.0594267270059898E-3</v>
      </c>
      <c r="P46">
        <f t="shared" ref="P46:P61" si="40">O46*$H3*1000</f>
        <v>889.16027792085902</v>
      </c>
      <c r="Q46">
        <f t="shared" ref="Q46:Q61" si="41">O46*$I3*1000</f>
        <v>501.41352204192771</v>
      </c>
      <c r="R46">
        <f>O46*$O3*1000</f>
        <v>513.53641511375758</v>
      </c>
      <c r="S46" s="5" t="s">
        <v>87</v>
      </c>
      <c r="T46">
        <v>0.2012912245280927</v>
      </c>
      <c r="U46">
        <v>1.4770402038097014E-2</v>
      </c>
      <c r="V46">
        <f t="shared" ref="V46:V61" si="42">U46*$H3*1000</f>
        <v>2167.4087950703556</v>
      </c>
      <c r="W46">
        <f t="shared" ref="W46:W61" si="43">U46*$I3*1000</f>
        <v>1222.2409217178358</v>
      </c>
      <c r="X46">
        <f t="shared" ref="X46:X61" si="44">U46*$J3*1000</f>
        <v>1068.490883435938</v>
      </c>
      <c r="Y46" s="5">
        <f>1-(T46-U46)/T46</f>
        <v>7.3378271073290757E-2</v>
      </c>
      <c r="Z46">
        <v>0</v>
      </c>
      <c r="AA46">
        <v>3.6441356422046989E-2</v>
      </c>
      <c r="AB46">
        <f t="shared" ref="AB46:AB61" si="45">AA46*$H3*1000</f>
        <v>5347.4046413711758</v>
      </c>
      <c r="AC46">
        <f t="shared" ref="AC46:AC61" si="46">AA46*$I3*1000</f>
        <v>3015.4979496867741</v>
      </c>
      <c r="AD46">
        <f t="shared" ref="AD46:AD61" si="47">AA46*$J3*1000</f>
        <v>2636.1677235708789</v>
      </c>
      <c r="AE46" s="5" t="s">
        <v>87</v>
      </c>
      <c r="AF46">
        <v>0.39392692503254789</v>
      </c>
      <c r="AG46">
        <v>0</v>
      </c>
      <c r="AH46">
        <f t="shared" ref="AH46:AH61" si="48">AG46*$H3*1000</f>
        <v>0</v>
      </c>
      <c r="AI46">
        <f t="shared" ref="AI46:AI61" si="49">AG46*$I3*1000</f>
        <v>0</v>
      </c>
      <c r="AJ46">
        <f t="shared" ref="AJ46:AJ61" si="50">AG46*$J3*1000</f>
        <v>0</v>
      </c>
      <c r="AK46" s="5">
        <f>1-(AF46-AG46)/AF46</f>
        <v>0</v>
      </c>
      <c r="AL46">
        <v>0.7424828079476179</v>
      </c>
      <c r="AM46">
        <v>0</v>
      </c>
      <c r="AN46">
        <f t="shared" ref="AN46:AN61" si="51">AM46*$H3*1000</f>
        <v>0</v>
      </c>
      <c r="AO46">
        <f t="shared" ref="AO46:AO61" si="52">AM46*$I3*1000</f>
        <v>0</v>
      </c>
      <c r="AP46">
        <f t="shared" ref="AP46:AP61" si="53">AM46*$J3*1000</f>
        <v>0</v>
      </c>
      <c r="AQ46" s="5">
        <f>1-(AL46-AM46)/AL46</f>
        <v>0</v>
      </c>
      <c r="AR46">
        <v>5.0725387964410971E-2</v>
      </c>
      <c r="AS46">
        <v>0</v>
      </c>
      <c r="AT46">
        <f t="shared" ref="AT46:AT61" si="54">AS46*$H3*1000</f>
        <v>0</v>
      </c>
      <c r="AU46">
        <f t="shared" ref="AU46:AU61" si="55">AS46*$I3*1000</f>
        <v>0</v>
      </c>
      <c r="AV46">
        <f t="shared" ref="AV46:AV61" si="56">AS46*$J3*1000</f>
        <v>0</v>
      </c>
      <c r="AW46" s="5">
        <f>1-(AR46-AS46)/AR46</f>
        <v>0</v>
      </c>
      <c r="AX46">
        <v>0.10668434764396165</v>
      </c>
      <c r="AY46">
        <v>0</v>
      </c>
      <c r="AZ46">
        <f t="shared" ref="AZ46:AZ61" si="57">AY46*$H3*1000</f>
        <v>0</v>
      </c>
      <c r="BA46">
        <f t="shared" ref="BA46:BA61" si="58">AY46*$I3*1000</f>
        <v>0</v>
      </c>
      <c r="BB46">
        <f t="shared" ref="BB46:BB61" si="59">AY46*$J3*1000</f>
        <v>0</v>
      </c>
      <c r="BC46" s="5">
        <f>1-(AX46-AY46)/AX46</f>
        <v>0</v>
      </c>
      <c r="BD46">
        <v>0.36232420266461896</v>
      </c>
      <c r="BE46">
        <v>2.6024560723943296E-2</v>
      </c>
      <c r="BF46">
        <f t="shared" ref="BF46:BF61" si="60">BE46*$H3*1000</f>
        <v>3818.8440406314394</v>
      </c>
      <c r="BG46">
        <f t="shared" ref="BG46:BG61" si="61">BE46*$I3*1000</f>
        <v>2153.5150501991588</v>
      </c>
      <c r="BH46">
        <f t="shared" ref="BH46:BH61" si="62">BE46*$J3*1000</f>
        <v>1882.616722770058</v>
      </c>
      <c r="BI46" s="5">
        <f>1-(BD46-BE46)/BD46</f>
        <v>7.1826724608934356E-2</v>
      </c>
    </row>
    <row r="47" spans="1:61" x14ac:dyDescent="0.3">
      <c r="A47" s="20">
        <v>44733.375</v>
      </c>
      <c r="B47" s="23">
        <v>0</v>
      </c>
      <c r="C47">
        <v>0</v>
      </c>
      <c r="D47">
        <f t="shared" si="36"/>
        <v>0</v>
      </c>
      <c r="E47">
        <f t="shared" si="37"/>
        <v>0</v>
      </c>
      <c r="F47">
        <f t="shared" ref="F47:F61" si="63">C47*$J4*1000</f>
        <v>0</v>
      </c>
      <c r="G47" s="5" t="s">
        <v>87</v>
      </c>
      <c r="H47" s="23">
        <v>0</v>
      </c>
      <c r="I47">
        <v>0</v>
      </c>
      <c r="J47">
        <f t="shared" si="38"/>
        <v>0</v>
      </c>
      <c r="K47">
        <f t="shared" si="39"/>
        <v>0</v>
      </c>
      <c r="L47">
        <f t="shared" ref="L47:L61" si="64">I47*$J4*1000</f>
        <v>0</v>
      </c>
      <c r="M47" s="5" t="s">
        <v>87</v>
      </c>
      <c r="N47">
        <v>0</v>
      </c>
      <c r="O47">
        <v>4.3581067384410033E-3</v>
      </c>
      <c r="P47">
        <f t="shared" si="40"/>
        <v>634.36601684747245</v>
      </c>
      <c r="Q47">
        <f t="shared" si="41"/>
        <v>355.96870569361499</v>
      </c>
      <c r="R47">
        <f t="shared" ref="R47:R61" si="65">O47*$J4*1000</f>
        <v>310.86375365299671</v>
      </c>
      <c r="S47" s="5" t="s">
        <v>87</v>
      </c>
      <c r="T47">
        <v>0.6590876175907795</v>
      </c>
      <c r="U47">
        <v>2.2640663865320002E-2</v>
      </c>
      <c r="V47">
        <f t="shared" si="42"/>
        <v>3295.5750322359795</v>
      </c>
      <c r="W47">
        <f t="shared" si="43"/>
        <v>1849.2818776313827</v>
      </c>
      <c r="X47">
        <f t="shared" si="44"/>
        <v>1614.9585535132758</v>
      </c>
      <c r="Y47" s="5">
        <f t="shared" ref="Y47:Y61" si="66">1-(T47-U47)/T47</f>
        <v>3.435152362303584E-2</v>
      </c>
      <c r="Z47">
        <v>0</v>
      </c>
      <c r="AA47">
        <v>4.0307339364929001E-2</v>
      </c>
      <c r="AB47">
        <f t="shared" si="45"/>
        <v>5867.1363179590653</v>
      </c>
      <c r="AC47">
        <f t="shared" si="46"/>
        <v>3292.2900435476122</v>
      </c>
      <c r="AD47">
        <f t="shared" si="47"/>
        <v>2875.1225169003856</v>
      </c>
      <c r="AE47" s="5" t="s">
        <v>87</v>
      </c>
      <c r="AF47">
        <v>1.2898344631428711</v>
      </c>
      <c r="AG47">
        <v>0</v>
      </c>
      <c r="AH47">
        <f t="shared" si="48"/>
        <v>0</v>
      </c>
      <c r="AI47">
        <f t="shared" si="49"/>
        <v>0</v>
      </c>
      <c r="AJ47">
        <f t="shared" si="50"/>
        <v>0</v>
      </c>
      <c r="AK47" s="5">
        <f t="shared" ref="AK47:AK61" si="67">1-(AF47-AG47)/AF47</f>
        <v>0</v>
      </c>
      <c r="AL47">
        <v>2.4311105769243873</v>
      </c>
      <c r="AM47">
        <v>0</v>
      </c>
      <c r="AN47">
        <f t="shared" si="51"/>
        <v>0</v>
      </c>
      <c r="AO47">
        <f t="shared" si="52"/>
        <v>0</v>
      </c>
      <c r="AP47">
        <f t="shared" si="53"/>
        <v>0</v>
      </c>
      <c r="AQ47" s="5">
        <f t="shared" ref="AQ47:AQ61" si="68">1-(AL47-AM47)/AL47</f>
        <v>0</v>
      </c>
      <c r="AR47">
        <v>0.16609007761371986</v>
      </c>
      <c r="AS47">
        <v>0</v>
      </c>
      <c r="AT47">
        <f t="shared" si="54"/>
        <v>0</v>
      </c>
      <c r="AU47">
        <f t="shared" si="55"/>
        <v>0</v>
      </c>
      <c r="AV47">
        <f t="shared" si="56"/>
        <v>0</v>
      </c>
      <c r="AW47" s="5">
        <f t="shared" ref="AW47:AW61" si="69">1-(AR47-AS47)/AR47</f>
        <v>0</v>
      </c>
      <c r="AX47">
        <v>0.34931643288340142</v>
      </c>
      <c r="AY47">
        <v>2.07325280650471E-2</v>
      </c>
      <c r="AZ47">
        <f t="shared" si="57"/>
        <v>3017.826785148256</v>
      </c>
      <c r="BA47">
        <f t="shared" si="58"/>
        <v>1693.4259815103587</v>
      </c>
      <c r="BB47">
        <f t="shared" si="59"/>
        <v>1478.8512268798095</v>
      </c>
      <c r="BC47" s="5">
        <f t="shared" ref="BC47:BC61" si="70">1-(AX47-AY47)/AX47</f>
        <v>5.935171126623584E-2</v>
      </c>
      <c r="BD47">
        <v>1.1863577067979656</v>
      </c>
      <c r="BE47">
        <v>1.3702599296011198E-2</v>
      </c>
      <c r="BF47">
        <f t="shared" si="60"/>
        <v>1994.5503535273899</v>
      </c>
      <c r="BG47">
        <f t="shared" si="61"/>
        <v>1119.2237429650959</v>
      </c>
      <c r="BH47">
        <f t="shared" si="62"/>
        <v>977.40640778447869</v>
      </c>
      <c r="BI47" s="5">
        <f t="shared" ref="BI47:BI61" si="71">1-(BD47-BE47)/BD47</f>
        <v>1.1550141426564409E-2</v>
      </c>
    </row>
    <row r="48" spans="1:61" x14ac:dyDescent="0.3">
      <c r="A48" s="20">
        <v>44733.416666666664</v>
      </c>
      <c r="B48" s="23">
        <v>0</v>
      </c>
      <c r="C48">
        <v>3.8854106107791997E-2</v>
      </c>
      <c r="D48">
        <f t="shared" si="36"/>
        <v>3114.1566045395284</v>
      </c>
      <c r="E48">
        <f t="shared" si="37"/>
        <v>3049.3997610265415</v>
      </c>
      <c r="F48">
        <f t="shared" si="63"/>
        <v>2753.9790409202965</v>
      </c>
      <c r="G48" s="5" t="s">
        <v>87</v>
      </c>
      <c r="H48" s="23">
        <v>0</v>
      </c>
      <c r="I48">
        <v>7.699150274170008E-3</v>
      </c>
      <c r="J48">
        <f t="shared" si="38"/>
        <v>617.08689447472625</v>
      </c>
      <c r="K48">
        <f t="shared" si="39"/>
        <v>604.25497735110935</v>
      </c>
      <c r="L48">
        <f t="shared" si="64"/>
        <v>545.71577143317018</v>
      </c>
      <c r="M48" s="5" t="s">
        <v>87</v>
      </c>
      <c r="N48">
        <v>0</v>
      </c>
      <c r="O48">
        <v>4.3700332252073981E-2</v>
      </c>
      <c r="P48">
        <f t="shared" si="40"/>
        <v>3502.58163000373</v>
      </c>
      <c r="Q48">
        <f t="shared" si="41"/>
        <v>3429.7477429169389</v>
      </c>
      <c r="R48">
        <f t="shared" si="65"/>
        <v>3097.4795500270034</v>
      </c>
      <c r="S48" s="5" t="s">
        <v>87</v>
      </c>
      <c r="T48">
        <v>1.483426199598447</v>
      </c>
      <c r="U48">
        <v>1.4356970711280059E-3</v>
      </c>
      <c r="V48">
        <f t="shared" si="42"/>
        <v>115.07112025090969</v>
      </c>
      <c r="W48">
        <f t="shared" si="43"/>
        <v>112.67829179902965</v>
      </c>
      <c r="X48">
        <f t="shared" si="44"/>
        <v>101.76220840155305</v>
      </c>
      <c r="Y48" s="5">
        <f t="shared" si="66"/>
        <v>9.6782507381676375E-4</v>
      </c>
      <c r="Z48">
        <v>0</v>
      </c>
      <c r="AA48">
        <v>8.7510679823339932E-3</v>
      </c>
      <c r="AB48">
        <f t="shared" si="45"/>
        <v>701.39809878406959</v>
      </c>
      <c r="AC48">
        <f t="shared" si="46"/>
        <v>686.81298548017946</v>
      </c>
      <c r="AD48">
        <f t="shared" si="47"/>
        <v>620.2756985878334</v>
      </c>
      <c r="AE48" s="5" t="s">
        <v>87</v>
      </c>
      <c r="AF48">
        <v>2.903065062525763</v>
      </c>
      <c r="AG48">
        <v>0</v>
      </c>
      <c r="AH48">
        <f t="shared" si="48"/>
        <v>0</v>
      </c>
      <c r="AI48">
        <f t="shared" si="49"/>
        <v>0</v>
      </c>
      <c r="AJ48">
        <f t="shared" si="50"/>
        <v>0</v>
      </c>
      <c r="AK48" s="5">
        <f t="shared" si="67"/>
        <v>0</v>
      </c>
      <c r="AL48">
        <v>5.4717658588598921</v>
      </c>
      <c r="AM48">
        <v>9.7377345140979982E-3</v>
      </c>
      <c r="AN48">
        <f t="shared" si="51"/>
        <v>780.4794213049546</v>
      </c>
      <c r="AO48">
        <f t="shared" si="52"/>
        <v>764.24986378145775</v>
      </c>
      <c r="AP48">
        <f t="shared" si="53"/>
        <v>690.21062235926615</v>
      </c>
      <c r="AQ48" s="5">
        <f t="shared" si="68"/>
        <v>1.7796328946222406E-3</v>
      </c>
      <c r="AR48">
        <v>0.37382339775423873</v>
      </c>
      <c r="AS48">
        <v>0</v>
      </c>
      <c r="AT48">
        <f t="shared" si="54"/>
        <v>0</v>
      </c>
      <c r="AU48">
        <f t="shared" si="55"/>
        <v>0</v>
      </c>
      <c r="AV48">
        <f t="shared" si="56"/>
        <v>0</v>
      </c>
      <c r="AW48" s="5">
        <f t="shared" si="69"/>
        <v>0</v>
      </c>
      <c r="AX48">
        <v>0.78621587579459851</v>
      </c>
      <c r="AY48">
        <v>1.9237857817706039E-3</v>
      </c>
      <c r="AZ48">
        <f t="shared" si="57"/>
        <v>154.19143040891393</v>
      </c>
      <c r="BA48">
        <f t="shared" si="58"/>
        <v>150.98512077262956</v>
      </c>
      <c r="BB48">
        <f t="shared" si="59"/>
        <v>136.35793621190041</v>
      </c>
      <c r="BC48" s="5">
        <f t="shared" si="70"/>
        <v>2.4468925660224849E-3</v>
      </c>
      <c r="BD48">
        <v>2.670167148326434</v>
      </c>
      <c r="BE48">
        <v>4.8516595735485987E-3</v>
      </c>
      <c r="BF48">
        <f t="shared" si="60"/>
        <v>388.86051481992024</v>
      </c>
      <c r="BG48">
        <f t="shared" si="61"/>
        <v>380.77441553067246</v>
      </c>
      <c r="BH48">
        <f t="shared" si="62"/>
        <v>343.88563057312467</v>
      </c>
      <c r="BI48" s="5">
        <f t="shared" si="71"/>
        <v>1.8169872161708511E-3</v>
      </c>
    </row>
    <row r="49" spans="1:61" x14ac:dyDescent="0.3">
      <c r="A49" s="20">
        <v>44733.458333333336</v>
      </c>
      <c r="B49" s="23">
        <v>0</v>
      </c>
      <c r="C49">
        <v>0</v>
      </c>
      <c r="D49">
        <f t="shared" si="36"/>
        <v>0</v>
      </c>
      <c r="E49">
        <f t="shared" si="37"/>
        <v>0</v>
      </c>
      <c r="F49">
        <f t="shared" si="63"/>
        <v>0</v>
      </c>
      <c r="G49" s="5" t="s">
        <v>87</v>
      </c>
      <c r="H49" s="23">
        <v>0</v>
      </c>
      <c r="I49">
        <v>0</v>
      </c>
      <c r="J49">
        <f t="shared" si="38"/>
        <v>0</v>
      </c>
      <c r="K49">
        <f t="shared" si="39"/>
        <v>0</v>
      </c>
      <c r="L49">
        <f t="shared" si="64"/>
        <v>0</v>
      </c>
      <c r="M49" s="5" t="s">
        <v>87</v>
      </c>
      <c r="N49">
        <v>0</v>
      </c>
      <c r="O49">
        <v>7.4070303090818995E-2</v>
      </c>
      <c r="P49">
        <f t="shared" si="40"/>
        <v>6018.2121261290431</v>
      </c>
      <c r="Q49">
        <f t="shared" si="41"/>
        <v>5764.0522261234146</v>
      </c>
      <c r="R49">
        <f t="shared" si="65"/>
        <v>5250.1030830772497</v>
      </c>
      <c r="S49" s="5" t="s">
        <v>87</v>
      </c>
      <c r="T49">
        <v>3.218588134855461</v>
      </c>
      <c r="U49">
        <v>2.5053472404094002E-2</v>
      </c>
      <c r="V49">
        <f t="shared" si="42"/>
        <v>2035.5946328326374</v>
      </c>
      <c r="W49">
        <f t="shared" si="43"/>
        <v>1949.6278178567236</v>
      </c>
      <c r="X49">
        <f t="shared" si="44"/>
        <v>1775.7901240021827</v>
      </c>
      <c r="Y49" s="5">
        <f t="shared" si="66"/>
        <v>7.7839945200751659E-3</v>
      </c>
      <c r="Z49">
        <v>0</v>
      </c>
      <c r="AA49">
        <v>0</v>
      </c>
      <c r="AB49">
        <f t="shared" si="45"/>
        <v>0</v>
      </c>
      <c r="AC49">
        <f t="shared" si="46"/>
        <v>0</v>
      </c>
      <c r="AD49">
        <f t="shared" si="47"/>
        <v>0</v>
      </c>
      <c r="AE49" s="5" t="s">
        <v>87</v>
      </c>
      <c r="AF49">
        <v>6.2987769580233524</v>
      </c>
      <c r="AG49">
        <v>2.7089985191240118E-3</v>
      </c>
      <c r="AH49">
        <f t="shared" si="48"/>
        <v>220.10612967882597</v>
      </c>
      <c r="AI49">
        <f t="shared" si="49"/>
        <v>210.81065276020516</v>
      </c>
      <c r="AJ49">
        <f t="shared" si="50"/>
        <v>192.01381503550994</v>
      </c>
      <c r="AK49" s="5">
        <f t="shared" si="67"/>
        <v>4.3008325857196716E-4</v>
      </c>
      <c r="AL49">
        <v>11.872084148709872</v>
      </c>
      <c r="AM49">
        <v>0</v>
      </c>
      <c r="AN49">
        <f t="shared" si="51"/>
        <v>0</v>
      </c>
      <c r="AO49">
        <f t="shared" si="52"/>
        <v>0</v>
      </c>
      <c r="AP49">
        <f t="shared" si="53"/>
        <v>0</v>
      </c>
      <c r="AQ49" s="5">
        <f t="shared" si="68"/>
        <v>0</v>
      </c>
      <c r="AR49">
        <v>0.81108420012322802</v>
      </c>
      <c r="AS49">
        <v>0</v>
      </c>
      <c r="AT49">
        <f t="shared" si="54"/>
        <v>0</v>
      </c>
      <c r="AU49">
        <f t="shared" si="55"/>
        <v>0</v>
      </c>
      <c r="AV49">
        <f t="shared" si="56"/>
        <v>0</v>
      </c>
      <c r="AW49" s="5">
        <f t="shared" si="69"/>
        <v>0</v>
      </c>
      <c r="AX49">
        <v>1.7058516897925082</v>
      </c>
      <c r="AY49">
        <v>0</v>
      </c>
      <c r="AZ49">
        <f t="shared" si="57"/>
        <v>0</v>
      </c>
      <c r="BA49">
        <f t="shared" si="58"/>
        <v>0</v>
      </c>
      <c r="BB49">
        <f t="shared" si="59"/>
        <v>0</v>
      </c>
      <c r="BC49" s="5">
        <f t="shared" si="70"/>
        <v>0</v>
      </c>
      <c r="BD49">
        <v>5.7934586189799546</v>
      </c>
      <c r="BE49">
        <v>0</v>
      </c>
      <c r="BF49">
        <f t="shared" si="60"/>
        <v>0</v>
      </c>
      <c r="BG49">
        <f t="shared" si="61"/>
        <v>0</v>
      </c>
      <c r="BH49">
        <f t="shared" si="62"/>
        <v>0</v>
      </c>
      <c r="BI49" s="5">
        <f t="shared" si="71"/>
        <v>0</v>
      </c>
    </row>
    <row r="50" spans="1:61" x14ac:dyDescent="0.3">
      <c r="A50" s="20">
        <v>44733.5</v>
      </c>
      <c r="B50" s="23">
        <v>0</v>
      </c>
      <c r="C50">
        <v>0</v>
      </c>
      <c r="D50">
        <f t="shared" si="36"/>
        <v>0</v>
      </c>
      <c r="E50">
        <f t="shared" si="37"/>
        <v>0</v>
      </c>
      <c r="F50">
        <f t="shared" si="63"/>
        <v>0</v>
      </c>
      <c r="G50" s="5" t="s">
        <v>87</v>
      </c>
      <c r="H50" s="23">
        <v>0</v>
      </c>
      <c r="I50">
        <v>7.3699788517409548E-3</v>
      </c>
      <c r="J50">
        <f t="shared" si="38"/>
        <v>585.397420193784</v>
      </c>
      <c r="K50">
        <f t="shared" si="39"/>
        <v>561.54325531031577</v>
      </c>
      <c r="L50">
        <f t="shared" si="64"/>
        <v>461.13957675343153</v>
      </c>
      <c r="M50" s="5" t="s">
        <v>87</v>
      </c>
      <c r="N50">
        <v>0</v>
      </c>
      <c r="O50">
        <v>8.6931924024360174E-3</v>
      </c>
      <c r="P50">
        <f t="shared" si="40"/>
        <v>690.50027252549296</v>
      </c>
      <c r="Q50">
        <f t="shared" si="41"/>
        <v>662.36330644960833</v>
      </c>
      <c r="R50">
        <f t="shared" si="65"/>
        <v>543.93304862042157</v>
      </c>
      <c r="S50" s="5" t="s">
        <v>87</v>
      </c>
      <c r="T50">
        <v>4.8957690085460319</v>
      </c>
      <c r="U50">
        <v>5.4163913285338011E-2</v>
      </c>
      <c r="V50">
        <f t="shared" si="42"/>
        <v>4302.2396322543982</v>
      </c>
      <c r="W50">
        <f t="shared" si="43"/>
        <v>4126.9290995875208</v>
      </c>
      <c r="X50">
        <f t="shared" si="44"/>
        <v>3389.0360542635995</v>
      </c>
      <c r="Y50" s="5">
        <f t="shared" si="66"/>
        <v>1.1063412753091417E-2</v>
      </c>
      <c r="Z50">
        <v>0</v>
      </c>
      <c r="AA50">
        <v>0</v>
      </c>
      <c r="AB50">
        <f t="shared" si="45"/>
        <v>0</v>
      </c>
      <c r="AC50">
        <f t="shared" si="46"/>
        <v>0</v>
      </c>
      <c r="AD50">
        <f t="shared" si="47"/>
        <v>0</v>
      </c>
      <c r="AE50" s="5" t="s">
        <v>87</v>
      </c>
      <c r="AF50">
        <v>9.5810199164297263</v>
      </c>
      <c r="AG50">
        <v>6.5665055099989877E-3</v>
      </c>
      <c r="AH50">
        <f t="shared" si="48"/>
        <v>521.57753265921974</v>
      </c>
      <c r="AI50">
        <f t="shared" si="49"/>
        <v>500.32394315852281</v>
      </c>
      <c r="AJ50">
        <f t="shared" si="50"/>
        <v>410.86624976063666</v>
      </c>
      <c r="AK50" s="5">
        <f t="shared" si="67"/>
        <v>6.8536602233115751E-4</v>
      </c>
      <c r="AL50">
        <v>18.05853349568585</v>
      </c>
      <c r="AM50">
        <v>0</v>
      </c>
      <c r="AN50">
        <f t="shared" si="51"/>
        <v>0</v>
      </c>
      <c r="AO50">
        <f t="shared" si="52"/>
        <v>0</v>
      </c>
      <c r="AP50">
        <f t="shared" si="53"/>
        <v>0</v>
      </c>
      <c r="AQ50" s="5">
        <f t="shared" si="68"/>
        <v>0</v>
      </c>
      <c r="AR50">
        <v>1.2337337751551023</v>
      </c>
      <c r="AS50">
        <v>4.4813913285338014E-2</v>
      </c>
      <c r="AT50">
        <f t="shared" si="54"/>
        <v>3559.5691322543989</v>
      </c>
      <c r="AU50">
        <f t="shared" si="55"/>
        <v>3414.5214329208538</v>
      </c>
      <c r="AV50">
        <f t="shared" si="56"/>
        <v>2804.0065542635998</v>
      </c>
      <c r="AW50" s="5">
        <f t="shared" si="69"/>
        <v>3.632381165839782E-2</v>
      </c>
      <c r="AX50">
        <v>2.5947575415507722</v>
      </c>
      <c r="AY50">
        <v>1.6262786209101106E-2</v>
      </c>
      <c r="AZ50">
        <f t="shared" si="57"/>
        <v>1291.7531085889009</v>
      </c>
      <c r="BA50">
        <f t="shared" si="58"/>
        <v>1239.115890558777</v>
      </c>
      <c r="BB50">
        <f t="shared" si="59"/>
        <v>1017.5625331034561</v>
      </c>
      <c r="BC50" s="5">
        <f t="shared" si="70"/>
        <v>6.2675552334580109E-3</v>
      </c>
      <c r="BD50">
        <v>8.8123841792418993</v>
      </c>
      <c r="BE50">
        <v>5.1987572500890034E-3</v>
      </c>
      <c r="BF50">
        <f t="shared" si="60"/>
        <v>412.93728837456956</v>
      </c>
      <c r="BG50">
        <f t="shared" si="61"/>
        <v>396.11064407511475</v>
      </c>
      <c r="BH50">
        <f t="shared" si="62"/>
        <v>325.28624113806893</v>
      </c>
      <c r="BI50" s="5">
        <f t="shared" si="71"/>
        <v>5.8993765414072641E-4</v>
      </c>
    </row>
    <row r="51" spans="1:61" x14ac:dyDescent="0.3">
      <c r="A51" s="20">
        <v>44733.541666666664</v>
      </c>
      <c r="B51" s="23">
        <v>0</v>
      </c>
      <c r="C51">
        <v>0</v>
      </c>
      <c r="D51">
        <f t="shared" si="36"/>
        <v>0</v>
      </c>
      <c r="E51">
        <f t="shared" si="37"/>
        <v>0</v>
      </c>
      <c r="F51">
        <f t="shared" si="63"/>
        <v>0</v>
      </c>
      <c r="G51" s="5" t="s">
        <v>87</v>
      </c>
      <c r="H51" s="23">
        <v>0</v>
      </c>
      <c r="I51">
        <v>0</v>
      </c>
      <c r="J51">
        <f t="shared" si="38"/>
        <v>0</v>
      </c>
      <c r="K51">
        <f t="shared" si="39"/>
        <v>0</v>
      </c>
      <c r="L51">
        <f t="shared" si="64"/>
        <v>0</v>
      </c>
      <c r="M51" s="5" t="s">
        <v>87</v>
      </c>
      <c r="N51">
        <v>0</v>
      </c>
      <c r="O51">
        <v>0.10084862267877301</v>
      </c>
      <c r="P51">
        <f t="shared" si="40"/>
        <v>8007.3806406945778</v>
      </c>
      <c r="Q51">
        <f t="shared" si="41"/>
        <v>7549.2253478649109</v>
      </c>
      <c r="R51">
        <f t="shared" si="65"/>
        <v>6310.098321010827</v>
      </c>
      <c r="S51" s="5" t="s">
        <v>87</v>
      </c>
      <c r="T51">
        <v>4.896121777277644</v>
      </c>
      <c r="U51">
        <v>2.8683464073353981E-2</v>
      </c>
      <c r="V51">
        <f t="shared" si="42"/>
        <v>2277.4670474243062</v>
      </c>
      <c r="W51">
        <f t="shared" si="43"/>
        <v>2147.158070139059</v>
      </c>
      <c r="X51">
        <f t="shared" si="44"/>
        <v>1794.7243470697588</v>
      </c>
      <c r="Y51" s="5">
        <f t="shared" si="66"/>
        <v>5.8584049535840288E-3</v>
      </c>
      <c r="Z51">
        <v>0</v>
      </c>
      <c r="AA51">
        <v>0</v>
      </c>
      <c r="AB51">
        <f t="shared" si="45"/>
        <v>0</v>
      </c>
      <c r="AC51">
        <f t="shared" si="46"/>
        <v>0</v>
      </c>
      <c r="AD51">
        <f t="shared" si="47"/>
        <v>0</v>
      </c>
      <c r="AE51" s="5" t="s">
        <v>87</v>
      </c>
      <c r="AF51">
        <v>9.5817102848350917</v>
      </c>
      <c r="AG51">
        <v>0</v>
      </c>
      <c r="AH51">
        <f t="shared" si="48"/>
        <v>0</v>
      </c>
      <c r="AI51">
        <f t="shared" si="49"/>
        <v>0</v>
      </c>
      <c r="AJ51">
        <f t="shared" si="50"/>
        <v>0</v>
      </c>
      <c r="AK51" s="5">
        <f t="shared" si="67"/>
        <v>0</v>
      </c>
      <c r="AL51">
        <v>18.059834718424284</v>
      </c>
      <c r="AM51">
        <v>3.6175367468596009E-2</v>
      </c>
      <c r="AN51">
        <f t="shared" si="51"/>
        <v>2872.3241770065233</v>
      </c>
      <c r="AO51">
        <f t="shared" si="52"/>
        <v>2707.9794825966915</v>
      </c>
      <c r="AP51">
        <f t="shared" si="53"/>
        <v>2263.4927425100523</v>
      </c>
      <c r="AQ51" s="5">
        <f t="shared" si="68"/>
        <v>2.003084083138873E-3</v>
      </c>
      <c r="AR51">
        <v>1.2338226728743877</v>
      </c>
      <c r="AS51">
        <v>2.0113464073353987E-2</v>
      </c>
      <c r="AT51">
        <f t="shared" si="54"/>
        <v>1597.0090474243066</v>
      </c>
      <c r="AU51">
        <f t="shared" si="55"/>
        <v>1505.6335801390594</v>
      </c>
      <c r="AV51">
        <f t="shared" si="56"/>
        <v>1258.4994470697591</v>
      </c>
      <c r="AW51" s="5">
        <f t="shared" si="69"/>
        <v>1.6301746203525758E-2</v>
      </c>
      <c r="AX51">
        <v>2.5949445089761505</v>
      </c>
      <c r="AY51">
        <v>0</v>
      </c>
      <c r="AZ51">
        <f t="shared" si="57"/>
        <v>0</v>
      </c>
      <c r="BA51">
        <f t="shared" si="58"/>
        <v>0</v>
      </c>
      <c r="BB51">
        <f t="shared" si="59"/>
        <v>0</v>
      </c>
      <c r="BC51" s="5">
        <f t="shared" si="70"/>
        <v>0</v>
      </c>
      <c r="BD51">
        <v>8.8130191629561967</v>
      </c>
      <c r="BE51">
        <v>2.98784004534286E-2</v>
      </c>
      <c r="BF51">
        <f t="shared" si="60"/>
        <v>2372.3449960022308</v>
      </c>
      <c r="BG51">
        <f t="shared" si="61"/>
        <v>2236.6074227423046</v>
      </c>
      <c r="BH51">
        <f t="shared" si="62"/>
        <v>1869.4915163710275</v>
      </c>
      <c r="BI51" s="5">
        <f t="shared" si="71"/>
        <v>3.3902570618496997E-3</v>
      </c>
    </row>
    <row r="52" spans="1:61" x14ac:dyDescent="0.3">
      <c r="A52" s="20">
        <v>44733.583333333336</v>
      </c>
      <c r="B52" s="23">
        <v>0</v>
      </c>
      <c r="C52">
        <v>0</v>
      </c>
      <c r="D52">
        <f t="shared" si="36"/>
        <v>0</v>
      </c>
      <c r="E52">
        <f t="shared" si="37"/>
        <v>0</v>
      </c>
      <c r="F52">
        <f t="shared" si="63"/>
        <v>0</v>
      </c>
      <c r="G52" s="5" t="s">
        <v>87</v>
      </c>
      <c r="H52" s="23">
        <v>0</v>
      </c>
      <c r="I52">
        <v>0</v>
      </c>
      <c r="J52">
        <f t="shared" si="38"/>
        <v>0</v>
      </c>
      <c r="K52">
        <f t="shared" si="39"/>
        <v>0</v>
      </c>
      <c r="L52">
        <f t="shared" si="64"/>
        <v>0</v>
      </c>
      <c r="M52" s="5" t="s">
        <v>87</v>
      </c>
      <c r="N52">
        <v>0</v>
      </c>
      <c r="O52">
        <v>6.5789044606714975E-2</v>
      </c>
      <c r="P52">
        <f t="shared" si="40"/>
        <v>5273.6498156742718</v>
      </c>
      <c r="Q52">
        <f t="shared" si="41"/>
        <v>4997.5770548229611</v>
      </c>
      <c r="R52">
        <f t="shared" si="65"/>
        <v>4663.1274817239573</v>
      </c>
      <c r="S52" s="5" t="s">
        <v>87</v>
      </c>
      <c r="T52">
        <v>3.3682453119657079</v>
      </c>
      <c r="U52">
        <v>0</v>
      </c>
      <c r="V52">
        <f t="shared" si="42"/>
        <v>0</v>
      </c>
      <c r="W52">
        <f t="shared" si="43"/>
        <v>0</v>
      </c>
      <c r="X52">
        <f t="shared" si="44"/>
        <v>0</v>
      </c>
      <c r="Y52" s="5">
        <f t="shared" si="66"/>
        <v>0</v>
      </c>
      <c r="Z52">
        <v>0</v>
      </c>
      <c r="AA52">
        <v>0</v>
      </c>
      <c r="AB52">
        <f t="shared" si="45"/>
        <v>0</v>
      </c>
      <c r="AC52">
        <f t="shared" si="46"/>
        <v>0</v>
      </c>
      <c r="AD52">
        <f t="shared" si="47"/>
        <v>0</v>
      </c>
      <c r="AE52" s="5" t="s">
        <v>87</v>
      </c>
      <c r="AF52">
        <v>6.5916560526103254</v>
      </c>
      <c r="AG52">
        <v>1.731479154881399E-2</v>
      </c>
      <c r="AH52">
        <f t="shared" si="48"/>
        <v>1387.9536905529294</v>
      </c>
      <c r="AI52">
        <f t="shared" si="49"/>
        <v>1315.295053616923</v>
      </c>
      <c r="AJ52">
        <f t="shared" si="50"/>
        <v>1227.2724249799355</v>
      </c>
      <c r="AK52" s="5">
        <f t="shared" si="67"/>
        <v>2.626774123318687E-3</v>
      </c>
      <c r="AL52">
        <v>12.424109610082244</v>
      </c>
      <c r="AM52">
        <v>1.5625405737078005E-2</v>
      </c>
      <c r="AN52">
        <f t="shared" si="51"/>
        <v>1252.5325238841729</v>
      </c>
      <c r="AO52">
        <f t="shared" si="52"/>
        <v>1186.9631129428146</v>
      </c>
      <c r="AP52">
        <f t="shared" si="53"/>
        <v>1107.5287586440888</v>
      </c>
      <c r="AQ52" s="5">
        <f t="shared" si="68"/>
        <v>1.2576680524774009E-3</v>
      </c>
      <c r="AR52">
        <v>0.84879780829652596</v>
      </c>
      <c r="AS52">
        <v>2.5898324410717988E-2</v>
      </c>
      <c r="AT52">
        <f t="shared" si="54"/>
        <v>2076.0096847631539</v>
      </c>
      <c r="AU52">
        <f t="shared" si="55"/>
        <v>1967.3316827609776</v>
      </c>
      <c r="AV52">
        <f t="shared" si="56"/>
        <v>1835.6732342316909</v>
      </c>
      <c r="AW52" s="5">
        <f t="shared" si="69"/>
        <v>3.0511771069124283E-2</v>
      </c>
      <c r="AX52">
        <v>1.7851699926528262</v>
      </c>
      <c r="AY52">
        <v>2.3250410364817009E-2</v>
      </c>
      <c r="AZ52">
        <f t="shared" si="57"/>
        <v>1863.7528948437314</v>
      </c>
      <c r="BA52">
        <f t="shared" si="58"/>
        <v>1766.186422816171</v>
      </c>
      <c r="BB52">
        <f t="shared" si="59"/>
        <v>1647.9890866582293</v>
      </c>
      <c r="BC52" s="5">
        <f t="shared" si="70"/>
        <v>1.3024199633932976E-2</v>
      </c>
      <c r="BD52">
        <v>6.0628415366736181</v>
      </c>
      <c r="BE52">
        <v>4.0286285793354498E-2</v>
      </c>
      <c r="BF52">
        <f t="shared" si="60"/>
        <v>3229.3486691952962</v>
      </c>
      <c r="BG52">
        <f t="shared" si="61"/>
        <v>3060.2939852444501</v>
      </c>
      <c r="BH52">
        <f t="shared" si="62"/>
        <v>2855.4919370329667</v>
      </c>
      <c r="BI52" s="5">
        <f t="shared" si="71"/>
        <v>6.6447862029158644E-3</v>
      </c>
    </row>
    <row r="53" spans="1:61" x14ac:dyDescent="0.3">
      <c r="A53" s="20">
        <v>44733.625</v>
      </c>
      <c r="B53" s="23">
        <v>0</v>
      </c>
      <c r="C53">
        <v>0</v>
      </c>
      <c r="D53">
        <f t="shared" si="36"/>
        <v>0</v>
      </c>
      <c r="E53">
        <f t="shared" si="37"/>
        <v>0</v>
      </c>
      <c r="F53">
        <f t="shared" si="63"/>
        <v>0</v>
      </c>
      <c r="G53" s="5" t="s">
        <v>87</v>
      </c>
      <c r="H53" s="23">
        <v>0</v>
      </c>
      <c r="I53">
        <v>0</v>
      </c>
      <c r="J53">
        <f t="shared" si="38"/>
        <v>0</v>
      </c>
      <c r="K53">
        <f t="shared" si="39"/>
        <v>0</v>
      </c>
      <c r="L53">
        <f t="shared" si="64"/>
        <v>0</v>
      </c>
      <c r="M53" s="5" t="s">
        <v>87</v>
      </c>
      <c r="N53">
        <v>0</v>
      </c>
      <c r="O53">
        <v>2.7947980376807985E-2</v>
      </c>
      <c r="P53">
        <f t="shared" si="40"/>
        <v>2266.5812085591274</v>
      </c>
      <c r="Q53">
        <f t="shared" si="41"/>
        <v>2145.0168099134717</v>
      </c>
      <c r="R53">
        <f t="shared" si="65"/>
        <v>1867.7635285820775</v>
      </c>
      <c r="S53" s="5" t="s">
        <v>87</v>
      </c>
      <c r="T53">
        <v>1.4211470042311518</v>
      </c>
      <c r="U53">
        <v>7.8868518050089986E-2</v>
      </c>
      <c r="V53">
        <f t="shared" si="42"/>
        <v>6396.2368138622978</v>
      </c>
      <c r="W53">
        <f t="shared" si="43"/>
        <v>6053.1850498504245</v>
      </c>
      <c r="X53">
        <f t="shared" si="44"/>
        <v>5270.7830612875132</v>
      </c>
      <c r="Y53" s="5">
        <f t="shared" si="66"/>
        <v>5.5496382721334392E-2</v>
      </c>
      <c r="Z53">
        <v>0</v>
      </c>
      <c r="AA53">
        <v>0</v>
      </c>
      <c r="AB53">
        <f t="shared" si="45"/>
        <v>0</v>
      </c>
      <c r="AC53">
        <f t="shared" si="46"/>
        <v>0</v>
      </c>
      <c r="AD53">
        <f t="shared" si="47"/>
        <v>0</v>
      </c>
      <c r="AE53" s="5" t="s">
        <v>87</v>
      </c>
      <c r="AF53">
        <v>2.7811846776155109</v>
      </c>
      <c r="AG53">
        <v>3.3068835087755016E-2</v>
      </c>
      <c r="AH53">
        <f t="shared" si="48"/>
        <v>2681.8825256169316</v>
      </c>
      <c r="AI53">
        <f t="shared" si="49"/>
        <v>2538.0441159302268</v>
      </c>
      <c r="AJ53">
        <f t="shared" si="50"/>
        <v>2209.990248914668</v>
      </c>
      <c r="AK53" s="5">
        <f t="shared" si="67"/>
        <v>1.1890197495301513E-2</v>
      </c>
      <c r="AL53">
        <v>5.2420428197088533</v>
      </c>
      <c r="AM53">
        <v>0</v>
      </c>
      <c r="AN53">
        <f t="shared" si="51"/>
        <v>0</v>
      </c>
      <c r="AO53">
        <f t="shared" si="52"/>
        <v>0</v>
      </c>
      <c r="AP53">
        <f t="shared" si="53"/>
        <v>0</v>
      </c>
      <c r="AQ53" s="5">
        <f t="shared" si="68"/>
        <v>0</v>
      </c>
      <c r="AR53">
        <v>0.35812904071247659</v>
      </c>
      <c r="AS53">
        <v>7.3968518050089999E-2</v>
      </c>
      <c r="AT53">
        <f t="shared" si="54"/>
        <v>5998.8468138622984</v>
      </c>
      <c r="AU53">
        <f t="shared" si="55"/>
        <v>5677.1084165170914</v>
      </c>
      <c r="AV53">
        <f t="shared" si="56"/>
        <v>4943.3160612875145</v>
      </c>
      <c r="AW53" s="5">
        <f t="shared" si="69"/>
        <v>0.20654152453801022</v>
      </c>
      <c r="AX53">
        <v>0.75320790266945392</v>
      </c>
      <c r="AY53">
        <v>2.55803953030454E-2</v>
      </c>
      <c r="AZ53">
        <f t="shared" si="57"/>
        <v>2074.570059076982</v>
      </c>
      <c r="BA53">
        <f t="shared" si="58"/>
        <v>1963.3038663071691</v>
      </c>
      <c r="BB53">
        <f t="shared" si="59"/>
        <v>1709.5378181025239</v>
      </c>
      <c r="BC53" s="5">
        <f t="shared" si="70"/>
        <v>3.3961931642492948E-2</v>
      </c>
      <c r="BD53">
        <v>2.5580645971250524</v>
      </c>
      <c r="BE53">
        <v>5.6889019228012067E-3</v>
      </c>
      <c r="BF53">
        <f t="shared" si="60"/>
        <v>461.36994593917785</v>
      </c>
      <c r="BG53">
        <f t="shared" si="61"/>
        <v>436.62511887563358</v>
      </c>
      <c r="BH53">
        <f t="shared" si="62"/>
        <v>380.18931550080464</v>
      </c>
      <c r="BI53" s="5">
        <f t="shared" si="71"/>
        <v>2.2239086257612728E-3</v>
      </c>
    </row>
    <row r="54" spans="1:61" x14ac:dyDescent="0.3">
      <c r="A54" s="20">
        <v>44734.333333333336</v>
      </c>
      <c r="B54" s="23">
        <v>0</v>
      </c>
      <c r="C54">
        <v>0</v>
      </c>
      <c r="D54">
        <f t="shared" si="36"/>
        <v>0</v>
      </c>
      <c r="E54">
        <f t="shared" si="37"/>
        <v>0</v>
      </c>
      <c r="F54">
        <f t="shared" si="63"/>
        <v>0</v>
      </c>
      <c r="G54" s="5" t="s">
        <v>87</v>
      </c>
      <c r="H54" s="23">
        <v>0</v>
      </c>
      <c r="I54">
        <v>0</v>
      </c>
      <c r="J54">
        <f t="shared" si="38"/>
        <v>0</v>
      </c>
      <c r="K54">
        <f t="shared" si="39"/>
        <v>0</v>
      </c>
      <c r="L54">
        <f t="shared" si="64"/>
        <v>0</v>
      </c>
      <c r="M54" s="5" t="s">
        <v>87</v>
      </c>
      <c r="N54">
        <v>0</v>
      </c>
      <c r="O54">
        <v>2.3596857815868011E-2</v>
      </c>
      <c r="P54">
        <f t="shared" si="40"/>
        <v>3462.6029159004725</v>
      </c>
      <c r="Q54">
        <f t="shared" si="41"/>
        <v>1952.624253024534</v>
      </c>
      <c r="R54">
        <f t="shared" si="65"/>
        <v>1706.996694399892</v>
      </c>
      <c r="S54" s="5" t="s">
        <v>87</v>
      </c>
      <c r="T54">
        <v>0.2012912245280927</v>
      </c>
      <c r="U54">
        <v>0</v>
      </c>
      <c r="V54">
        <f t="shared" si="42"/>
        <v>0</v>
      </c>
      <c r="W54">
        <f t="shared" si="43"/>
        <v>0</v>
      </c>
      <c r="X54">
        <f t="shared" si="44"/>
        <v>0</v>
      </c>
      <c r="Y54" s="5">
        <f t="shared" si="66"/>
        <v>0</v>
      </c>
      <c r="Z54">
        <v>0</v>
      </c>
      <c r="AA54">
        <v>3.4905613419789011E-2</v>
      </c>
      <c r="AB54">
        <f t="shared" si="45"/>
        <v>5122.0497132198398</v>
      </c>
      <c r="AC54">
        <f t="shared" si="46"/>
        <v>2888.416240078594</v>
      </c>
      <c r="AD54">
        <f t="shared" si="47"/>
        <v>2525.0720747875371</v>
      </c>
      <c r="AE54" s="5" t="s">
        <v>87</v>
      </c>
      <c r="AF54">
        <v>0.39392692503254789</v>
      </c>
      <c r="AG54">
        <v>0</v>
      </c>
      <c r="AH54">
        <f t="shared" si="48"/>
        <v>0</v>
      </c>
      <c r="AI54">
        <f t="shared" si="49"/>
        <v>0</v>
      </c>
      <c r="AJ54">
        <f t="shared" si="50"/>
        <v>0</v>
      </c>
      <c r="AK54" s="5">
        <f t="shared" si="67"/>
        <v>0</v>
      </c>
      <c r="AL54">
        <v>0.7424828079476179</v>
      </c>
      <c r="AM54">
        <v>0</v>
      </c>
      <c r="AN54">
        <f t="shared" si="51"/>
        <v>0</v>
      </c>
      <c r="AO54">
        <f t="shared" si="52"/>
        <v>0</v>
      </c>
      <c r="AP54">
        <f t="shared" si="53"/>
        <v>0</v>
      </c>
      <c r="AQ54" s="5">
        <f t="shared" si="68"/>
        <v>0</v>
      </c>
      <c r="AR54">
        <v>5.0725387964410971E-2</v>
      </c>
      <c r="AS54">
        <v>0</v>
      </c>
      <c r="AT54">
        <f t="shared" si="54"/>
        <v>0</v>
      </c>
      <c r="AU54">
        <f t="shared" si="55"/>
        <v>0</v>
      </c>
      <c r="AV54">
        <f t="shared" si="56"/>
        <v>0</v>
      </c>
      <c r="AW54" s="5">
        <f t="shared" si="69"/>
        <v>0</v>
      </c>
      <c r="AX54">
        <v>0.10668434764396165</v>
      </c>
      <c r="AY54">
        <v>0</v>
      </c>
      <c r="AZ54">
        <f t="shared" si="57"/>
        <v>0</v>
      </c>
      <c r="BA54">
        <f t="shared" si="58"/>
        <v>0</v>
      </c>
      <c r="BB54">
        <f t="shared" si="59"/>
        <v>0</v>
      </c>
      <c r="BC54" s="5">
        <f t="shared" si="70"/>
        <v>0</v>
      </c>
      <c r="BD54">
        <v>0.36232420266461896</v>
      </c>
      <c r="BE54">
        <v>0</v>
      </c>
      <c r="BF54">
        <f t="shared" si="60"/>
        <v>0</v>
      </c>
      <c r="BG54">
        <f t="shared" si="61"/>
        <v>0</v>
      </c>
      <c r="BH54">
        <f t="shared" si="62"/>
        <v>0</v>
      </c>
      <c r="BI54" s="5">
        <f t="shared" si="71"/>
        <v>0</v>
      </c>
    </row>
    <row r="55" spans="1:61" x14ac:dyDescent="0.3">
      <c r="A55" s="20">
        <v>44734.375</v>
      </c>
      <c r="B55" s="23">
        <v>0</v>
      </c>
      <c r="C55">
        <v>1.3727246793221015E-2</v>
      </c>
      <c r="D55">
        <f t="shared" si="36"/>
        <v>1998.1380432212509</v>
      </c>
      <c r="E55">
        <f t="shared" si="37"/>
        <v>1121.2369423213613</v>
      </c>
      <c r="F55">
        <f t="shared" si="63"/>
        <v>979.16451376045495</v>
      </c>
      <c r="G55" s="5" t="s">
        <v>87</v>
      </c>
      <c r="H55" s="23">
        <v>0</v>
      </c>
      <c r="I55">
        <v>0</v>
      </c>
      <c r="J55">
        <f t="shared" si="38"/>
        <v>0</v>
      </c>
      <c r="K55">
        <f t="shared" si="39"/>
        <v>0</v>
      </c>
      <c r="L55">
        <f t="shared" si="64"/>
        <v>0</v>
      </c>
      <c r="M55" s="5" t="s">
        <v>87</v>
      </c>
      <c r="N55">
        <v>0</v>
      </c>
      <c r="O55">
        <v>2.7103717566131003E-2</v>
      </c>
      <c r="P55">
        <f t="shared" si="40"/>
        <v>3945.2171289260291</v>
      </c>
      <c r="Q55">
        <f t="shared" si="41"/>
        <v>2213.822616229058</v>
      </c>
      <c r="R55">
        <f t="shared" si="65"/>
        <v>1933.3081739921242</v>
      </c>
      <c r="S55" s="5" t="s">
        <v>87</v>
      </c>
      <c r="T55">
        <v>0.6590876175907795</v>
      </c>
      <c r="U55">
        <v>3.3582748584818994E-2</v>
      </c>
      <c r="V55">
        <f t="shared" si="42"/>
        <v>4888.3048840062529</v>
      </c>
      <c r="W55">
        <f t="shared" si="43"/>
        <v>2743.027710158487</v>
      </c>
      <c r="X55">
        <f t="shared" si="44"/>
        <v>2395.4574565551388</v>
      </c>
      <c r="Y55" s="5">
        <f t="shared" si="66"/>
        <v>5.0953390245104258E-2</v>
      </c>
      <c r="Z55">
        <v>0</v>
      </c>
      <c r="AA55">
        <v>6.4983091628586009E-2</v>
      </c>
      <c r="AB55">
        <f t="shared" si="45"/>
        <v>9458.9388174569795</v>
      </c>
      <c r="AC55">
        <f t="shared" si="46"/>
        <v>5307.7972631923622</v>
      </c>
      <c r="AD55">
        <f t="shared" si="47"/>
        <v>4635.2439258670402</v>
      </c>
      <c r="AE55" s="5" t="s">
        <v>87</v>
      </c>
      <c r="AF55">
        <v>1.2898344631428711</v>
      </c>
      <c r="AG55">
        <v>5.0057793177199494E-4</v>
      </c>
      <c r="AH55">
        <f t="shared" si="48"/>
        <v>72.864123748731586</v>
      </c>
      <c r="AI55">
        <f t="shared" si="49"/>
        <v>40.887038607825957</v>
      </c>
      <c r="AJ55">
        <f t="shared" si="50"/>
        <v>35.706223873296395</v>
      </c>
      <c r="AK55" s="5">
        <f t="shared" si="67"/>
        <v>3.8809470988410144E-4</v>
      </c>
      <c r="AL55">
        <v>2.4311105769243873</v>
      </c>
      <c r="AM55">
        <v>0</v>
      </c>
      <c r="AN55">
        <f t="shared" si="51"/>
        <v>0</v>
      </c>
      <c r="AO55">
        <f t="shared" si="52"/>
        <v>0</v>
      </c>
      <c r="AP55">
        <f t="shared" si="53"/>
        <v>0</v>
      </c>
      <c r="AQ55" s="5">
        <f t="shared" si="68"/>
        <v>0</v>
      </c>
      <c r="AR55">
        <v>0.16609007761371986</v>
      </c>
      <c r="AS55">
        <v>0</v>
      </c>
      <c r="AT55">
        <f t="shared" si="54"/>
        <v>0</v>
      </c>
      <c r="AU55">
        <f t="shared" si="55"/>
        <v>0</v>
      </c>
      <c r="AV55">
        <f t="shared" si="56"/>
        <v>0</v>
      </c>
      <c r="AW55" s="5">
        <f t="shared" si="69"/>
        <v>0</v>
      </c>
      <c r="AX55">
        <v>0.34931643288340142</v>
      </c>
      <c r="AY55">
        <v>4.33639686703189E-2</v>
      </c>
      <c r="AZ55">
        <f t="shared" si="57"/>
        <v>6312.0592796516185</v>
      </c>
      <c r="BA55">
        <f t="shared" si="58"/>
        <v>3541.9545063354244</v>
      </c>
      <c r="BB55">
        <f t="shared" si="59"/>
        <v>3093.151885253847</v>
      </c>
      <c r="BC55" s="5">
        <f t="shared" si="70"/>
        <v>0.12413950386580686</v>
      </c>
      <c r="BD55">
        <v>1.1863577067979656</v>
      </c>
      <c r="BE55">
        <v>0</v>
      </c>
      <c r="BF55">
        <f t="shared" si="60"/>
        <v>0</v>
      </c>
      <c r="BG55">
        <f t="shared" si="61"/>
        <v>0</v>
      </c>
      <c r="BH55">
        <f t="shared" si="62"/>
        <v>0</v>
      </c>
      <c r="BI55" s="5">
        <f t="shared" si="71"/>
        <v>0</v>
      </c>
    </row>
    <row r="56" spans="1:61" x14ac:dyDescent="0.3">
      <c r="A56" s="20">
        <v>44734.416666666664</v>
      </c>
      <c r="B56" s="23">
        <v>0</v>
      </c>
      <c r="C56">
        <v>0</v>
      </c>
      <c r="D56">
        <f t="shared" si="36"/>
        <v>0</v>
      </c>
      <c r="E56">
        <f t="shared" si="37"/>
        <v>0</v>
      </c>
      <c r="F56">
        <f t="shared" si="63"/>
        <v>0</v>
      </c>
      <c r="G56" s="5" t="s">
        <v>87</v>
      </c>
      <c r="H56" s="23">
        <v>0</v>
      </c>
      <c r="I56">
        <v>0</v>
      </c>
      <c r="J56">
        <f t="shared" si="38"/>
        <v>0</v>
      </c>
      <c r="K56">
        <f t="shared" si="39"/>
        <v>0</v>
      </c>
      <c r="L56">
        <f t="shared" si="64"/>
        <v>0</v>
      </c>
      <c r="M56" s="5" t="s">
        <v>87</v>
      </c>
      <c r="N56">
        <v>0</v>
      </c>
      <c r="O56">
        <v>4.7800813532705017E-2</v>
      </c>
      <c r="P56">
        <f t="shared" si="40"/>
        <v>3831.2352046463075</v>
      </c>
      <c r="Q56">
        <f t="shared" si="41"/>
        <v>3751.5671820917983</v>
      </c>
      <c r="R56">
        <f t="shared" si="65"/>
        <v>3388.1216631981315</v>
      </c>
      <c r="S56" s="5" t="s">
        <v>87</v>
      </c>
      <c r="T56">
        <v>1.483426199598447</v>
      </c>
      <c r="U56">
        <v>0</v>
      </c>
      <c r="V56">
        <f t="shared" si="42"/>
        <v>0</v>
      </c>
      <c r="W56">
        <f t="shared" si="43"/>
        <v>0</v>
      </c>
      <c r="X56">
        <f t="shared" si="44"/>
        <v>0</v>
      </c>
      <c r="Y56" s="5">
        <f t="shared" si="66"/>
        <v>0</v>
      </c>
      <c r="Z56">
        <v>0</v>
      </c>
      <c r="AA56">
        <v>1.0801844041203018E-2</v>
      </c>
      <c r="AB56">
        <f t="shared" si="45"/>
        <v>865.76779990242187</v>
      </c>
      <c r="AC56">
        <f t="shared" si="46"/>
        <v>847.76472650041671</v>
      </c>
      <c r="AD56">
        <f t="shared" si="47"/>
        <v>765.63470564046986</v>
      </c>
      <c r="AE56" s="5" t="s">
        <v>87</v>
      </c>
      <c r="AF56">
        <v>2.903065062525763</v>
      </c>
      <c r="AG56">
        <v>4.8490628453999873E-3</v>
      </c>
      <c r="AH56">
        <f t="shared" si="48"/>
        <v>388.65238705880898</v>
      </c>
      <c r="AI56">
        <f t="shared" si="49"/>
        <v>380.57061564980893</v>
      </c>
      <c r="AJ56">
        <f t="shared" si="50"/>
        <v>343.70157448195113</v>
      </c>
      <c r="AK56" s="5">
        <f t="shared" si="67"/>
        <v>1.67032523934596E-3</v>
      </c>
      <c r="AL56">
        <v>5.4717658588598921</v>
      </c>
      <c r="AM56">
        <v>3.3430504454381005E-2</v>
      </c>
      <c r="AN56">
        <f t="shared" si="51"/>
        <v>2679.4549320186375</v>
      </c>
      <c r="AO56">
        <f t="shared" si="52"/>
        <v>2623.7374245946689</v>
      </c>
      <c r="AP56">
        <f t="shared" si="53"/>
        <v>2369.5541557265256</v>
      </c>
      <c r="AQ56" s="5">
        <f t="shared" si="68"/>
        <v>6.1096372390002651E-3</v>
      </c>
      <c r="AR56">
        <v>0.37382339775423873</v>
      </c>
      <c r="AS56">
        <v>0</v>
      </c>
      <c r="AT56">
        <f t="shared" si="54"/>
        <v>0</v>
      </c>
      <c r="AU56">
        <f t="shared" si="55"/>
        <v>0</v>
      </c>
      <c r="AV56">
        <f t="shared" si="56"/>
        <v>0</v>
      </c>
      <c r="AW56" s="5">
        <f t="shared" si="69"/>
        <v>0</v>
      </c>
      <c r="AX56">
        <v>0.78621587579459851</v>
      </c>
      <c r="AY56">
        <v>6.4384429781489949E-3</v>
      </c>
      <c r="AZ56">
        <f t="shared" si="57"/>
        <v>516.04120469864199</v>
      </c>
      <c r="BA56">
        <f t="shared" si="58"/>
        <v>505.31046640172684</v>
      </c>
      <c r="BB56">
        <f t="shared" si="59"/>
        <v>456.35683829120075</v>
      </c>
      <c r="BC56" s="5">
        <f t="shared" si="70"/>
        <v>8.1891541195882045E-3</v>
      </c>
      <c r="BD56">
        <v>2.670167148326434</v>
      </c>
      <c r="BE56">
        <v>0</v>
      </c>
      <c r="BF56">
        <f t="shared" si="60"/>
        <v>0</v>
      </c>
      <c r="BG56">
        <f t="shared" si="61"/>
        <v>0</v>
      </c>
      <c r="BH56">
        <f t="shared" si="62"/>
        <v>0</v>
      </c>
      <c r="BI56" s="5">
        <f t="shared" si="71"/>
        <v>0</v>
      </c>
    </row>
    <row r="57" spans="1:61" x14ac:dyDescent="0.3">
      <c r="A57" s="20">
        <v>44734.458333333336</v>
      </c>
      <c r="B57" s="23">
        <v>0</v>
      </c>
      <c r="C57">
        <v>0</v>
      </c>
      <c r="D57">
        <f t="shared" si="36"/>
        <v>0</v>
      </c>
      <c r="E57">
        <f t="shared" si="37"/>
        <v>0</v>
      </c>
      <c r="F57">
        <f t="shared" si="63"/>
        <v>0</v>
      </c>
      <c r="G57" s="5" t="s">
        <v>87</v>
      </c>
      <c r="H57" s="23">
        <v>0</v>
      </c>
      <c r="I57">
        <v>0</v>
      </c>
      <c r="J57">
        <f t="shared" si="38"/>
        <v>0</v>
      </c>
      <c r="K57">
        <f t="shared" si="39"/>
        <v>0</v>
      </c>
      <c r="L57">
        <f t="shared" si="64"/>
        <v>0</v>
      </c>
      <c r="M57" s="5" t="s">
        <v>87</v>
      </c>
      <c r="N57">
        <v>0</v>
      </c>
      <c r="O57">
        <v>6.2743341434594008E-2</v>
      </c>
      <c r="P57">
        <f t="shared" si="40"/>
        <v>5097.896491560763</v>
      </c>
      <c r="Q57">
        <f t="shared" si="41"/>
        <v>4882.6031726515275</v>
      </c>
      <c r="R57">
        <f t="shared" si="65"/>
        <v>4447.2480408840238</v>
      </c>
      <c r="S57" s="5" t="s">
        <v>87</v>
      </c>
      <c r="T57">
        <v>3.218588134855461</v>
      </c>
      <c r="U57">
        <v>1.9589238630228017E-2</v>
      </c>
      <c r="V57">
        <f t="shared" si="42"/>
        <v>1591.6256387060264</v>
      </c>
      <c r="W57">
        <f t="shared" si="43"/>
        <v>1524.4084312195043</v>
      </c>
      <c r="X57">
        <f t="shared" si="44"/>
        <v>1388.4852341105618</v>
      </c>
      <c r="Y57" s="5">
        <f t="shared" si="66"/>
        <v>6.0862831183920996E-3</v>
      </c>
      <c r="Z57">
        <v>0</v>
      </c>
      <c r="AA57">
        <v>0</v>
      </c>
      <c r="AB57">
        <f t="shared" si="45"/>
        <v>0</v>
      </c>
      <c r="AC57">
        <f t="shared" si="46"/>
        <v>0</v>
      </c>
      <c r="AD57">
        <f t="shared" si="47"/>
        <v>0</v>
      </c>
      <c r="AE57" s="5" t="s">
        <v>87</v>
      </c>
      <c r="AF57">
        <v>6.2987769580233524</v>
      </c>
      <c r="AG57">
        <v>1.3040025894756974E-2</v>
      </c>
      <c r="AH57">
        <f t="shared" si="48"/>
        <v>1059.5021039490041</v>
      </c>
      <c r="AI57">
        <f t="shared" si="49"/>
        <v>1014.757428428795</v>
      </c>
      <c r="AJ57">
        <f t="shared" si="50"/>
        <v>924.2770354203742</v>
      </c>
      <c r="AK57" s="5">
        <f t="shared" si="67"/>
        <v>2.0702472847758946E-3</v>
      </c>
      <c r="AL57">
        <v>11.872084148709872</v>
      </c>
      <c r="AM57">
        <v>0</v>
      </c>
      <c r="AN57">
        <f t="shared" si="51"/>
        <v>0</v>
      </c>
      <c r="AO57">
        <f t="shared" si="52"/>
        <v>0</v>
      </c>
      <c r="AP57">
        <f t="shared" si="53"/>
        <v>0</v>
      </c>
      <c r="AQ57" s="5">
        <f t="shared" si="68"/>
        <v>0</v>
      </c>
      <c r="AR57">
        <v>0.81108420012322802</v>
      </c>
      <c r="AS57">
        <v>0</v>
      </c>
      <c r="AT57">
        <f t="shared" si="54"/>
        <v>0</v>
      </c>
      <c r="AU57">
        <f t="shared" si="55"/>
        <v>0</v>
      </c>
      <c r="AV57">
        <f t="shared" si="56"/>
        <v>0</v>
      </c>
      <c r="AW57" s="5">
        <f t="shared" si="69"/>
        <v>0</v>
      </c>
      <c r="AX57">
        <v>1.7058516897925082</v>
      </c>
      <c r="AY57">
        <v>2.9078696632832107E-2</v>
      </c>
      <c r="AZ57">
        <f t="shared" si="57"/>
        <v>2362.6441014176085</v>
      </c>
      <c r="BA57">
        <f t="shared" si="58"/>
        <v>2262.8654003714846</v>
      </c>
      <c r="BB57">
        <f t="shared" si="59"/>
        <v>2061.0980173351395</v>
      </c>
      <c r="BC57" s="5">
        <f t="shared" si="70"/>
        <v>1.7046438917775464E-2</v>
      </c>
      <c r="BD57">
        <v>5.7934586189799546</v>
      </c>
      <c r="BE57">
        <v>0</v>
      </c>
      <c r="BF57">
        <f t="shared" si="60"/>
        <v>0</v>
      </c>
      <c r="BG57">
        <f t="shared" si="61"/>
        <v>0</v>
      </c>
      <c r="BH57">
        <f t="shared" si="62"/>
        <v>0</v>
      </c>
      <c r="BI57" s="5">
        <f t="shared" si="71"/>
        <v>0</v>
      </c>
    </row>
    <row r="58" spans="1:61" x14ac:dyDescent="0.3">
      <c r="A58" s="20">
        <v>44734.5</v>
      </c>
      <c r="B58" s="23">
        <v>0</v>
      </c>
      <c r="C58">
        <v>2.2810971333331986E-2</v>
      </c>
      <c r="D58">
        <f t="shared" si="36"/>
        <v>1811.8754530065596</v>
      </c>
      <c r="E58">
        <f t="shared" si="37"/>
        <v>1738.043942457675</v>
      </c>
      <c r="F58">
        <f t="shared" si="63"/>
        <v>1427.2824763265824</v>
      </c>
      <c r="G58" s="5" t="s">
        <v>87</v>
      </c>
      <c r="H58" s="23">
        <v>0</v>
      </c>
      <c r="I58">
        <v>0</v>
      </c>
      <c r="J58">
        <f t="shared" si="38"/>
        <v>0</v>
      </c>
      <c r="K58">
        <f t="shared" si="39"/>
        <v>0</v>
      </c>
      <c r="L58">
        <f t="shared" si="64"/>
        <v>0</v>
      </c>
      <c r="M58" s="5" t="s">
        <v>87</v>
      </c>
      <c r="N58">
        <v>0</v>
      </c>
      <c r="O58">
        <v>3.3038519261050003E-2</v>
      </c>
      <c r="P58">
        <f t="shared" si="40"/>
        <v>2624.249584905202</v>
      </c>
      <c r="Q58">
        <f t="shared" si="41"/>
        <v>2517.3149108969365</v>
      </c>
      <c r="R58">
        <f t="shared" si="65"/>
        <v>2067.2201501638988</v>
      </c>
      <c r="S58" s="5" t="s">
        <v>87</v>
      </c>
      <c r="T58">
        <v>4.8957690085460319</v>
      </c>
      <c r="U58">
        <v>4.2301482414723979E-2</v>
      </c>
      <c r="V58">
        <f t="shared" si="42"/>
        <v>3360.0067482015261</v>
      </c>
      <c r="W58">
        <f t="shared" si="43"/>
        <v>3223.0909501192018</v>
      </c>
      <c r="X58">
        <f t="shared" si="44"/>
        <v>2646.8037546892792</v>
      </c>
      <c r="Y58" s="5">
        <f t="shared" si="66"/>
        <v>8.6404163147573154E-3</v>
      </c>
      <c r="Z58">
        <v>0</v>
      </c>
      <c r="AA58">
        <v>0</v>
      </c>
      <c r="AB58">
        <f t="shared" si="45"/>
        <v>0</v>
      </c>
      <c r="AC58">
        <f t="shared" si="46"/>
        <v>0</v>
      </c>
      <c r="AD58">
        <f t="shared" si="47"/>
        <v>0</v>
      </c>
      <c r="AE58" s="5" t="s">
        <v>87</v>
      </c>
      <c r="AF58">
        <v>9.5810199164297263</v>
      </c>
      <c r="AG58">
        <v>4.4801637956888019E-2</v>
      </c>
      <c r="AH58">
        <f t="shared" si="48"/>
        <v>3558.5941029156156</v>
      </c>
      <c r="AI58">
        <f t="shared" si="49"/>
        <v>3413.5861347284877</v>
      </c>
      <c r="AJ58">
        <f t="shared" si="50"/>
        <v>2803.238486962483</v>
      </c>
      <c r="AK58" s="5">
        <f t="shared" si="67"/>
        <v>4.6760823323268585E-3</v>
      </c>
      <c r="AL58">
        <v>18.05853349568585</v>
      </c>
      <c r="AM58">
        <v>3.1207024176339998E-3</v>
      </c>
      <c r="AN58">
        <f t="shared" si="51"/>
        <v>247.87739303266861</v>
      </c>
      <c r="AO58">
        <f t="shared" si="52"/>
        <v>237.77671954092656</v>
      </c>
      <c r="AP58">
        <f t="shared" si="53"/>
        <v>195.26235027135937</v>
      </c>
      <c r="AQ58" s="5">
        <f t="shared" si="68"/>
        <v>1.7281040115346702E-4</v>
      </c>
      <c r="AR58">
        <v>1.2337337751551023</v>
      </c>
      <c r="AS58">
        <v>0</v>
      </c>
      <c r="AT58">
        <f t="shared" si="54"/>
        <v>0</v>
      </c>
      <c r="AU58">
        <f t="shared" si="55"/>
        <v>0</v>
      </c>
      <c r="AV58">
        <f t="shared" si="56"/>
        <v>0</v>
      </c>
      <c r="AW58" s="5">
        <f t="shared" si="69"/>
        <v>0</v>
      </c>
      <c r="AX58">
        <v>2.5947575415507722</v>
      </c>
      <c r="AY58">
        <v>6.4333578677194997E-2</v>
      </c>
      <c r="AZ58">
        <f t="shared" si="57"/>
        <v>5110.016154329599</v>
      </c>
      <c r="BA58">
        <f t="shared" si="58"/>
        <v>4901.7898046777436</v>
      </c>
      <c r="BB58">
        <f t="shared" si="59"/>
        <v>4025.3520178320914</v>
      </c>
      <c r="BC58" s="5">
        <f t="shared" si="70"/>
        <v>2.4793676344320614E-2</v>
      </c>
      <c r="BD58">
        <v>8.8123841792418993</v>
      </c>
      <c r="BE58">
        <v>2.6353209807409017E-3</v>
      </c>
      <c r="BF58">
        <f t="shared" si="60"/>
        <v>209.32354550024985</v>
      </c>
      <c r="BG58">
        <f t="shared" si="61"/>
        <v>200.79388992591842</v>
      </c>
      <c r="BH58">
        <f t="shared" si="62"/>
        <v>164.89203376495823</v>
      </c>
      <c r="BI58" s="5">
        <f t="shared" si="71"/>
        <v>2.9904744586006782E-4</v>
      </c>
    </row>
    <row r="59" spans="1:61" x14ac:dyDescent="0.3">
      <c r="A59" s="20">
        <v>44734.541666666664</v>
      </c>
      <c r="B59" s="23">
        <v>0</v>
      </c>
      <c r="C59">
        <v>3.3688059303859985E-2</v>
      </c>
      <c r="D59">
        <f t="shared" si="36"/>
        <v>2674.8319087264831</v>
      </c>
      <c r="E59">
        <f t="shared" si="37"/>
        <v>2521.787055309047</v>
      </c>
      <c r="F59">
        <f t="shared" si="63"/>
        <v>2107.8618706425191</v>
      </c>
      <c r="G59" s="5" t="s">
        <v>87</v>
      </c>
      <c r="H59" s="23">
        <v>0</v>
      </c>
      <c r="I59">
        <v>0</v>
      </c>
      <c r="J59">
        <f t="shared" si="38"/>
        <v>0</v>
      </c>
      <c r="K59">
        <f t="shared" si="39"/>
        <v>0</v>
      </c>
      <c r="L59">
        <f t="shared" si="64"/>
        <v>0</v>
      </c>
      <c r="M59" s="5" t="s">
        <v>87</v>
      </c>
      <c r="N59">
        <v>0</v>
      </c>
      <c r="O59">
        <v>8.3328117604449026E-2</v>
      </c>
      <c r="P59">
        <f t="shared" si="40"/>
        <v>6616.2525377932525</v>
      </c>
      <c r="Q59">
        <f t="shared" si="41"/>
        <v>6237.6928995162407</v>
      </c>
      <c r="R59">
        <f t="shared" si="65"/>
        <v>5213.8403185103753</v>
      </c>
      <c r="S59" s="5" t="s">
        <v>87</v>
      </c>
      <c r="T59">
        <v>4.896121777277644</v>
      </c>
      <c r="U59">
        <v>6.9523946633839873E-3</v>
      </c>
      <c r="V59">
        <f t="shared" si="42"/>
        <v>552.02013627268866</v>
      </c>
      <c r="W59">
        <f t="shared" si="43"/>
        <v>520.4354073169352</v>
      </c>
      <c r="X59">
        <f t="shared" si="44"/>
        <v>435.01133408793606</v>
      </c>
      <c r="Y59" s="5">
        <f t="shared" si="66"/>
        <v>1.4199799309831951E-3</v>
      </c>
      <c r="Z59">
        <v>0</v>
      </c>
      <c r="AA59">
        <v>6.6664825863799182E-4</v>
      </c>
      <c r="AB59">
        <f t="shared" si="45"/>
        <v>52.931871735856554</v>
      </c>
      <c r="AC59">
        <f t="shared" si="46"/>
        <v>49.903288696864152</v>
      </c>
      <c r="AD59">
        <f t="shared" si="47"/>
        <v>41.712181542979145</v>
      </c>
      <c r="AE59" s="5" t="s">
        <v>87</v>
      </c>
      <c r="AF59">
        <v>9.5817102848350917</v>
      </c>
      <c r="AG59">
        <v>2.2630876859289994E-2</v>
      </c>
      <c r="AH59">
        <f t="shared" si="48"/>
        <v>1796.8916226276258</v>
      </c>
      <c r="AI59">
        <f t="shared" si="49"/>
        <v>1694.0795490558712</v>
      </c>
      <c r="AJ59">
        <f t="shared" si="50"/>
        <v>1416.013965085775</v>
      </c>
      <c r="AK59" s="5">
        <f t="shared" si="67"/>
        <v>2.3618828149195581E-3</v>
      </c>
      <c r="AL59">
        <v>18.059834718424284</v>
      </c>
      <c r="AM59">
        <v>1.6618306928270987E-2</v>
      </c>
      <c r="AN59">
        <f t="shared" si="51"/>
        <v>1319.4935701047166</v>
      </c>
      <c r="AO59">
        <f t="shared" si="52"/>
        <v>1243.9966017295815</v>
      </c>
      <c r="AP59">
        <f t="shared" si="53"/>
        <v>1039.8074645019158</v>
      </c>
      <c r="AQ59" s="5">
        <f t="shared" si="68"/>
        <v>9.2018045499153711E-4</v>
      </c>
      <c r="AR59">
        <v>1.2338226728743877</v>
      </c>
      <c r="AS59">
        <v>0</v>
      </c>
      <c r="AT59">
        <f t="shared" si="54"/>
        <v>0</v>
      </c>
      <c r="AU59">
        <f t="shared" si="55"/>
        <v>0</v>
      </c>
      <c r="AV59">
        <f t="shared" si="56"/>
        <v>0</v>
      </c>
      <c r="AW59" s="5">
        <f t="shared" si="69"/>
        <v>0</v>
      </c>
      <c r="AX59">
        <v>2.5949445089761505</v>
      </c>
      <c r="AY59">
        <v>0</v>
      </c>
      <c r="AZ59">
        <f t="shared" si="57"/>
        <v>0</v>
      </c>
      <c r="BA59">
        <f t="shared" si="58"/>
        <v>0</v>
      </c>
      <c r="BB59">
        <f t="shared" si="59"/>
        <v>0</v>
      </c>
      <c r="BC59" s="5">
        <f t="shared" si="70"/>
        <v>0</v>
      </c>
      <c r="BD59">
        <v>8.8130191629561967</v>
      </c>
      <c r="BE59">
        <v>1.57348668102163E-2</v>
      </c>
      <c r="BF59">
        <f t="shared" si="60"/>
        <v>1249.3484247311744</v>
      </c>
      <c r="BG59">
        <f t="shared" si="61"/>
        <v>1177.8649248123616</v>
      </c>
      <c r="BH59">
        <f t="shared" si="62"/>
        <v>984.53061631523394</v>
      </c>
      <c r="BI59" s="5">
        <f t="shared" si="71"/>
        <v>1.7854116187963065E-3</v>
      </c>
    </row>
    <row r="60" spans="1:61" x14ac:dyDescent="0.3">
      <c r="A60" s="20">
        <v>44734.583333333336</v>
      </c>
      <c r="B60" s="23">
        <v>0</v>
      </c>
      <c r="C60">
        <v>0</v>
      </c>
      <c r="D60">
        <f t="shared" si="36"/>
        <v>0</v>
      </c>
      <c r="E60">
        <f t="shared" si="37"/>
        <v>0</v>
      </c>
      <c r="F60">
        <f t="shared" si="63"/>
        <v>0</v>
      </c>
      <c r="G60" s="5" t="s">
        <v>87</v>
      </c>
      <c r="H60" s="23">
        <v>0</v>
      </c>
      <c r="I60">
        <v>0</v>
      </c>
      <c r="J60">
        <f t="shared" si="38"/>
        <v>0</v>
      </c>
      <c r="K60">
        <f t="shared" si="39"/>
        <v>0</v>
      </c>
      <c r="L60">
        <f t="shared" si="64"/>
        <v>0</v>
      </c>
      <c r="M60" s="5" t="s">
        <v>87</v>
      </c>
      <c r="N60">
        <v>0</v>
      </c>
      <c r="O60">
        <v>3.9237993760759982E-2</v>
      </c>
      <c r="P60">
        <f t="shared" si="40"/>
        <v>3145.3175798625202</v>
      </c>
      <c r="Q60">
        <f t="shared" si="41"/>
        <v>2980.6618787111174</v>
      </c>
      <c r="R60">
        <f t="shared" si="65"/>
        <v>2781.1889977626674</v>
      </c>
      <c r="S60" s="5" t="s">
        <v>87</v>
      </c>
      <c r="T60">
        <v>3.3682453119657079</v>
      </c>
      <c r="U60">
        <v>0</v>
      </c>
      <c r="V60">
        <f t="shared" si="42"/>
        <v>0</v>
      </c>
      <c r="W60">
        <f t="shared" si="43"/>
        <v>0</v>
      </c>
      <c r="X60">
        <f t="shared" si="44"/>
        <v>0</v>
      </c>
      <c r="Y60" s="5">
        <f t="shared" si="66"/>
        <v>0</v>
      </c>
      <c r="Z60">
        <v>0</v>
      </c>
      <c r="AA60">
        <v>0</v>
      </c>
      <c r="AB60">
        <f t="shared" si="45"/>
        <v>0</v>
      </c>
      <c r="AC60">
        <f t="shared" si="46"/>
        <v>0</v>
      </c>
      <c r="AD60">
        <f t="shared" si="47"/>
        <v>0</v>
      </c>
      <c r="AE60" s="5" t="s">
        <v>87</v>
      </c>
      <c r="AF60">
        <v>6.5916560526103254</v>
      </c>
      <c r="AG60">
        <v>3.8299484596574007E-2</v>
      </c>
      <c r="AH60">
        <f t="shared" si="48"/>
        <v>3070.0866852613726</v>
      </c>
      <c r="AI60">
        <f t="shared" si="49"/>
        <v>2909.3692813992825</v>
      </c>
      <c r="AJ60">
        <f t="shared" si="50"/>
        <v>2714.6674682051653</v>
      </c>
      <c r="AK60" s="5">
        <f t="shared" si="67"/>
        <v>5.8102977902506625E-3</v>
      </c>
      <c r="AL60">
        <v>12.424109610082244</v>
      </c>
      <c r="AM60">
        <v>3.7889317099379927E-3</v>
      </c>
      <c r="AN60">
        <f t="shared" si="51"/>
        <v>303.72076586862948</v>
      </c>
      <c r="AO60">
        <f t="shared" si="52"/>
        <v>287.821145436493</v>
      </c>
      <c r="AP60">
        <f t="shared" si="53"/>
        <v>268.55947960040487</v>
      </c>
      <c r="AQ60" s="5">
        <f t="shared" si="68"/>
        <v>3.0496605622853945E-4</v>
      </c>
      <c r="AR60">
        <v>0.84879780829652596</v>
      </c>
      <c r="AS60">
        <v>3.1172134771397991E-2</v>
      </c>
      <c r="AT60">
        <f t="shared" si="54"/>
        <v>2498.7583232752631</v>
      </c>
      <c r="AU60">
        <f t="shared" si="55"/>
        <v>2367.9496550628864</v>
      </c>
      <c r="AV60">
        <f t="shared" si="56"/>
        <v>2209.4809125966894</v>
      </c>
      <c r="AW60" s="5">
        <f t="shared" si="69"/>
        <v>3.672504154311873E-2</v>
      </c>
      <c r="AX60">
        <v>1.7851699926528262</v>
      </c>
      <c r="AY60">
        <v>3.0144562221169069E-3</v>
      </c>
      <c r="AZ60">
        <f t="shared" si="57"/>
        <v>241.63881076489125</v>
      </c>
      <c r="BA60">
        <f t="shared" si="58"/>
        <v>228.98914763814801</v>
      </c>
      <c r="BB60">
        <f t="shared" si="59"/>
        <v>213.66465702364636</v>
      </c>
      <c r="BC60" s="5">
        <f t="shared" si="70"/>
        <v>1.6886101797158881E-3</v>
      </c>
      <c r="BD60">
        <v>6.0628415366736181</v>
      </c>
      <c r="BE60">
        <v>2.3876144889144604E-2</v>
      </c>
      <c r="BF60">
        <f t="shared" si="60"/>
        <v>1913.9117743138313</v>
      </c>
      <c r="BG60">
        <f t="shared" si="61"/>
        <v>1813.7195116440178</v>
      </c>
      <c r="BH60">
        <f t="shared" si="62"/>
        <v>1692.3411497425693</v>
      </c>
      <c r="BI60" s="5">
        <f t="shared" si="71"/>
        <v>3.9381113203635909E-3</v>
      </c>
    </row>
    <row r="61" spans="1:61" ht="18" thickBot="1" x14ac:dyDescent="0.35">
      <c r="A61" s="21">
        <v>44734.625</v>
      </c>
      <c r="B61" s="24">
        <v>0</v>
      </c>
      <c r="C61" s="25">
        <v>6.4656858096989733E-3</v>
      </c>
      <c r="D61" s="25">
        <f t="shared" si="36"/>
        <v>524.36711916658669</v>
      </c>
      <c r="E61" s="25">
        <f t="shared" si="37"/>
        <v>496.24354112299949</v>
      </c>
      <c r="F61" s="25">
        <f t="shared" si="63"/>
        <v>432.10178266218236</v>
      </c>
      <c r="G61" s="7" t="s">
        <v>87</v>
      </c>
      <c r="H61" s="24">
        <v>0</v>
      </c>
      <c r="I61" s="25">
        <v>0</v>
      </c>
      <c r="J61" s="25">
        <f t="shared" si="38"/>
        <v>0</v>
      </c>
      <c r="K61" s="25">
        <f t="shared" si="39"/>
        <v>0</v>
      </c>
      <c r="L61" s="25">
        <f t="shared" si="64"/>
        <v>0</v>
      </c>
      <c r="M61" s="7" t="s">
        <v>87</v>
      </c>
      <c r="N61" s="25">
        <v>0</v>
      </c>
      <c r="O61" s="25">
        <v>3.5034227481843011E-2</v>
      </c>
      <c r="P61" s="25">
        <f t="shared" si="40"/>
        <v>2841.2758487774677</v>
      </c>
      <c r="Q61" s="25">
        <f t="shared" si="41"/>
        <v>2688.8886373072787</v>
      </c>
      <c r="R61" s="25">
        <f t="shared" si="65"/>
        <v>2341.3374226115684</v>
      </c>
      <c r="S61" s="7" t="s">
        <v>87</v>
      </c>
      <c r="T61" s="25">
        <v>1.4211470042311518</v>
      </c>
      <c r="U61" s="25">
        <v>3.4976040408259024E-2</v>
      </c>
      <c r="V61" s="25">
        <f t="shared" si="42"/>
        <v>2836.5568771098065</v>
      </c>
      <c r="W61" s="25">
        <f t="shared" si="43"/>
        <v>2684.4227600140166</v>
      </c>
      <c r="X61" s="25">
        <f t="shared" si="44"/>
        <v>2337.4487804839505</v>
      </c>
      <c r="Y61" s="7">
        <f t="shared" si="66"/>
        <v>2.461113474125165E-2</v>
      </c>
      <c r="Z61" s="25">
        <v>0</v>
      </c>
      <c r="AA61" s="25">
        <v>0</v>
      </c>
      <c r="AB61" s="25">
        <f t="shared" si="45"/>
        <v>0</v>
      </c>
      <c r="AC61" s="25">
        <f t="shared" si="46"/>
        <v>0</v>
      </c>
      <c r="AD61" s="25">
        <f t="shared" si="47"/>
        <v>0</v>
      </c>
      <c r="AE61" s="7" t="s">
        <v>87</v>
      </c>
      <c r="AF61" s="25">
        <v>2.7811846776155109</v>
      </c>
      <c r="AG61" s="25">
        <v>1.7825303213416022E-2</v>
      </c>
      <c r="AH61" s="25">
        <f t="shared" si="48"/>
        <v>1445.6320906080393</v>
      </c>
      <c r="AI61" s="25">
        <f t="shared" si="49"/>
        <v>1368.0979633974177</v>
      </c>
      <c r="AJ61" s="25">
        <f t="shared" si="50"/>
        <v>1191.2650137525927</v>
      </c>
      <c r="AK61" s="7">
        <f t="shared" si="67"/>
        <v>6.4092483166916514E-3</v>
      </c>
      <c r="AL61" s="25">
        <v>5.2420428197088533</v>
      </c>
      <c r="AM61" s="25">
        <v>2.9998856367754984E-2</v>
      </c>
      <c r="AN61" s="25">
        <f t="shared" si="51"/>
        <v>2432.9072514249292</v>
      </c>
      <c r="AO61" s="25">
        <f t="shared" si="52"/>
        <v>2302.4222258439845</v>
      </c>
      <c r="AP61" s="25">
        <f t="shared" si="53"/>
        <v>2004.8235710570657</v>
      </c>
      <c r="AQ61" s="7">
        <f t="shared" si="68"/>
        <v>5.7227415722295172E-3</v>
      </c>
      <c r="AR61" s="25">
        <v>0.35812904071247659</v>
      </c>
      <c r="AS61" s="25">
        <v>2.6726040408259016E-2</v>
      </c>
      <c r="AT61" s="25">
        <f t="shared" si="54"/>
        <v>2167.4818771098062</v>
      </c>
      <c r="AU61" s="25">
        <f t="shared" si="55"/>
        <v>2051.232510014016</v>
      </c>
      <c r="AV61" s="25">
        <f t="shared" si="56"/>
        <v>1786.1012804839499</v>
      </c>
      <c r="AW61" s="7">
        <f t="shared" si="69"/>
        <v>7.4626844991652064E-2</v>
      </c>
      <c r="AX61" s="25">
        <v>0.75320790266945392</v>
      </c>
      <c r="AY61" s="25">
        <v>0</v>
      </c>
      <c r="AZ61" s="25">
        <f t="shared" si="57"/>
        <v>0</v>
      </c>
      <c r="BA61" s="25">
        <f t="shared" si="58"/>
        <v>0</v>
      </c>
      <c r="BB61" s="25">
        <f t="shared" si="59"/>
        <v>0</v>
      </c>
      <c r="BC61" s="7">
        <f t="shared" si="70"/>
        <v>0</v>
      </c>
      <c r="BD61" s="25">
        <v>2.5580645971250524</v>
      </c>
      <c r="BE61" s="25">
        <v>1.0480659556824992E-3</v>
      </c>
      <c r="BF61" s="25">
        <f t="shared" si="60"/>
        <v>84.998149005850678</v>
      </c>
      <c r="BG61" s="25">
        <f t="shared" si="61"/>
        <v>80.439411453950399</v>
      </c>
      <c r="BH61" s="25">
        <f t="shared" si="62"/>
        <v>70.042247818261416</v>
      </c>
      <c r="BI61" s="7">
        <f t="shared" si="71"/>
        <v>4.0971051194738095E-4</v>
      </c>
    </row>
    <row r="64" spans="1:61" ht="18" thickBot="1" x14ac:dyDescent="0.35">
      <c r="A64" s="42" t="s">
        <v>109</v>
      </c>
    </row>
    <row r="65" spans="1:61" ht="18" thickBot="1" x14ac:dyDescent="0.35">
      <c r="A65" s="36"/>
      <c r="B65" s="46" t="s">
        <v>28</v>
      </c>
      <c r="C65" s="47"/>
      <c r="D65" s="47"/>
      <c r="E65" s="47"/>
      <c r="F65" s="47"/>
      <c r="G65" s="48"/>
      <c r="H65" s="47" t="s">
        <v>29</v>
      </c>
      <c r="I65" s="47"/>
      <c r="J65" s="47"/>
      <c r="K65" s="47"/>
      <c r="L65" s="47"/>
      <c r="M65" s="48"/>
      <c r="N65" s="46" t="s">
        <v>57</v>
      </c>
      <c r="O65" s="47"/>
      <c r="P65" s="47"/>
      <c r="Q65" s="47"/>
      <c r="R65" s="47"/>
      <c r="S65" s="48"/>
      <c r="T65" s="46" t="s">
        <v>58</v>
      </c>
      <c r="U65" s="47"/>
      <c r="V65" s="47"/>
      <c r="W65" s="47"/>
      <c r="X65" s="47"/>
      <c r="Y65" s="48"/>
      <c r="Z65" s="46" t="s">
        <v>59</v>
      </c>
      <c r="AA65" s="47"/>
      <c r="AB65" s="47"/>
      <c r="AC65" s="47"/>
      <c r="AD65" s="47"/>
      <c r="AE65" s="48"/>
      <c r="AF65" s="46" t="s">
        <v>60</v>
      </c>
      <c r="AG65" s="47"/>
      <c r="AH65" s="47"/>
      <c r="AI65" s="47"/>
      <c r="AJ65" s="47"/>
      <c r="AK65" s="48"/>
      <c r="AL65" s="46" t="s">
        <v>61</v>
      </c>
      <c r="AM65" s="47"/>
      <c r="AN65" s="47"/>
      <c r="AO65" s="47"/>
      <c r="AP65" s="47"/>
      <c r="AQ65" s="48"/>
      <c r="AR65" s="46" t="s">
        <v>62</v>
      </c>
      <c r="AS65" s="47"/>
      <c r="AT65" s="47"/>
      <c r="AU65" s="47"/>
      <c r="AV65" s="47"/>
      <c r="AW65" s="48"/>
      <c r="AX65" s="46" t="s">
        <v>63</v>
      </c>
      <c r="AY65" s="47"/>
      <c r="AZ65" s="47"/>
      <c r="BA65" s="47"/>
      <c r="BB65" s="47"/>
      <c r="BC65" s="48"/>
      <c r="BD65" s="46" t="s">
        <v>64</v>
      </c>
      <c r="BE65" s="47"/>
      <c r="BF65" s="47"/>
      <c r="BG65" s="47"/>
      <c r="BH65" s="47"/>
      <c r="BI65" s="48"/>
    </row>
    <row r="66" spans="1:61" x14ac:dyDescent="0.3">
      <c r="A66" s="37" t="s">
        <v>0</v>
      </c>
      <c r="B66" s="38" t="s">
        <v>54</v>
      </c>
      <c r="C66" s="39" t="s">
        <v>55</v>
      </c>
      <c r="D66" s="41" t="s">
        <v>88</v>
      </c>
      <c r="E66" s="41" t="s">
        <v>90</v>
      </c>
      <c r="F66" s="41" t="s">
        <v>91</v>
      </c>
      <c r="G66" s="40" t="s">
        <v>65</v>
      </c>
      <c r="H66" s="38" t="s">
        <v>54</v>
      </c>
      <c r="I66" s="39" t="s">
        <v>55</v>
      </c>
      <c r="J66" s="41" t="s">
        <v>88</v>
      </c>
      <c r="K66" s="41" t="s">
        <v>90</v>
      </c>
      <c r="L66" s="41" t="s">
        <v>91</v>
      </c>
      <c r="M66" s="40" t="s">
        <v>65</v>
      </c>
      <c r="N66" s="38" t="s">
        <v>54</v>
      </c>
      <c r="O66" s="39" t="s">
        <v>55</v>
      </c>
      <c r="P66" s="41" t="s">
        <v>88</v>
      </c>
      <c r="Q66" s="41" t="s">
        <v>90</v>
      </c>
      <c r="R66" s="41" t="s">
        <v>91</v>
      </c>
      <c r="S66" s="40" t="s">
        <v>65</v>
      </c>
      <c r="T66" s="38" t="s">
        <v>54</v>
      </c>
      <c r="U66" s="39" t="s">
        <v>55</v>
      </c>
      <c r="V66" s="41" t="s">
        <v>88</v>
      </c>
      <c r="W66" s="41" t="s">
        <v>90</v>
      </c>
      <c r="X66" s="41" t="s">
        <v>91</v>
      </c>
      <c r="Y66" s="40" t="s">
        <v>65</v>
      </c>
      <c r="Z66" s="38" t="s">
        <v>54</v>
      </c>
      <c r="AA66" s="39" t="s">
        <v>55</v>
      </c>
      <c r="AB66" s="41" t="s">
        <v>88</v>
      </c>
      <c r="AC66" s="41" t="s">
        <v>90</v>
      </c>
      <c r="AD66" s="41" t="s">
        <v>91</v>
      </c>
      <c r="AE66" s="40" t="s">
        <v>65</v>
      </c>
      <c r="AF66" s="38" t="s">
        <v>54</v>
      </c>
      <c r="AG66" s="39" t="s">
        <v>55</v>
      </c>
      <c r="AH66" s="41" t="s">
        <v>88</v>
      </c>
      <c r="AI66" s="41" t="s">
        <v>90</v>
      </c>
      <c r="AJ66" s="41" t="s">
        <v>91</v>
      </c>
      <c r="AK66" s="40" t="s">
        <v>65</v>
      </c>
      <c r="AL66" s="38" t="s">
        <v>54</v>
      </c>
      <c r="AM66" s="39" t="s">
        <v>55</v>
      </c>
      <c r="AN66" s="41" t="s">
        <v>88</v>
      </c>
      <c r="AO66" s="41" t="s">
        <v>90</v>
      </c>
      <c r="AP66" s="41" t="s">
        <v>91</v>
      </c>
      <c r="AQ66" s="40" t="s">
        <v>65</v>
      </c>
      <c r="AR66" s="38" t="s">
        <v>54</v>
      </c>
      <c r="AS66" s="39" t="s">
        <v>55</v>
      </c>
      <c r="AT66" s="41" t="s">
        <v>88</v>
      </c>
      <c r="AU66" s="41" t="s">
        <v>90</v>
      </c>
      <c r="AV66" s="41" t="s">
        <v>91</v>
      </c>
      <c r="AW66" s="40" t="s">
        <v>65</v>
      </c>
      <c r="AX66" s="38" t="s">
        <v>54</v>
      </c>
      <c r="AY66" s="39" t="s">
        <v>55</v>
      </c>
      <c r="AZ66" s="41" t="s">
        <v>88</v>
      </c>
      <c r="BA66" s="41" t="s">
        <v>90</v>
      </c>
      <c r="BB66" s="41" t="s">
        <v>91</v>
      </c>
      <c r="BC66" s="40" t="s">
        <v>65</v>
      </c>
      <c r="BD66" s="38" t="s">
        <v>54</v>
      </c>
      <c r="BE66" s="39" t="s">
        <v>55</v>
      </c>
      <c r="BF66" s="41" t="s">
        <v>88</v>
      </c>
      <c r="BG66" s="41" t="s">
        <v>90</v>
      </c>
      <c r="BH66" s="41" t="s">
        <v>91</v>
      </c>
      <c r="BI66" s="40" t="s">
        <v>65</v>
      </c>
    </row>
    <row r="67" spans="1:61" x14ac:dyDescent="0.3">
      <c r="A67" s="20">
        <v>44733.333333333336</v>
      </c>
      <c r="B67" s="23">
        <v>0</v>
      </c>
      <c r="C67">
        <v>0</v>
      </c>
      <c r="D67">
        <f>C67*$M3*1000</f>
        <v>0</v>
      </c>
      <c r="E67">
        <f>C67*$N3*1000</f>
        <v>0</v>
      </c>
      <c r="F67">
        <f>C67*$O3*1000</f>
        <v>0</v>
      </c>
      <c r="G67" s="5" t="s">
        <v>87</v>
      </c>
      <c r="H67" s="23">
        <v>0</v>
      </c>
      <c r="I67">
        <v>0</v>
      </c>
      <c r="J67">
        <f>I67*$M3*1000</f>
        <v>0</v>
      </c>
      <c r="K67">
        <f>I67*$N3*1000</f>
        <v>0</v>
      </c>
      <c r="L67">
        <f>I67*$O3*1000</f>
        <v>0</v>
      </c>
      <c r="M67" s="5" t="s">
        <v>87</v>
      </c>
      <c r="N67">
        <v>0</v>
      </c>
      <c r="O67">
        <v>6.0594267270059898E-3</v>
      </c>
      <c r="P67">
        <f>O67*$M3*1000</f>
        <v>958.84368528142795</v>
      </c>
      <c r="Q67">
        <f>O67*$N3*1000</f>
        <v>545.54028727689433</v>
      </c>
      <c r="R67">
        <f>O67*$O3*1000</f>
        <v>513.53641511375758</v>
      </c>
      <c r="S67" s="5" t="s">
        <v>87</v>
      </c>
      <c r="T67">
        <v>0.2012912245280927</v>
      </c>
      <c r="U67">
        <v>1.4770402038097014E-2</v>
      </c>
      <c r="V67">
        <f>U67*$M3*1000</f>
        <v>2337.2684185084718</v>
      </c>
      <c r="W67">
        <f>U67*$N3*1000</f>
        <v>1329.8039128266043</v>
      </c>
      <c r="X67">
        <f>U67*$O3*1000</f>
        <v>1251.7915727287218</v>
      </c>
      <c r="Y67" s="5">
        <f>1-(T67-U67)/T67</f>
        <v>7.3378271073290757E-2</v>
      </c>
      <c r="Z67">
        <v>0</v>
      </c>
      <c r="AA67">
        <v>3.6441356422046989E-2</v>
      </c>
      <c r="AB67">
        <f>AA67*$M3*1000</f>
        <v>5766.480240224716</v>
      </c>
      <c r="AC67">
        <f>AA67*$N3*1000</f>
        <v>3280.8760542709269</v>
      </c>
      <c r="AD67">
        <f>AA67*$O3*1000</f>
        <v>3088.4049567684824</v>
      </c>
      <c r="AE67" s="5" t="s">
        <v>87</v>
      </c>
      <c r="AF67">
        <v>0.39392692503254789</v>
      </c>
      <c r="AG67">
        <v>0</v>
      </c>
      <c r="AH67">
        <f>AG67*$M3*1000</f>
        <v>0</v>
      </c>
      <c r="AI67">
        <f>AG67*$N3*1000</f>
        <v>0</v>
      </c>
      <c r="AJ67">
        <f>AG67*$O3*1000</f>
        <v>0</v>
      </c>
      <c r="AK67" s="5">
        <f>1-(AF67-AG67)/AF67</f>
        <v>0</v>
      </c>
      <c r="AL67">
        <v>0.7424828079476179</v>
      </c>
      <c r="AM67">
        <v>0</v>
      </c>
      <c r="AN67">
        <f>AM67*$M3*1000</f>
        <v>0</v>
      </c>
      <c r="AO67">
        <f>AM67*$N3*1000</f>
        <v>0</v>
      </c>
      <c r="AP67">
        <f>AM67*$O3*1000</f>
        <v>0</v>
      </c>
      <c r="AQ67" s="5">
        <f>1-(AL67-AM67)/AL67</f>
        <v>0</v>
      </c>
      <c r="AR67">
        <v>5.0725387964410971E-2</v>
      </c>
      <c r="AS67">
        <v>0</v>
      </c>
      <c r="AT67">
        <f>AS67*$M3*1000</f>
        <v>0</v>
      </c>
      <c r="AU67">
        <f>AS67*$N3*1000</f>
        <v>0</v>
      </c>
      <c r="AV67">
        <f>AS67*$O3*1000</f>
        <v>0</v>
      </c>
      <c r="AW67" s="5">
        <f>1-(AR67-AS67)/AR67</f>
        <v>0</v>
      </c>
      <c r="AX67">
        <v>0.10668434764396165</v>
      </c>
      <c r="AY67">
        <v>0</v>
      </c>
      <c r="AZ67">
        <f>AY67*$M3*1000</f>
        <v>0</v>
      </c>
      <c r="BA67">
        <f>AY67*$N3*1000</f>
        <v>0</v>
      </c>
      <c r="BB67">
        <f>AY67*$O3*1000</f>
        <v>0</v>
      </c>
      <c r="BC67" s="5">
        <f>1-(AX67-AY67)/AX67</f>
        <v>0</v>
      </c>
      <c r="BD67">
        <v>0.36232420266461896</v>
      </c>
      <c r="BE67">
        <v>2.6024560723943296E-2</v>
      </c>
      <c r="BF67">
        <f>BE67*$M3*1000</f>
        <v>4118.1264889567874</v>
      </c>
      <c r="BG67">
        <f>BE67*$N3*1000</f>
        <v>2343.0345762444886</v>
      </c>
      <c r="BH67">
        <f>BE67*$O3*1000</f>
        <v>2205.5815213541946</v>
      </c>
      <c r="BI67" s="5">
        <f>1-(BD67-BE67)/BD67</f>
        <v>7.1826724608934356E-2</v>
      </c>
    </row>
    <row r="68" spans="1:61" x14ac:dyDescent="0.3">
      <c r="A68" s="20">
        <v>44733.375</v>
      </c>
      <c r="B68" s="23">
        <v>0</v>
      </c>
      <c r="C68">
        <v>0</v>
      </c>
      <c r="D68">
        <f t="shared" ref="D68:D82" si="72">C68*$M4*1000</f>
        <v>0</v>
      </c>
      <c r="E68">
        <f t="shared" ref="E68:E82" si="73">C68*$N4*1000</f>
        <v>0</v>
      </c>
      <c r="F68">
        <f t="shared" ref="F68:F82" si="74">C68*$O4*1000</f>
        <v>0</v>
      </c>
      <c r="G68" s="5" t="s">
        <v>87</v>
      </c>
      <c r="H68" s="23">
        <v>0</v>
      </c>
      <c r="I68">
        <v>0</v>
      </c>
      <c r="J68">
        <f t="shared" ref="J68:J82" si="75">I68*$M4*1000</f>
        <v>0</v>
      </c>
      <c r="K68">
        <f t="shared" ref="K68:K82" si="76">I68*$N4*1000</f>
        <v>0</v>
      </c>
      <c r="L68">
        <f t="shared" ref="L68:L82" si="77">I68*$O4*1000</f>
        <v>0</v>
      </c>
      <c r="M68" s="5" t="s">
        <v>87</v>
      </c>
      <c r="N68">
        <v>0</v>
      </c>
      <c r="O68">
        <v>4.3581067384410033E-3</v>
      </c>
      <c r="P68">
        <f t="shared" ref="P68:P82" si="78">O68*$M4*1000</f>
        <v>529.77145512488835</v>
      </c>
      <c r="Q68">
        <f t="shared" ref="Q68:Q82" si="79">O68*$N4*1000</f>
        <v>382.97589315173371</v>
      </c>
      <c r="R68">
        <f t="shared" ref="R68:R82" si="80">O68*$O4*1000</f>
        <v>292.12389467770043</v>
      </c>
      <c r="S68" s="5" t="s">
        <v>87</v>
      </c>
      <c r="T68">
        <v>0.6590876175907795</v>
      </c>
      <c r="U68">
        <v>2.2640663865320002E-2</v>
      </c>
      <c r="V68">
        <f t="shared" ref="V68:V82" si="81">U68*$M4*1000</f>
        <v>2752.1990994682992</v>
      </c>
      <c r="W68">
        <f t="shared" ref="W68:W82" si="82">U68*$N4*1000</f>
        <v>1989.5860716047698</v>
      </c>
      <c r="X68">
        <f t="shared" ref="X68:X82" si="83">U68*$O4*1000</f>
        <v>1517.6036988923997</v>
      </c>
      <c r="Y68" s="5">
        <f t="shared" ref="Y68:Y82" si="84">1-(T68-U68)/T68</f>
        <v>3.435152362303584E-2</v>
      </c>
      <c r="Z68">
        <v>0</v>
      </c>
      <c r="AA68">
        <v>4.0307339364929001E-2</v>
      </c>
      <c r="AB68">
        <f t="shared" ref="AB68:AB82" si="85">AA68*$M4*1000</f>
        <v>4899.7601732007697</v>
      </c>
      <c r="AC68">
        <f t="shared" ref="AC68:AC82" si="86">AA68*$N4*1000</f>
        <v>3542.0746255920758</v>
      </c>
      <c r="AD68">
        <f t="shared" ref="AD68:AD82" si="87">AA68*$O4*1000</f>
        <v>2701.8009576311911</v>
      </c>
      <c r="AE68" s="5" t="s">
        <v>87</v>
      </c>
      <c r="AF68">
        <v>1.2898344631428711</v>
      </c>
      <c r="AG68">
        <v>0</v>
      </c>
      <c r="AH68">
        <f t="shared" ref="AH68:AH82" si="88">AG68*$M4*1000</f>
        <v>0</v>
      </c>
      <c r="AI68">
        <f t="shared" ref="AI68:AI82" si="89">AG68*$N4*1000</f>
        <v>0</v>
      </c>
      <c r="AJ68">
        <f t="shared" ref="AJ68:AJ82" si="90">AG68*$O4*1000</f>
        <v>0</v>
      </c>
      <c r="AK68" s="5">
        <f t="shared" ref="AK68:AK82" si="91">1-(AF68-AG68)/AF68</f>
        <v>0</v>
      </c>
      <c r="AL68">
        <v>2.4311105769243873</v>
      </c>
      <c r="AM68">
        <v>0</v>
      </c>
      <c r="AN68">
        <f t="shared" ref="AN68:AN82" si="92">AM68*$M4*1000</f>
        <v>0</v>
      </c>
      <c r="AO68">
        <f t="shared" ref="AO68:AO82" si="93">AM68*$N4*1000</f>
        <v>0</v>
      </c>
      <c r="AP68">
        <f t="shared" ref="AP68:AP82" si="94">AM68*$O4*1000</f>
        <v>0</v>
      </c>
      <c r="AQ68" s="5">
        <f t="shared" ref="AQ68:AQ82" si="95">1-(AL68-AM68)/AL68</f>
        <v>0</v>
      </c>
      <c r="AR68">
        <v>0.16609007761371986</v>
      </c>
      <c r="AS68">
        <v>0</v>
      </c>
      <c r="AT68">
        <f t="shared" ref="AT68:AT82" si="96">AS68*$M4*1000</f>
        <v>0</v>
      </c>
      <c r="AU68">
        <f t="shared" ref="AU68:AU82" si="97">AS68*$N4*1000</f>
        <v>0</v>
      </c>
      <c r="AV68">
        <f t="shared" ref="AV68:AV82" si="98">AS68*$O4*1000</f>
        <v>0</v>
      </c>
      <c r="AW68" s="5">
        <f t="shared" ref="AW68:AW82" si="99">1-(AR68-AS68)/AR68</f>
        <v>0</v>
      </c>
      <c r="AX68">
        <v>0.34931643288340142</v>
      </c>
      <c r="AY68">
        <v>2.07325280650471E-2</v>
      </c>
      <c r="AZ68">
        <f t="shared" ref="AZ68:AZ82" si="100">AY68*$M4*1000</f>
        <v>2520.2461115871256</v>
      </c>
      <c r="BA68">
        <f t="shared" ref="BA68:BA82" si="101">AY68*$N4*1000</f>
        <v>1821.9054579294548</v>
      </c>
      <c r="BB68">
        <f t="shared" ref="BB68:BB82" si="102">AY68*$O4*1000</f>
        <v>1389.7013562001071</v>
      </c>
      <c r="BC68" s="5">
        <f t="shared" ref="BC68:BC82" si="103">1-(AX68-AY68)/AX68</f>
        <v>5.935171126623584E-2</v>
      </c>
      <c r="BD68">
        <v>1.1863577067979656</v>
      </c>
      <c r="BE68">
        <v>1.3702599296011198E-2</v>
      </c>
      <c r="BF68">
        <f t="shared" ref="BF68:BF82" si="104">BE68*$M4*1000</f>
        <v>1665.6879704231212</v>
      </c>
      <c r="BG68">
        <f t="shared" ref="BG68:BG82" si="105">BE68*$N4*1000</f>
        <v>1204.1387508024768</v>
      </c>
      <c r="BH68">
        <f t="shared" ref="BH68:BH82" si="106">BE68*$O4*1000</f>
        <v>918.48523081163057</v>
      </c>
      <c r="BI68" s="5">
        <f t="shared" ref="BI68:BI82" si="107">1-(BD68-BE68)/BD68</f>
        <v>1.1550141426564409E-2</v>
      </c>
    </row>
    <row r="69" spans="1:61" x14ac:dyDescent="0.3">
      <c r="A69" s="20">
        <v>44733.416666666664</v>
      </c>
      <c r="B69" s="23">
        <v>0</v>
      </c>
      <c r="C69">
        <v>3.8854106107791997E-2</v>
      </c>
      <c r="D69">
        <f t="shared" si="72"/>
        <v>4244.422551215197</v>
      </c>
      <c r="E69">
        <f t="shared" si="73"/>
        <v>3223.1682749092897</v>
      </c>
      <c r="F69">
        <f t="shared" si="74"/>
        <v>2295.5005888483511</v>
      </c>
      <c r="G69" s="5" t="s">
        <v>87</v>
      </c>
      <c r="H69" s="23">
        <v>0</v>
      </c>
      <c r="I69">
        <v>7.699150274170008E-3</v>
      </c>
      <c r="J69">
        <f t="shared" si="75"/>
        <v>841.05517595033166</v>
      </c>
      <c r="K69">
        <f t="shared" si="76"/>
        <v>638.68814376062244</v>
      </c>
      <c r="L69">
        <f t="shared" si="77"/>
        <v>454.86579819796407</v>
      </c>
      <c r="M69" s="5" t="s">
        <v>87</v>
      </c>
      <c r="N69">
        <v>0</v>
      </c>
      <c r="O69">
        <v>4.3700332252073981E-2</v>
      </c>
      <c r="P69">
        <f t="shared" si="78"/>
        <v>4773.8242952165619</v>
      </c>
      <c r="Q69">
        <f t="shared" si="79"/>
        <v>3625.1901955256317</v>
      </c>
      <c r="R69">
        <f t="shared" si="80"/>
        <v>2581.8156294525306</v>
      </c>
      <c r="S69" s="5" t="s">
        <v>87</v>
      </c>
      <c r="T69">
        <v>1.483426199598447</v>
      </c>
      <c r="U69">
        <v>1.4356970711280059E-3</v>
      </c>
      <c r="V69">
        <f t="shared" si="81"/>
        <v>156.83554805002336</v>
      </c>
      <c r="W69">
        <f t="shared" si="82"/>
        <v>119.09920766680447</v>
      </c>
      <c r="X69">
        <f t="shared" si="83"/>
        <v>84.820982962242596</v>
      </c>
      <c r="Y69" s="5">
        <f t="shared" si="84"/>
        <v>9.6782507381676375E-4</v>
      </c>
      <c r="Z69">
        <v>0</v>
      </c>
      <c r="AA69">
        <v>8.7510679823339932E-3</v>
      </c>
      <c r="AB69">
        <f t="shared" si="85"/>
        <v>955.96666639016541</v>
      </c>
      <c r="AC69">
        <f t="shared" si="86"/>
        <v>725.95067851983788</v>
      </c>
      <c r="AD69">
        <f t="shared" si="87"/>
        <v>517.01309639629233</v>
      </c>
      <c r="AE69" s="5" t="s">
        <v>87</v>
      </c>
      <c r="AF69">
        <v>2.903065062525763</v>
      </c>
      <c r="AG69">
        <v>0</v>
      </c>
      <c r="AH69">
        <f t="shared" si="88"/>
        <v>0</v>
      </c>
      <c r="AI69">
        <f t="shared" si="89"/>
        <v>0</v>
      </c>
      <c r="AJ69">
        <f t="shared" si="90"/>
        <v>0</v>
      </c>
      <c r="AK69" s="5">
        <f t="shared" si="91"/>
        <v>0</v>
      </c>
      <c r="AL69">
        <v>5.4717658588598921</v>
      </c>
      <c r="AM69">
        <v>9.7377345140979982E-3</v>
      </c>
      <c r="AN69">
        <f t="shared" si="92"/>
        <v>1063.7501183200652</v>
      </c>
      <c r="AO69">
        <f t="shared" si="93"/>
        <v>807.80025844000875</v>
      </c>
      <c r="AP69">
        <f t="shared" si="94"/>
        <v>575.30535509290974</v>
      </c>
      <c r="AQ69" s="5">
        <f t="shared" si="95"/>
        <v>1.7796328946222406E-3</v>
      </c>
      <c r="AR69">
        <v>0.37382339775423873</v>
      </c>
      <c r="AS69">
        <v>0</v>
      </c>
      <c r="AT69">
        <f t="shared" si="96"/>
        <v>0</v>
      </c>
      <c r="AU69">
        <f t="shared" si="97"/>
        <v>0</v>
      </c>
      <c r="AV69">
        <f t="shared" si="98"/>
        <v>0</v>
      </c>
      <c r="AW69" s="5">
        <f t="shared" si="99"/>
        <v>0</v>
      </c>
      <c r="AX69">
        <v>0.78621587579459851</v>
      </c>
      <c r="AY69">
        <v>1.9237857817706039E-3</v>
      </c>
      <c r="AZ69">
        <f t="shared" si="100"/>
        <v>210.15435880062074</v>
      </c>
      <c r="BA69">
        <f t="shared" si="101"/>
        <v>159.58893205063495</v>
      </c>
      <c r="BB69">
        <f t="shared" si="102"/>
        <v>113.65726398700727</v>
      </c>
      <c r="BC69" s="5">
        <f t="shared" si="103"/>
        <v>2.4468925660224849E-3</v>
      </c>
      <c r="BD69">
        <v>2.670167148326434</v>
      </c>
      <c r="BE69">
        <v>4.8516595735485987E-3</v>
      </c>
      <c r="BF69">
        <f t="shared" si="104"/>
        <v>529.99529181444893</v>
      </c>
      <c r="BG69">
        <f t="shared" si="105"/>
        <v>402.47265436343963</v>
      </c>
      <c r="BH69">
        <f t="shared" si="106"/>
        <v>286.63604760525118</v>
      </c>
      <c r="BI69" s="5">
        <f t="shared" si="107"/>
        <v>1.8169872161708511E-3</v>
      </c>
    </row>
    <row r="70" spans="1:61" x14ac:dyDescent="0.3">
      <c r="A70" s="20">
        <v>44733.458333333336</v>
      </c>
      <c r="B70" s="23">
        <v>0</v>
      </c>
      <c r="C70">
        <v>0</v>
      </c>
      <c r="D70">
        <f t="shared" si="72"/>
        <v>0</v>
      </c>
      <c r="E70">
        <f t="shared" si="73"/>
        <v>0</v>
      </c>
      <c r="F70">
        <f t="shared" si="74"/>
        <v>0</v>
      </c>
      <c r="G70" s="5" t="s">
        <v>87</v>
      </c>
      <c r="H70" s="23">
        <v>0</v>
      </c>
      <c r="I70">
        <v>0</v>
      </c>
      <c r="J70">
        <f t="shared" si="75"/>
        <v>0</v>
      </c>
      <c r="K70">
        <f t="shared" si="76"/>
        <v>0</v>
      </c>
      <c r="L70">
        <f t="shared" si="77"/>
        <v>0</v>
      </c>
      <c r="M70" s="5" t="s">
        <v>87</v>
      </c>
      <c r="N70">
        <v>0</v>
      </c>
      <c r="O70">
        <v>7.4070303090818995E-2</v>
      </c>
      <c r="P70">
        <f t="shared" si="78"/>
        <v>6541.8891689811335</v>
      </c>
      <c r="Q70">
        <f t="shared" si="79"/>
        <v>6038.4826990748979</v>
      </c>
      <c r="R70">
        <f t="shared" si="80"/>
        <v>4403.4795187491891</v>
      </c>
      <c r="S70" s="5" t="s">
        <v>87</v>
      </c>
      <c r="T70">
        <v>3.218588134855461</v>
      </c>
      <c r="U70">
        <v>2.5053472404094002E-2</v>
      </c>
      <c r="V70">
        <f t="shared" si="81"/>
        <v>2212.7226827295822</v>
      </c>
      <c r="W70">
        <f t="shared" si="82"/>
        <v>2042.4509331138916</v>
      </c>
      <c r="X70">
        <f t="shared" si="83"/>
        <v>1489.4289344233885</v>
      </c>
      <c r="Y70" s="5">
        <f t="shared" si="84"/>
        <v>7.7839945200751659E-3</v>
      </c>
      <c r="Z70">
        <v>0</v>
      </c>
      <c r="AA70">
        <v>0</v>
      </c>
      <c r="AB70">
        <f t="shared" si="85"/>
        <v>0</v>
      </c>
      <c r="AC70">
        <f t="shared" si="86"/>
        <v>0</v>
      </c>
      <c r="AD70">
        <f t="shared" si="87"/>
        <v>0</v>
      </c>
      <c r="AE70" s="5" t="s">
        <v>87</v>
      </c>
      <c r="AF70">
        <v>6.2987769580233524</v>
      </c>
      <c r="AG70">
        <v>2.7089985191240118E-3</v>
      </c>
      <c r="AH70">
        <f t="shared" si="88"/>
        <v>239.25874920903271</v>
      </c>
      <c r="AI70">
        <f t="shared" si="89"/>
        <v>220.84749227355957</v>
      </c>
      <c r="AJ70">
        <f t="shared" si="90"/>
        <v>161.04996196192249</v>
      </c>
      <c r="AK70" s="5">
        <f t="shared" si="91"/>
        <v>4.3008325857196716E-4</v>
      </c>
      <c r="AL70">
        <v>11.872084148709872</v>
      </c>
      <c r="AM70">
        <v>0</v>
      </c>
      <c r="AN70">
        <f t="shared" si="92"/>
        <v>0</v>
      </c>
      <c r="AO70">
        <f t="shared" si="93"/>
        <v>0</v>
      </c>
      <c r="AP70">
        <f t="shared" si="94"/>
        <v>0</v>
      </c>
      <c r="AQ70" s="5">
        <f t="shared" si="95"/>
        <v>0</v>
      </c>
      <c r="AR70">
        <v>0.81108420012322802</v>
      </c>
      <c r="AS70">
        <v>0</v>
      </c>
      <c r="AT70">
        <f t="shared" si="96"/>
        <v>0</v>
      </c>
      <c r="AU70">
        <f t="shared" si="97"/>
        <v>0</v>
      </c>
      <c r="AV70">
        <f t="shared" si="98"/>
        <v>0</v>
      </c>
      <c r="AW70" s="5">
        <f t="shared" si="99"/>
        <v>0</v>
      </c>
      <c r="AX70">
        <v>1.7058516897925082</v>
      </c>
      <c r="AY70">
        <v>0</v>
      </c>
      <c r="AZ70">
        <f t="shared" si="100"/>
        <v>0</v>
      </c>
      <c r="BA70">
        <f t="shared" si="101"/>
        <v>0</v>
      </c>
      <c r="BB70">
        <f t="shared" si="102"/>
        <v>0</v>
      </c>
      <c r="BC70" s="5">
        <f t="shared" si="103"/>
        <v>0</v>
      </c>
      <c r="BD70">
        <v>5.7934586189799546</v>
      </c>
      <c r="BE70">
        <v>0</v>
      </c>
      <c r="BF70">
        <f t="shared" si="104"/>
        <v>0</v>
      </c>
      <c r="BG70">
        <f t="shared" si="105"/>
        <v>0</v>
      </c>
      <c r="BH70">
        <f t="shared" si="106"/>
        <v>0</v>
      </c>
      <c r="BI70" s="5">
        <f t="shared" si="107"/>
        <v>0</v>
      </c>
    </row>
    <row r="71" spans="1:61" x14ac:dyDescent="0.3">
      <c r="A71" s="20">
        <v>44733.5</v>
      </c>
      <c r="B71" s="23">
        <v>0</v>
      </c>
      <c r="C71">
        <v>0</v>
      </c>
      <c r="D71">
        <f t="shared" si="72"/>
        <v>0</v>
      </c>
      <c r="E71">
        <f t="shared" si="73"/>
        <v>0</v>
      </c>
      <c r="F71">
        <f t="shared" si="74"/>
        <v>0</v>
      </c>
      <c r="G71" s="5" t="s">
        <v>87</v>
      </c>
      <c r="H71" s="23">
        <v>0</v>
      </c>
      <c r="I71">
        <v>7.3699788517409548E-3</v>
      </c>
      <c r="J71">
        <f t="shared" si="75"/>
        <v>639.71416433111483</v>
      </c>
      <c r="K71">
        <f t="shared" si="76"/>
        <v>587.03601215848789</v>
      </c>
      <c r="L71">
        <f t="shared" si="77"/>
        <v>433.57585584792037</v>
      </c>
      <c r="M71" s="5" t="s">
        <v>87</v>
      </c>
      <c r="N71">
        <v>0</v>
      </c>
      <c r="O71">
        <v>8.6931924024360174E-3</v>
      </c>
      <c r="P71">
        <f t="shared" si="78"/>
        <v>754.56910053144634</v>
      </c>
      <c r="Q71">
        <f t="shared" si="79"/>
        <v>692.43305896963454</v>
      </c>
      <c r="R71">
        <f t="shared" si="80"/>
        <v>511.42050903531089</v>
      </c>
      <c r="S71" s="5" t="s">
        <v>87</v>
      </c>
      <c r="T71">
        <v>4.8957690085460319</v>
      </c>
      <c r="U71">
        <v>5.4163913285338011E-2</v>
      </c>
      <c r="V71">
        <f t="shared" si="81"/>
        <v>4701.4276731673399</v>
      </c>
      <c r="W71">
        <f t="shared" si="82"/>
        <v>4314.2820756415058</v>
      </c>
      <c r="X71">
        <f t="shared" si="83"/>
        <v>3186.4630185764354</v>
      </c>
      <c r="Y71" s="5">
        <f t="shared" si="84"/>
        <v>1.1063412753091417E-2</v>
      </c>
      <c r="Z71">
        <v>0</v>
      </c>
      <c r="AA71">
        <v>0</v>
      </c>
      <c r="AB71">
        <f t="shared" si="85"/>
        <v>0</v>
      </c>
      <c r="AC71">
        <f t="shared" si="86"/>
        <v>0</v>
      </c>
      <c r="AD71">
        <f t="shared" si="87"/>
        <v>0</v>
      </c>
      <c r="AE71" s="5" t="s">
        <v>87</v>
      </c>
      <c r="AF71">
        <v>9.5810199164297263</v>
      </c>
      <c r="AG71">
        <v>6.5665055099989877E-3</v>
      </c>
      <c r="AH71">
        <f t="shared" si="88"/>
        <v>569.9726782679121</v>
      </c>
      <c r="AI71">
        <f t="shared" si="89"/>
        <v>523.03748571760946</v>
      </c>
      <c r="AJ71">
        <f t="shared" si="90"/>
        <v>386.30751915324049</v>
      </c>
      <c r="AK71" s="5">
        <f t="shared" si="91"/>
        <v>6.8536602233115751E-4</v>
      </c>
      <c r="AL71">
        <v>18.05853349568585</v>
      </c>
      <c r="AM71">
        <v>0</v>
      </c>
      <c r="AN71">
        <f t="shared" si="92"/>
        <v>0</v>
      </c>
      <c r="AO71">
        <f t="shared" si="93"/>
        <v>0</v>
      </c>
      <c r="AP71">
        <f t="shared" si="94"/>
        <v>0</v>
      </c>
      <c r="AQ71" s="5">
        <f t="shared" si="95"/>
        <v>0</v>
      </c>
      <c r="AR71">
        <v>1.2337337751551023</v>
      </c>
      <c r="AS71">
        <v>4.4813913285338014E-2</v>
      </c>
      <c r="AT71">
        <f t="shared" si="96"/>
        <v>3889.8476731673395</v>
      </c>
      <c r="AU71">
        <f t="shared" si="97"/>
        <v>3569.532758974839</v>
      </c>
      <c r="AV71">
        <f t="shared" si="98"/>
        <v>2636.4025185764353</v>
      </c>
      <c r="AW71" s="5">
        <f t="shared" si="99"/>
        <v>3.632381165839782E-2</v>
      </c>
      <c r="AX71">
        <v>2.5947575415507722</v>
      </c>
      <c r="AY71">
        <v>1.6262786209101106E-2</v>
      </c>
      <c r="AZ71">
        <f t="shared" si="100"/>
        <v>1411.6098429499759</v>
      </c>
      <c r="BA71">
        <f t="shared" si="101"/>
        <v>1295.3688680560579</v>
      </c>
      <c r="BB71">
        <f t="shared" si="102"/>
        <v>956.73971268141804</v>
      </c>
      <c r="BC71" s="5">
        <f t="shared" si="103"/>
        <v>6.2675552334580109E-3</v>
      </c>
      <c r="BD71">
        <v>8.8123841792418993</v>
      </c>
      <c r="BE71">
        <v>5.1987572500890034E-3</v>
      </c>
      <c r="BF71">
        <f t="shared" si="104"/>
        <v>451.25212930772545</v>
      </c>
      <c r="BG71">
        <f t="shared" si="105"/>
        <v>414.09314540317274</v>
      </c>
      <c r="BH71">
        <f t="shared" si="106"/>
        <v>305.84288902273602</v>
      </c>
      <c r="BI71" s="5">
        <f t="shared" si="107"/>
        <v>5.8993765414072641E-4</v>
      </c>
    </row>
    <row r="72" spans="1:61" x14ac:dyDescent="0.3">
      <c r="A72" s="20">
        <v>44733.541666666664</v>
      </c>
      <c r="B72" s="23">
        <v>0</v>
      </c>
      <c r="C72">
        <v>0</v>
      </c>
      <c r="D72">
        <f t="shared" si="72"/>
        <v>0</v>
      </c>
      <c r="E72">
        <f t="shared" si="73"/>
        <v>0</v>
      </c>
      <c r="F72">
        <f t="shared" si="74"/>
        <v>0</v>
      </c>
      <c r="G72" s="5" t="s">
        <v>87</v>
      </c>
      <c r="H72" s="23">
        <v>0</v>
      </c>
      <c r="I72">
        <v>0</v>
      </c>
      <c r="J72">
        <f t="shared" si="75"/>
        <v>0</v>
      </c>
      <c r="K72">
        <f t="shared" si="76"/>
        <v>0</v>
      </c>
      <c r="L72">
        <f t="shared" si="77"/>
        <v>0</v>
      </c>
      <c r="M72" s="5" t="s">
        <v>87</v>
      </c>
      <c r="N72">
        <v>0</v>
      </c>
      <c r="O72">
        <v>0.10084862267877301</v>
      </c>
      <c r="P72">
        <f t="shared" si="78"/>
        <v>8792.9914113622181</v>
      </c>
      <c r="Q72">
        <f t="shared" si="79"/>
        <v>7853.0486317884934</v>
      </c>
      <c r="R72">
        <f t="shared" si="80"/>
        <v>5958.1366278619089</v>
      </c>
      <c r="S72" s="5" t="s">
        <v>87</v>
      </c>
      <c r="T72">
        <v>4.896121777277644</v>
      </c>
      <c r="U72">
        <v>2.8683464073353981E-2</v>
      </c>
      <c r="V72">
        <f t="shared" si="81"/>
        <v>2500.9112325557335</v>
      </c>
      <c r="W72">
        <f t="shared" si="82"/>
        <v>2233.5717862373831</v>
      </c>
      <c r="X72">
        <f t="shared" si="83"/>
        <v>1694.6190574537532</v>
      </c>
      <c r="Y72" s="5">
        <f t="shared" si="84"/>
        <v>5.8584049535840288E-3</v>
      </c>
      <c r="Z72">
        <v>0</v>
      </c>
      <c r="AA72">
        <v>0</v>
      </c>
      <c r="AB72">
        <f t="shared" si="85"/>
        <v>0</v>
      </c>
      <c r="AC72">
        <f t="shared" si="86"/>
        <v>0</v>
      </c>
      <c r="AD72">
        <f t="shared" si="87"/>
        <v>0</v>
      </c>
      <c r="AE72" s="5" t="s">
        <v>87</v>
      </c>
      <c r="AF72">
        <v>9.5817102848350917</v>
      </c>
      <c r="AG72">
        <v>0</v>
      </c>
      <c r="AH72">
        <f t="shared" si="88"/>
        <v>0</v>
      </c>
      <c r="AI72">
        <f t="shared" si="89"/>
        <v>0</v>
      </c>
      <c r="AJ72">
        <f t="shared" si="90"/>
        <v>0</v>
      </c>
      <c r="AK72" s="5">
        <f t="shared" si="91"/>
        <v>0</v>
      </c>
      <c r="AL72">
        <v>18.059834718424284</v>
      </c>
      <c r="AM72">
        <v>3.6175367468596009E-2</v>
      </c>
      <c r="AN72">
        <f t="shared" si="92"/>
        <v>3154.1302895868857</v>
      </c>
      <c r="AO72">
        <f t="shared" si="93"/>
        <v>2816.963806323748</v>
      </c>
      <c r="AP72">
        <f t="shared" si="94"/>
        <v>2137.2407100446521</v>
      </c>
      <c r="AQ72" s="5">
        <f t="shared" si="95"/>
        <v>2.003084083138873E-3</v>
      </c>
      <c r="AR72">
        <v>1.2338226728743877</v>
      </c>
      <c r="AS72">
        <v>2.0113464073353987E-2</v>
      </c>
      <c r="AT72">
        <f t="shared" si="96"/>
        <v>1753.6929325557339</v>
      </c>
      <c r="AU72">
        <f t="shared" si="97"/>
        <v>1566.2287429040505</v>
      </c>
      <c r="AV72">
        <f t="shared" si="98"/>
        <v>1188.3034574537535</v>
      </c>
      <c r="AW72" s="5">
        <f t="shared" si="99"/>
        <v>1.6301746203525758E-2</v>
      </c>
      <c r="AX72">
        <v>2.5949445089761505</v>
      </c>
      <c r="AY72">
        <v>0</v>
      </c>
      <c r="AZ72">
        <f t="shared" si="100"/>
        <v>0</v>
      </c>
      <c r="BA72">
        <f t="shared" si="101"/>
        <v>0</v>
      </c>
      <c r="BB72">
        <f t="shared" si="102"/>
        <v>0</v>
      </c>
      <c r="BC72" s="5">
        <f t="shared" si="103"/>
        <v>0</v>
      </c>
      <c r="BD72">
        <v>8.8130191629561967</v>
      </c>
      <c r="BE72">
        <v>2.98784004534286E-2</v>
      </c>
      <c r="BF72">
        <f t="shared" si="104"/>
        <v>2605.0977355344394</v>
      </c>
      <c r="BG72">
        <f t="shared" si="105"/>
        <v>2326.6210838416673</v>
      </c>
      <c r="BH72">
        <f t="shared" si="106"/>
        <v>1765.2158987885616</v>
      </c>
      <c r="BI72" s="5">
        <f t="shared" si="107"/>
        <v>3.3902570618496997E-3</v>
      </c>
    </row>
    <row r="73" spans="1:61" x14ac:dyDescent="0.3">
      <c r="A73" s="20">
        <v>44733.583333333336</v>
      </c>
      <c r="B73" s="23">
        <v>0</v>
      </c>
      <c r="C73">
        <v>0</v>
      </c>
      <c r="D73">
        <f t="shared" si="72"/>
        <v>0</v>
      </c>
      <c r="E73">
        <f t="shared" si="73"/>
        <v>0</v>
      </c>
      <c r="F73">
        <f t="shared" si="74"/>
        <v>0</v>
      </c>
      <c r="G73" s="5" t="s">
        <v>87</v>
      </c>
      <c r="H73" s="23">
        <v>0</v>
      </c>
      <c r="I73">
        <v>0</v>
      </c>
      <c r="J73">
        <f t="shared" si="75"/>
        <v>0</v>
      </c>
      <c r="K73">
        <f t="shared" si="76"/>
        <v>0</v>
      </c>
      <c r="L73">
        <f t="shared" si="77"/>
        <v>0</v>
      </c>
      <c r="M73" s="5" t="s">
        <v>87</v>
      </c>
      <c r="N73">
        <v>0</v>
      </c>
      <c r="O73">
        <v>6.5789044606714975E-2</v>
      </c>
      <c r="P73">
        <f t="shared" si="78"/>
        <v>5736.1467992594789</v>
      </c>
      <c r="Q73">
        <f t="shared" si="79"/>
        <v>5243.606151970539</v>
      </c>
      <c r="R73">
        <f t="shared" si="80"/>
        <v>3886.8167553647204</v>
      </c>
      <c r="S73" s="5" t="s">
        <v>87</v>
      </c>
      <c r="T73">
        <v>3.3682453119657079</v>
      </c>
      <c r="U73">
        <v>0</v>
      </c>
      <c r="V73">
        <f t="shared" si="81"/>
        <v>0</v>
      </c>
      <c r="W73">
        <f t="shared" si="82"/>
        <v>0</v>
      </c>
      <c r="X73">
        <f t="shared" si="83"/>
        <v>0</v>
      </c>
      <c r="Y73" s="5">
        <f t="shared" si="84"/>
        <v>0</v>
      </c>
      <c r="Z73">
        <v>0</v>
      </c>
      <c r="AA73">
        <v>0</v>
      </c>
      <c r="AB73">
        <f t="shared" si="85"/>
        <v>0</v>
      </c>
      <c r="AC73">
        <f t="shared" si="86"/>
        <v>0</v>
      </c>
      <c r="AD73">
        <f t="shared" si="87"/>
        <v>0</v>
      </c>
      <c r="AE73" s="5" t="s">
        <v>87</v>
      </c>
      <c r="AF73">
        <v>6.5916560526103254</v>
      </c>
      <c r="AG73">
        <v>1.731479154881399E-2</v>
      </c>
      <c r="AH73">
        <f t="shared" si="88"/>
        <v>1509.6766751410917</v>
      </c>
      <c r="AI73">
        <f t="shared" si="89"/>
        <v>1380.0466024123043</v>
      </c>
      <c r="AJ73">
        <f t="shared" si="90"/>
        <v>1022.9578847039304</v>
      </c>
      <c r="AK73" s="5">
        <f t="shared" si="91"/>
        <v>2.626774123318687E-3</v>
      </c>
      <c r="AL73">
        <v>12.424109610082244</v>
      </c>
      <c r="AM73">
        <v>1.5625405737078005E-2</v>
      </c>
      <c r="AN73">
        <f t="shared" si="92"/>
        <v>1362.3791262158311</v>
      </c>
      <c r="AO73">
        <f t="shared" si="93"/>
        <v>1245.3969219309074</v>
      </c>
      <c r="AP73">
        <f t="shared" si="94"/>
        <v>923.1489709465684</v>
      </c>
      <c r="AQ73" s="5">
        <f t="shared" si="95"/>
        <v>1.2576680524774009E-3</v>
      </c>
      <c r="AR73">
        <v>0.84879780829652596</v>
      </c>
      <c r="AS73">
        <v>2.5898324410717988E-2</v>
      </c>
      <c r="AT73">
        <f t="shared" si="96"/>
        <v>2258.0749053705013</v>
      </c>
      <c r="AU73">
        <f t="shared" si="97"/>
        <v>2064.1827832822592</v>
      </c>
      <c r="AV73">
        <f t="shared" si="98"/>
        <v>1530.0730061852187</v>
      </c>
      <c r="AW73" s="5">
        <f t="shared" si="99"/>
        <v>3.0511771069124283E-2</v>
      </c>
      <c r="AX73">
        <v>1.7851699926528262</v>
      </c>
      <c r="AY73">
        <v>2.3250410364817009E-2</v>
      </c>
      <c r="AZ73">
        <f t="shared" si="100"/>
        <v>2027.2032797083948</v>
      </c>
      <c r="BA73">
        <f t="shared" si="101"/>
        <v>1853.1352074437984</v>
      </c>
      <c r="BB73">
        <f t="shared" si="102"/>
        <v>1373.6342443533888</v>
      </c>
      <c r="BC73" s="5">
        <f t="shared" si="103"/>
        <v>1.3024199633932976E-2</v>
      </c>
      <c r="BD73">
        <v>6.0628415366736181</v>
      </c>
      <c r="BE73">
        <v>4.0286285793354498E-2</v>
      </c>
      <c r="BF73">
        <f t="shared" si="104"/>
        <v>3512.5612583225789</v>
      </c>
      <c r="BG73">
        <f t="shared" si="105"/>
        <v>3210.9512653496645</v>
      </c>
      <c r="BH73">
        <f t="shared" si="106"/>
        <v>2380.1137646713837</v>
      </c>
      <c r="BI73" s="5">
        <f t="shared" si="107"/>
        <v>6.6447862029158644E-3</v>
      </c>
    </row>
    <row r="74" spans="1:61" x14ac:dyDescent="0.3">
      <c r="A74" s="20">
        <v>44733.625</v>
      </c>
      <c r="B74" s="23">
        <v>0</v>
      </c>
      <c r="C74">
        <v>0</v>
      </c>
      <c r="D74">
        <f t="shared" si="72"/>
        <v>0</v>
      </c>
      <c r="E74">
        <f t="shared" si="73"/>
        <v>0</v>
      </c>
      <c r="F74">
        <f t="shared" si="74"/>
        <v>0</v>
      </c>
      <c r="G74" s="5" t="s">
        <v>87</v>
      </c>
      <c r="H74" s="23">
        <v>0</v>
      </c>
      <c r="I74">
        <v>0</v>
      </c>
      <c r="J74">
        <f t="shared" si="75"/>
        <v>0</v>
      </c>
      <c r="K74">
        <f t="shared" si="76"/>
        <v>0</v>
      </c>
      <c r="L74">
        <f t="shared" si="77"/>
        <v>0</v>
      </c>
      <c r="M74" s="5" t="s">
        <v>87</v>
      </c>
      <c r="N74">
        <v>0</v>
      </c>
      <c r="O74">
        <v>2.7947980376807985E-2</v>
      </c>
      <c r="P74">
        <f t="shared" si="78"/>
        <v>2436.7844090538879</v>
      </c>
      <c r="Q74">
        <f t="shared" si="79"/>
        <v>2272.4689164251754</v>
      </c>
      <c r="R74">
        <f t="shared" si="80"/>
        <v>1661.5074334012347</v>
      </c>
      <c r="S74" s="5" t="s">
        <v>87</v>
      </c>
      <c r="T74">
        <v>1.4211470042311518</v>
      </c>
      <c r="U74">
        <v>7.8868518050089986E-2</v>
      </c>
      <c r="V74">
        <f t="shared" si="81"/>
        <v>6876.546088787346</v>
      </c>
      <c r="W74">
        <f t="shared" si="82"/>
        <v>6412.8517816648509</v>
      </c>
      <c r="X74">
        <f t="shared" si="83"/>
        <v>4688.7333980778494</v>
      </c>
      <c r="Y74" s="5">
        <f t="shared" si="84"/>
        <v>5.5496382721334392E-2</v>
      </c>
      <c r="Z74">
        <v>0</v>
      </c>
      <c r="AA74">
        <v>0</v>
      </c>
      <c r="AB74">
        <f t="shared" si="85"/>
        <v>0</v>
      </c>
      <c r="AC74">
        <f t="shared" si="86"/>
        <v>0</v>
      </c>
      <c r="AD74">
        <f t="shared" si="87"/>
        <v>0</v>
      </c>
      <c r="AE74" s="5" t="s">
        <v>87</v>
      </c>
      <c r="AF74">
        <v>2.7811846776155109</v>
      </c>
      <c r="AG74">
        <v>3.3068835087755016E-2</v>
      </c>
      <c r="AH74">
        <f t="shared" si="88"/>
        <v>2883.2717313013595</v>
      </c>
      <c r="AI74">
        <f t="shared" si="89"/>
        <v>2688.849026875419</v>
      </c>
      <c r="AJ74">
        <f t="shared" si="90"/>
        <v>1965.9422459670357</v>
      </c>
      <c r="AK74" s="5">
        <f t="shared" si="91"/>
        <v>1.1890197495301513E-2</v>
      </c>
      <c r="AL74">
        <v>5.2420428197088533</v>
      </c>
      <c r="AM74">
        <v>0</v>
      </c>
      <c r="AN74">
        <f t="shared" si="92"/>
        <v>0</v>
      </c>
      <c r="AO74">
        <f t="shared" si="93"/>
        <v>0</v>
      </c>
      <c r="AP74">
        <f t="shared" si="94"/>
        <v>0</v>
      </c>
      <c r="AQ74" s="5">
        <f t="shared" si="95"/>
        <v>0</v>
      </c>
      <c r="AR74">
        <v>0.35812904071247659</v>
      </c>
      <c r="AS74">
        <v>7.3968518050089999E-2</v>
      </c>
      <c r="AT74">
        <f t="shared" si="96"/>
        <v>6449.3150887873471</v>
      </c>
      <c r="AU74">
        <f t="shared" si="97"/>
        <v>6014.4295149981854</v>
      </c>
      <c r="AV74">
        <f t="shared" si="98"/>
        <v>4397.42839807785</v>
      </c>
      <c r="AW74" s="5">
        <f t="shared" si="99"/>
        <v>0.20654152453801022</v>
      </c>
      <c r="AX74">
        <v>0.75320790266945392</v>
      </c>
      <c r="AY74">
        <v>2.55803953030454E-2</v>
      </c>
      <c r="AZ74">
        <f t="shared" si="100"/>
        <v>2230.3546664725286</v>
      </c>
      <c r="BA74">
        <f t="shared" si="101"/>
        <v>2079.9589956874906</v>
      </c>
      <c r="BB74">
        <f t="shared" si="102"/>
        <v>1520.754500766049</v>
      </c>
      <c r="BC74" s="5">
        <f t="shared" si="103"/>
        <v>3.3961931642492948E-2</v>
      </c>
      <c r="BD74">
        <v>2.5580645971250524</v>
      </c>
      <c r="BE74">
        <v>5.6889019228012067E-3</v>
      </c>
      <c r="BF74">
        <f t="shared" si="104"/>
        <v>496.01535864903718</v>
      </c>
      <c r="BG74">
        <f t="shared" si="105"/>
        <v>462.56840794424801</v>
      </c>
      <c r="BH74">
        <f t="shared" si="106"/>
        <v>338.20521931053179</v>
      </c>
      <c r="BI74" s="5">
        <f t="shared" si="107"/>
        <v>2.2239086257612728E-3</v>
      </c>
    </row>
    <row r="75" spans="1:61" x14ac:dyDescent="0.3">
      <c r="A75" s="20">
        <v>44734.333333333336</v>
      </c>
      <c r="B75" s="23">
        <v>0</v>
      </c>
      <c r="C75">
        <v>0</v>
      </c>
      <c r="D75">
        <f t="shared" si="72"/>
        <v>0</v>
      </c>
      <c r="E75">
        <f t="shared" si="73"/>
        <v>0</v>
      </c>
      <c r="F75">
        <f t="shared" si="74"/>
        <v>0</v>
      </c>
      <c r="G75" s="5" t="s">
        <v>87</v>
      </c>
      <c r="H75" s="23">
        <v>0</v>
      </c>
      <c r="I75">
        <v>0</v>
      </c>
      <c r="J75">
        <f t="shared" si="75"/>
        <v>0</v>
      </c>
      <c r="K75">
        <f t="shared" si="76"/>
        <v>0</v>
      </c>
      <c r="L75">
        <f t="shared" si="77"/>
        <v>0</v>
      </c>
      <c r="M75" s="5" t="s">
        <v>87</v>
      </c>
      <c r="N75">
        <v>0</v>
      </c>
      <c r="O75">
        <v>2.3596857815868011E-2</v>
      </c>
      <c r="P75">
        <f t="shared" si="78"/>
        <v>3733.9667807829546</v>
      </c>
      <c r="Q75">
        <f t="shared" si="79"/>
        <v>2124.4644372589569</v>
      </c>
      <c r="R75">
        <f t="shared" si="80"/>
        <v>1999.8336998948139</v>
      </c>
      <c r="S75" s="5" t="s">
        <v>87</v>
      </c>
      <c r="T75">
        <v>0.2012912245280927</v>
      </c>
      <c r="U75">
        <v>0</v>
      </c>
      <c r="V75">
        <f t="shared" si="81"/>
        <v>0</v>
      </c>
      <c r="W75">
        <f t="shared" si="82"/>
        <v>0</v>
      </c>
      <c r="X75">
        <f t="shared" si="83"/>
        <v>0</v>
      </c>
      <c r="Y75" s="5">
        <f t="shared" si="84"/>
        <v>0</v>
      </c>
      <c r="Z75">
        <v>0</v>
      </c>
      <c r="AA75">
        <v>3.4905613419789011E-2</v>
      </c>
      <c r="AB75">
        <f t="shared" si="85"/>
        <v>5523.4642675474133</v>
      </c>
      <c r="AC75">
        <f t="shared" si="86"/>
        <v>3142.6105522059711</v>
      </c>
      <c r="AD75">
        <f t="shared" si="87"/>
        <v>2958.2507373271187</v>
      </c>
      <c r="AE75" s="5" t="s">
        <v>87</v>
      </c>
      <c r="AF75">
        <v>0.39392692503254789</v>
      </c>
      <c r="AG75">
        <v>0</v>
      </c>
      <c r="AH75">
        <f t="shared" si="88"/>
        <v>0</v>
      </c>
      <c r="AI75">
        <f t="shared" si="89"/>
        <v>0</v>
      </c>
      <c r="AJ75">
        <f t="shared" si="90"/>
        <v>0</v>
      </c>
      <c r="AK75" s="5">
        <f t="shared" si="91"/>
        <v>0</v>
      </c>
      <c r="AL75">
        <v>0.7424828079476179</v>
      </c>
      <c r="AM75">
        <v>0</v>
      </c>
      <c r="AN75">
        <f t="shared" si="92"/>
        <v>0</v>
      </c>
      <c r="AO75">
        <f t="shared" si="93"/>
        <v>0</v>
      </c>
      <c r="AP75">
        <f t="shared" si="94"/>
        <v>0</v>
      </c>
      <c r="AQ75" s="5">
        <f t="shared" si="95"/>
        <v>0</v>
      </c>
      <c r="AR75">
        <v>5.0725387964410971E-2</v>
      </c>
      <c r="AS75">
        <v>0</v>
      </c>
      <c r="AT75">
        <f t="shared" si="96"/>
        <v>0</v>
      </c>
      <c r="AU75">
        <f t="shared" si="97"/>
        <v>0</v>
      </c>
      <c r="AV75">
        <f t="shared" si="98"/>
        <v>0</v>
      </c>
      <c r="AW75" s="5">
        <f t="shared" si="99"/>
        <v>0</v>
      </c>
      <c r="AX75">
        <v>0.10668434764396165</v>
      </c>
      <c r="AY75">
        <v>0</v>
      </c>
      <c r="AZ75">
        <f t="shared" si="100"/>
        <v>0</v>
      </c>
      <c r="BA75">
        <f t="shared" si="101"/>
        <v>0</v>
      </c>
      <c r="BB75">
        <f t="shared" si="102"/>
        <v>0</v>
      </c>
      <c r="BC75" s="5">
        <f t="shared" si="103"/>
        <v>0</v>
      </c>
      <c r="BD75">
        <v>0.36232420266461896</v>
      </c>
      <c r="BE75">
        <v>0</v>
      </c>
      <c r="BF75">
        <f t="shared" si="104"/>
        <v>0</v>
      </c>
      <c r="BG75">
        <f t="shared" si="105"/>
        <v>0</v>
      </c>
      <c r="BH75">
        <f t="shared" si="106"/>
        <v>0</v>
      </c>
      <c r="BI75" s="5">
        <f t="shared" si="107"/>
        <v>0</v>
      </c>
    </row>
    <row r="76" spans="1:61" x14ac:dyDescent="0.3">
      <c r="A76" s="20">
        <v>44734.375</v>
      </c>
      <c r="B76" s="23">
        <v>0</v>
      </c>
      <c r="C76">
        <v>1.3727246793221015E-2</v>
      </c>
      <c r="D76">
        <f t="shared" si="72"/>
        <v>1668.6841201839466</v>
      </c>
      <c r="E76">
        <f t="shared" si="73"/>
        <v>1206.3046906989514</v>
      </c>
      <c r="F76">
        <f t="shared" si="74"/>
        <v>920.13735254960477</v>
      </c>
      <c r="G76" s="5" t="s">
        <v>87</v>
      </c>
      <c r="H76" s="23">
        <v>0</v>
      </c>
      <c r="I76">
        <v>0</v>
      </c>
      <c r="J76">
        <f t="shared" si="75"/>
        <v>0</v>
      </c>
      <c r="K76">
        <f t="shared" si="76"/>
        <v>0</v>
      </c>
      <c r="L76">
        <f t="shared" si="77"/>
        <v>0</v>
      </c>
      <c r="M76" s="5" t="s">
        <v>87</v>
      </c>
      <c r="N76">
        <v>0</v>
      </c>
      <c r="O76">
        <v>2.7103717566131003E-2</v>
      </c>
      <c r="P76">
        <f t="shared" si="78"/>
        <v>3294.727907338885</v>
      </c>
      <c r="Q76">
        <f t="shared" si="79"/>
        <v>2381.7843539863711</v>
      </c>
      <c r="R76">
        <f t="shared" si="80"/>
        <v>1816.7621884577611</v>
      </c>
      <c r="S76" s="5" t="s">
        <v>87</v>
      </c>
      <c r="T76">
        <v>0.6590876175907795</v>
      </c>
      <c r="U76">
        <v>3.3582748584818994E-2</v>
      </c>
      <c r="V76">
        <f t="shared" si="81"/>
        <v>4082.3189179705973</v>
      </c>
      <c r="W76">
        <f t="shared" si="82"/>
        <v>2951.1400031386092</v>
      </c>
      <c r="X76">
        <f t="shared" si="83"/>
        <v>2251.0516376404171</v>
      </c>
      <c r="Y76" s="5">
        <f t="shared" si="84"/>
        <v>5.0953390245104258E-2</v>
      </c>
      <c r="Z76">
        <v>0</v>
      </c>
      <c r="AA76">
        <v>6.4983091628586009E-2</v>
      </c>
      <c r="AB76">
        <f t="shared" si="85"/>
        <v>7899.3446183709157</v>
      </c>
      <c r="AC76">
        <f t="shared" si="86"/>
        <v>5710.4974820147072</v>
      </c>
      <c r="AD76">
        <f t="shared" si="87"/>
        <v>4355.8166318641197</v>
      </c>
      <c r="AE76" s="5" t="s">
        <v>87</v>
      </c>
      <c r="AF76">
        <v>1.2898344631428711</v>
      </c>
      <c r="AG76">
        <v>5.0057793177199494E-4</v>
      </c>
      <c r="AH76">
        <f t="shared" si="88"/>
        <v>60.850253386203711</v>
      </c>
      <c r="AI76">
        <f t="shared" si="89"/>
        <v>43.98912005101699</v>
      </c>
      <c r="AJ76">
        <f t="shared" si="90"/>
        <v>33.553738766676815</v>
      </c>
      <c r="AK76" s="5">
        <f t="shared" si="91"/>
        <v>3.8809470988410144E-4</v>
      </c>
      <c r="AL76">
        <v>2.4311105769243873</v>
      </c>
      <c r="AM76">
        <v>0</v>
      </c>
      <c r="AN76">
        <f t="shared" si="92"/>
        <v>0</v>
      </c>
      <c r="AO76">
        <f t="shared" si="93"/>
        <v>0</v>
      </c>
      <c r="AP76">
        <f t="shared" si="94"/>
        <v>0</v>
      </c>
      <c r="AQ76" s="5">
        <f t="shared" si="95"/>
        <v>0</v>
      </c>
      <c r="AR76">
        <v>0.16609007761371986</v>
      </c>
      <c r="AS76">
        <v>0</v>
      </c>
      <c r="AT76">
        <f t="shared" si="96"/>
        <v>0</v>
      </c>
      <c r="AU76">
        <f t="shared" si="97"/>
        <v>0</v>
      </c>
      <c r="AV76">
        <f t="shared" si="98"/>
        <v>0</v>
      </c>
      <c r="AW76" s="5">
        <f t="shared" si="99"/>
        <v>0</v>
      </c>
      <c r="AX76">
        <v>0.34931643288340142</v>
      </c>
      <c r="AY76">
        <v>4.33639686703189E-2</v>
      </c>
      <c r="AZ76">
        <f t="shared" si="100"/>
        <v>5271.3240315639659</v>
      </c>
      <c r="BA76">
        <f t="shared" si="101"/>
        <v>3810.6810201853887</v>
      </c>
      <c r="BB76">
        <f t="shared" si="102"/>
        <v>2906.6868199714763</v>
      </c>
      <c r="BC76" s="5">
        <f t="shared" si="103"/>
        <v>0.12413950386580686</v>
      </c>
      <c r="BD76">
        <v>1.1863577067979656</v>
      </c>
      <c r="BE76">
        <v>0</v>
      </c>
      <c r="BF76">
        <f t="shared" si="104"/>
        <v>0</v>
      </c>
      <c r="BG76">
        <f t="shared" si="105"/>
        <v>0</v>
      </c>
      <c r="BH76">
        <f t="shared" si="106"/>
        <v>0</v>
      </c>
      <c r="BI76" s="5">
        <f t="shared" si="107"/>
        <v>0</v>
      </c>
    </row>
    <row r="77" spans="1:61" x14ac:dyDescent="0.3">
      <c r="A77" s="20">
        <v>44734.416666666664</v>
      </c>
      <c r="B77" s="23">
        <v>0</v>
      </c>
      <c r="C77">
        <v>0</v>
      </c>
      <c r="D77">
        <f t="shared" si="72"/>
        <v>0</v>
      </c>
      <c r="E77">
        <f t="shared" si="73"/>
        <v>0</v>
      </c>
      <c r="F77">
        <f t="shared" si="74"/>
        <v>0</v>
      </c>
      <c r="G77" s="5" t="s">
        <v>87</v>
      </c>
      <c r="H77" s="23">
        <v>0</v>
      </c>
      <c r="I77">
        <v>0</v>
      </c>
      <c r="J77">
        <f t="shared" si="75"/>
        <v>0</v>
      </c>
      <c r="K77">
        <f t="shared" si="76"/>
        <v>0</v>
      </c>
      <c r="L77">
        <f t="shared" si="77"/>
        <v>0</v>
      </c>
      <c r="M77" s="5" t="s">
        <v>87</v>
      </c>
      <c r="N77">
        <v>0</v>
      </c>
      <c r="O77">
        <v>4.7800813532705017E-2</v>
      </c>
      <c r="P77">
        <f t="shared" si="78"/>
        <v>5221.7608703126953</v>
      </c>
      <c r="Q77">
        <f t="shared" si="79"/>
        <v>3965.3483538145661</v>
      </c>
      <c r="R77">
        <f t="shared" si="80"/>
        <v>2824.0720635122125</v>
      </c>
      <c r="S77" s="5" t="s">
        <v>87</v>
      </c>
      <c r="T77">
        <v>1.483426199598447</v>
      </c>
      <c r="U77">
        <v>0</v>
      </c>
      <c r="V77">
        <f t="shared" si="81"/>
        <v>0</v>
      </c>
      <c r="W77">
        <f t="shared" si="82"/>
        <v>0</v>
      </c>
      <c r="X77">
        <f t="shared" si="83"/>
        <v>0</v>
      </c>
      <c r="Y77" s="5">
        <f t="shared" si="84"/>
        <v>0</v>
      </c>
      <c r="Z77">
        <v>0</v>
      </c>
      <c r="AA77">
        <v>1.0801844041203018E-2</v>
      </c>
      <c r="AB77">
        <f t="shared" si="85"/>
        <v>1179.9934430610176</v>
      </c>
      <c r="AC77">
        <f t="shared" si="86"/>
        <v>896.07417366735706</v>
      </c>
      <c r="AD77">
        <f t="shared" si="87"/>
        <v>638.17294595427427</v>
      </c>
      <c r="AE77" s="5" t="s">
        <v>87</v>
      </c>
      <c r="AF77">
        <v>2.903065062525763</v>
      </c>
      <c r="AG77">
        <v>4.8490628453999873E-3</v>
      </c>
      <c r="AH77">
        <f t="shared" si="88"/>
        <v>529.71162523149462</v>
      </c>
      <c r="AI77">
        <f t="shared" si="89"/>
        <v>402.25724104871949</v>
      </c>
      <c r="AJ77">
        <f t="shared" si="90"/>
        <v>286.48263290623123</v>
      </c>
      <c r="AK77" s="5">
        <f t="shared" si="91"/>
        <v>1.67032523934596E-3</v>
      </c>
      <c r="AL77">
        <v>5.4717658588598921</v>
      </c>
      <c r="AM77">
        <v>3.3430504454381005E-2</v>
      </c>
      <c r="AN77">
        <f t="shared" si="92"/>
        <v>3651.948306596581</v>
      </c>
      <c r="AO77">
        <f t="shared" si="93"/>
        <v>2773.2497840161454</v>
      </c>
      <c r="AP77">
        <f t="shared" si="94"/>
        <v>1975.0742031648297</v>
      </c>
      <c r="AQ77" s="5">
        <f t="shared" si="95"/>
        <v>6.1096372390002651E-3</v>
      </c>
      <c r="AR77">
        <v>0.37382339775423873</v>
      </c>
      <c r="AS77">
        <v>0</v>
      </c>
      <c r="AT77">
        <f t="shared" si="96"/>
        <v>0</v>
      </c>
      <c r="AU77">
        <f t="shared" si="97"/>
        <v>0</v>
      </c>
      <c r="AV77">
        <f t="shared" si="98"/>
        <v>0</v>
      </c>
      <c r="AW77" s="5">
        <f t="shared" si="99"/>
        <v>0</v>
      </c>
      <c r="AX77">
        <v>0.78621587579459851</v>
      </c>
      <c r="AY77">
        <v>6.4384429781489949E-3</v>
      </c>
      <c r="AZ77">
        <f t="shared" si="100"/>
        <v>703.33551093299616</v>
      </c>
      <c r="BA77">
        <f t="shared" si="101"/>
        <v>534.10532954766859</v>
      </c>
      <c r="BB77">
        <f t="shared" si="102"/>
        <v>380.38321114904261</v>
      </c>
      <c r="BC77" s="5">
        <f t="shared" si="103"/>
        <v>8.1891541195882045E-3</v>
      </c>
      <c r="BD77">
        <v>2.670167148326434</v>
      </c>
      <c r="BE77">
        <v>0</v>
      </c>
      <c r="BF77">
        <f t="shared" si="104"/>
        <v>0</v>
      </c>
      <c r="BG77">
        <f t="shared" si="105"/>
        <v>0</v>
      </c>
      <c r="BH77">
        <f t="shared" si="106"/>
        <v>0</v>
      </c>
      <c r="BI77" s="5">
        <f t="shared" si="107"/>
        <v>0</v>
      </c>
    </row>
    <row r="78" spans="1:61" x14ac:dyDescent="0.3">
      <c r="A78" s="20">
        <v>44734.458333333336</v>
      </c>
      <c r="B78" s="23">
        <v>0</v>
      </c>
      <c r="C78">
        <v>0</v>
      </c>
      <c r="D78">
        <f t="shared" si="72"/>
        <v>0</v>
      </c>
      <c r="E78">
        <f t="shared" si="73"/>
        <v>0</v>
      </c>
      <c r="F78">
        <f t="shared" si="74"/>
        <v>0</v>
      </c>
      <c r="G78" s="5" t="s">
        <v>87</v>
      </c>
      <c r="H78" s="23">
        <v>0</v>
      </c>
      <c r="I78">
        <v>0</v>
      </c>
      <c r="J78">
        <f t="shared" si="75"/>
        <v>0</v>
      </c>
      <c r="K78">
        <f t="shared" si="76"/>
        <v>0</v>
      </c>
      <c r="L78">
        <f t="shared" si="77"/>
        <v>0</v>
      </c>
      <c r="M78" s="5" t="s">
        <v>87</v>
      </c>
      <c r="N78">
        <v>0</v>
      </c>
      <c r="O78">
        <v>6.2743341434594008E-2</v>
      </c>
      <c r="P78">
        <f t="shared" si="78"/>
        <v>5541.4919155033422</v>
      </c>
      <c r="Q78">
        <f t="shared" si="79"/>
        <v>5115.0672526666967</v>
      </c>
      <c r="R78">
        <f t="shared" si="80"/>
        <v>3730.0916482866141</v>
      </c>
      <c r="S78" s="5" t="s">
        <v>87</v>
      </c>
      <c r="T78">
        <v>3.218588134855461</v>
      </c>
      <c r="U78">
        <v>1.9589238630228017E-2</v>
      </c>
      <c r="V78">
        <f t="shared" si="81"/>
        <v>1730.1215558217384</v>
      </c>
      <c r="W78">
        <f t="shared" si="82"/>
        <v>1596.9865603444989</v>
      </c>
      <c r="X78">
        <f t="shared" si="83"/>
        <v>1164.5802365670556</v>
      </c>
      <c r="Y78" s="5">
        <f t="shared" si="84"/>
        <v>6.0862831183920996E-3</v>
      </c>
      <c r="Z78">
        <v>0</v>
      </c>
      <c r="AA78">
        <v>0</v>
      </c>
      <c r="AB78">
        <f t="shared" si="85"/>
        <v>0</v>
      </c>
      <c r="AC78">
        <f t="shared" si="86"/>
        <v>0</v>
      </c>
      <c r="AD78">
        <f t="shared" si="87"/>
        <v>0</v>
      </c>
      <c r="AE78" s="5" t="s">
        <v>87</v>
      </c>
      <c r="AF78">
        <v>6.2987769580233524</v>
      </c>
      <c r="AG78">
        <v>1.3040025894756974E-2</v>
      </c>
      <c r="AH78">
        <f t="shared" si="88"/>
        <v>1151.6950870249359</v>
      </c>
      <c r="AI78">
        <f t="shared" si="89"/>
        <v>1063.0707243688694</v>
      </c>
      <c r="AJ78">
        <f t="shared" si="90"/>
        <v>775.22953944330209</v>
      </c>
      <c r="AK78" s="5">
        <f t="shared" si="91"/>
        <v>2.0702472847758946E-3</v>
      </c>
      <c r="AL78">
        <v>11.872084148709872</v>
      </c>
      <c r="AM78">
        <v>0</v>
      </c>
      <c r="AN78">
        <f t="shared" si="92"/>
        <v>0</v>
      </c>
      <c r="AO78">
        <f t="shared" si="93"/>
        <v>0</v>
      </c>
      <c r="AP78">
        <f t="shared" si="94"/>
        <v>0</v>
      </c>
      <c r="AQ78" s="5">
        <f t="shared" si="95"/>
        <v>0</v>
      </c>
      <c r="AR78">
        <v>0.81108420012322802</v>
      </c>
      <c r="AS78">
        <v>0</v>
      </c>
      <c r="AT78">
        <f t="shared" si="96"/>
        <v>0</v>
      </c>
      <c r="AU78">
        <f t="shared" si="97"/>
        <v>0</v>
      </c>
      <c r="AV78">
        <f t="shared" si="98"/>
        <v>0</v>
      </c>
      <c r="AW78" s="5">
        <f t="shared" si="99"/>
        <v>0</v>
      </c>
      <c r="AX78">
        <v>1.7058516897925082</v>
      </c>
      <c r="AY78">
        <v>2.9078696632832107E-2</v>
      </c>
      <c r="AZ78">
        <f t="shared" si="100"/>
        <v>2568.2304866117315</v>
      </c>
      <c r="BA78">
        <f t="shared" si="101"/>
        <v>2370.6019713961273</v>
      </c>
      <c r="BB78">
        <f t="shared" si="102"/>
        <v>1728.7285148218689</v>
      </c>
      <c r="BC78" s="5">
        <f t="shared" si="103"/>
        <v>1.7046438917775464E-2</v>
      </c>
      <c r="BD78">
        <v>5.7934586189799546</v>
      </c>
      <c r="BE78">
        <v>0</v>
      </c>
      <c r="BF78">
        <f t="shared" si="104"/>
        <v>0</v>
      </c>
      <c r="BG78">
        <f t="shared" si="105"/>
        <v>0</v>
      </c>
      <c r="BH78">
        <f t="shared" si="106"/>
        <v>0</v>
      </c>
      <c r="BI78" s="5">
        <f t="shared" si="107"/>
        <v>0</v>
      </c>
    </row>
    <row r="79" spans="1:61" x14ac:dyDescent="0.3">
      <c r="A79" s="20">
        <v>44734.5</v>
      </c>
      <c r="B79" s="23">
        <v>0</v>
      </c>
      <c r="C79">
        <v>2.2810971333331986E-2</v>
      </c>
      <c r="D79">
        <f t="shared" si="72"/>
        <v>1979.9923117332164</v>
      </c>
      <c r="E79">
        <f t="shared" si="73"/>
        <v>1816.9470922996707</v>
      </c>
      <c r="F79">
        <f t="shared" si="74"/>
        <v>1341.9694435399208</v>
      </c>
      <c r="G79" s="5" t="s">
        <v>87</v>
      </c>
      <c r="H79" s="23">
        <v>0</v>
      </c>
      <c r="I79">
        <v>0</v>
      </c>
      <c r="J79">
        <f t="shared" si="75"/>
        <v>0</v>
      </c>
      <c r="K79">
        <f t="shared" si="76"/>
        <v>0</v>
      </c>
      <c r="L79">
        <f t="shared" si="77"/>
        <v>0</v>
      </c>
      <c r="M79" s="5" t="s">
        <v>87</v>
      </c>
      <c r="N79">
        <v>0</v>
      </c>
      <c r="O79">
        <v>3.3038519261050003E-2</v>
      </c>
      <c r="P79">
        <f t="shared" si="78"/>
        <v>2867.7434718591403</v>
      </c>
      <c r="Q79">
        <f t="shared" si="79"/>
        <v>2631.595149020909</v>
      </c>
      <c r="R79">
        <f t="shared" si="80"/>
        <v>1943.6560881275718</v>
      </c>
      <c r="S79" s="5" t="s">
        <v>87</v>
      </c>
      <c r="T79">
        <v>4.8957690085460319</v>
      </c>
      <c r="U79">
        <v>4.2301482414723979E-2</v>
      </c>
      <c r="V79">
        <f t="shared" si="81"/>
        <v>3671.768673598041</v>
      </c>
      <c r="W79">
        <f t="shared" si="82"/>
        <v>3369.4117777917331</v>
      </c>
      <c r="X79">
        <f t="shared" si="83"/>
        <v>2488.5962104582118</v>
      </c>
      <c r="Y79" s="5">
        <f t="shared" si="84"/>
        <v>8.6404163147573154E-3</v>
      </c>
      <c r="Z79">
        <v>0</v>
      </c>
      <c r="AA79">
        <v>0</v>
      </c>
      <c r="AB79">
        <f t="shared" si="85"/>
        <v>0</v>
      </c>
      <c r="AC79">
        <f t="shared" si="86"/>
        <v>0</v>
      </c>
      <c r="AD79">
        <f t="shared" si="87"/>
        <v>0</v>
      </c>
      <c r="AE79" s="5" t="s">
        <v>87</v>
      </c>
      <c r="AF79">
        <v>9.5810199164297263</v>
      </c>
      <c r="AG79">
        <v>4.4801637956888019E-2</v>
      </c>
      <c r="AH79">
        <f t="shared" si="88"/>
        <v>3888.7821746578798</v>
      </c>
      <c r="AI79">
        <f t="shared" si="89"/>
        <v>3568.5550004213637</v>
      </c>
      <c r="AJ79">
        <f t="shared" si="90"/>
        <v>2635.6803610037223</v>
      </c>
      <c r="AK79" s="5">
        <f t="shared" si="91"/>
        <v>4.6760823323268585E-3</v>
      </c>
      <c r="AL79">
        <v>18.05853349568585</v>
      </c>
      <c r="AM79">
        <v>3.1207024176339998E-3</v>
      </c>
      <c r="AN79">
        <f t="shared" si="92"/>
        <v>270.87696985063121</v>
      </c>
      <c r="AO79">
        <f t="shared" si="93"/>
        <v>248.57122920352259</v>
      </c>
      <c r="AP79">
        <f t="shared" si="94"/>
        <v>183.59092322940819</v>
      </c>
      <c r="AQ79" s="5">
        <f t="shared" si="95"/>
        <v>1.7281040115346702E-4</v>
      </c>
      <c r="AR79">
        <v>1.2337337751551023</v>
      </c>
      <c r="AS79">
        <v>0</v>
      </c>
      <c r="AT79">
        <f t="shared" si="96"/>
        <v>0</v>
      </c>
      <c r="AU79">
        <f t="shared" si="97"/>
        <v>0</v>
      </c>
      <c r="AV79">
        <f t="shared" si="98"/>
        <v>0</v>
      </c>
      <c r="AW79" s="5">
        <f t="shared" si="99"/>
        <v>0</v>
      </c>
      <c r="AX79">
        <v>2.5947575415507722</v>
      </c>
      <c r="AY79">
        <v>6.4333578677194997E-2</v>
      </c>
      <c r="AZ79">
        <f t="shared" si="100"/>
        <v>5584.1546291805253</v>
      </c>
      <c r="BA79">
        <f t="shared" si="101"/>
        <v>5124.3196533221626</v>
      </c>
      <c r="BB79">
        <f t="shared" si="102"/>
        <v>3784.7444335793816</v>
      </c>
      <c r="BC79" s="5">
        <f t="shared" si="103"/>
        <v>2.4793676344320614E-2</v>
      </c>
      <c r="BD79">
        <v>8.8123841792418993</v>
      </c>
      <c r="BE79">
        <v>2.6353209807409017E-3</v>
      </c>
      <c r="BF79">
        <f t="shared" si="104"/>
        <v>228.74586112831028</v>
      </c>
      <c r="BG79">
        <f t="shared" si="105"/>
        <v>209.90946519830126</v>
      </c>
      <c r="BH79">
        <f t="shared" si="106"/>
        <v>155.03593329698725</v>
      </c>
      <c r="BI79" s="5">
        <f t="shared" si="107"/>
        <v>2.9904744586006782E-4</v>
      </c>
    </row>
    <row r="80" spans="1:61" x14ac:dyDescent="0.3">
      <c r="A80" s="20">
        <v>44734.541666666664</v>
      </c>
      <c r="B80" s="23">
        <v>0</v>
      </c>
      <c r="C80">
        <v>3.3688059303859985E-2</v>
      </c>
      <c r="D80">
        <f t="shared" si="72"/>
        <v>2937.2618907035521</v>
      </c>
      <c r="E80">
        <f t="shared" si="73"/>
        <v>2623.2779486384757</v>
      </c>
      <c r="F80">
        <f t="shared" si="74"/>
        <v>1990.290543672048</v>
      </c>
      <c r="G80" s="5" t="s">
        <v>87</v>
      </c>
      <c r="H80" s="23">
        <v>0</v>
      </c>
      <c r="I80">
        <v>0</v>
      </c>
      <c r="J80">
        <f t="shared" si="75"/>
        <v>0</v>
      </c>
      <c r="K80">
        <f t="shared" si="76"/>
        <v>0</v>
      </c>
      <c r="L80">
        <f t="shared" si="77"/>
        <v>0</v>
      </c>
      <c r="M80" s="5" t="s">
        <v>87</v>
      </c>
      <c r="N80">
        <v>0</v>
      </c>
      <c r="O80">
        <v>8.3328117604449026E-2</v>
      </c>
      <c r="P80">
        <f t="shared" si="78"/>
        <v>7265.3785739319101</v>
      </c>
      <c r="Q80">
        <f t="shared" si="79"/>
        <v>6488.7327418192435</v>
      </c>
      <c r="R80">
        <f t="shared" si="80"/>
        <v>4923.0251880708483</v>
      </c>
      <c r="S80" s="5" t="s">
        <v>87</v>
      </c>
      <c r="T80">
        <v>4.896121777277644</v>
      </c>
      <c r="U80">
        <v>6.9523946633839873E-3</v>
      </c>
      <c r="V80">
        <f t="shared" si="81"/>
        <v>606.17929070044988</v>
      </c>
      <c r="W80">
        <f t="shared" si="82"/>
        <v>541.38065497282332</v>
      </c>
      <c r="X80">
        <f t="shared" si="83"/>
        <v>410.74747671272593</v>
      </c>
      <c r="Y80" s="5">
        <f t="shared" si="84"/>
        <v>1.4199799309831951E-3</v>
      </c>
      <c r="Z80">
        <v>0</v>
      </c>
      <c r="AA80">
        <v>6.6664825863799182E-4</v>
      </c>
      <c r="AB80">
        <f t="shared" si="85"/>
        <v>58.125061670646502</v>
      </c>
      <c r="AC80">
        <f t="shared" si="86"/>
        <v>51.911677684054204</v>
      </c>
      <c r="AD80">
        <f t="shared" si="87"/>
        <v>39.385579120332551</v>
      </c>
      <c r="AE80" s="5" t="s">
        <v>87</v>
      </c>
      <c r="AF80">
        <v>9.5817102848350917</v>
      </c>
      <c r="AG80">
        <v>2.2630876859289994E-2</v>
      </c>
      <c r="AH80">
        <f t="shared" si="88"/>
        <v>1973.1861533614945</v>
      </c>
      <c r="AI80">
        <f t="shared" si="89"/>
        <v>1762.258837407292</v>
      </c>
      <c r="AJ80">
        <f t="shared" si="90"/>
        <v>1337.0322048468529</v>
      </c>
      <c r="AK80" s="5">
        <f t="shared" si="91"/>
        <v>2.3618828149195581E-3</v>
      </c>
      <c r="AL80">
        <v>18.059834718424284</v>
      </c>
      <c r="AM80">
        <v>1.6618306928270987E-2</v>
      </c>
      <c r="AN80">
        <f t="shared" si="92"/>
        <v>1448.9501810759473</v>
      </c>
      <c r="AO80">
        <f t="shared" si="93"/>
        <v>1294.0620210688189</v>
      </c>
      <c r="AP80">
        <f t="shared" si="94"/>
        <v>981.80957332224989</v>
      </c>
      <c r="AQ80" s="5">
        <f t="shared" si="95"/>
        <v>9.2018045499153711E-4</v>
      </c>
      <c r="AR80">
        <v>1.2338226728743877</v>
      </c>
      <c r="AS80">
        <v>0</v>
      </c>
      <c r="AT80">
        <f t="shared" si="96"/>
        <v>0</v>
      </c>
      <c r="AU80">
        <f t="shared" si="97"/>
        <v>0</v>
      </c>
      <c r="AV80">
        <f t="shared" si="98"/>
        <v>0</v>
      </c>
      <c r="AW80" s="5">
        <f t="shared" si="99"/>
        <v>0</v>
      </c>
      <c r="AX80">
        <v>2.5949445089761505</v>
      </c>
      <c r="AY80">
        <v>0</v>
      </c>
      <c r="AZ80">
        <f t="shared" si="100"/>
        <v>0</v>
      </c>
      <c r="BA80">
        <f t="shared" si="101"/>
        <v>0</v>
      </c>
      <c r="BB80">
        <f t="shared" si="102"/>
        <v>0</v>
      </c>
      <c r="BC80" s="5">
        <f t="shared" si="103"/>
        <v>0</v>
      </c>
      <c r="BD80">
        <v>8.8130191629561967</v>
      </c>
      <c r="BE80">
        <v>1.57348668102163E-2</v>
      </c>
      <c r="BF80">
        <f t="shared" si="104"/>
        <v>1371.9230371827591</v>
      </c>
      <c r="BG80">
        <f t="shared" si="105"/>
        <v>1225.2688335559399</v>
      </c>
      <c r="BH80">
        <f t="shared" si="106"/>
        <v>929.61593114757898</v>
      </c>
      <c r="BI80" s="5">
        <f t="shared" si="107"/>
        <v>1.7854116187963065E-3</v>
      </c>
    </row>
    <row r="81" spans="1:61" x14ac:dyDescent="0.3">
      <c r="A81" s="20">
        <v>44734.583333333336</v>
      </c>
      <c r="B81" s="23">
        <v>0</v>
      </c>
      <c r="C81">
        <v>0</v>
      </c>
      <c r="D81">
        <f t="shared" si="72"/>
        <v>0</v>
      </c>
      <c r="E81">
        <f t="shared" si="73"/>
        <v>0</v>
      </c>
      <c r="F81">
        <f t="shared" si="74"/>
        <v>0</v>
      </c>
      <c r="G81" s="5" t="s">
        <v>87</v>
      </c>
      <c r="H81" s="23">
        <v>0</v>
      </c>
      <c r="I81">
        <v>0</v>
      </c>
      <c r="J81">
        <f t="shared" si="75"/>
        <v>0</v>
      </c>
      <c r="K81">
        <f t="shared" si="76"/>
        <v>0</v>
      </c>
      <c r="L81">
        <f t="shared" si="77"/>
        <v>0</v>
      </c>
      <c r="M81" s="5" t="s">
        <v>87</v>
      </c>
      <c r="N81">
        <v>0</v>
      </c>
      <c r="O81">
        <v>3.9237993760759982E-2</v>
      </c>
      <c r="P81">
        <f t="shared" si="78"/>
        <v>3421.1606760006625</v>
      </c>
      <c r="Q81">
        <f t="shared" si="79"/>
        <v>3127.3988960451065</v>
      </c>
      <c r="R81">
        <f t="shared" si="80"/>
        <v>2318.1806713857</v>
      </c>
      <c r="S81" s="5" t="s">
        <v>87</v>
      </c>
      <c r="T81">
        <v>3.3682453119657079</v>
      </c>
      <c r="U81">
        <v>0</v>
      </c>
      <c r="V81">
        <f t="shared" si="81"/>
        <v>0</v>
      </c>
      <c r="W81">
        <f t="shared" si="82"/>
        <v>0</v>
      </c>
      <c r="X81">
        <f t="shared" si="83"/>
        <v>0</v>
      </c>
      <c r="Y81" s="5">
        <f t="shared" si="84"/>
        <v>0</v>
      </c>
      <c r="Z81">
        <v>0</v>
      </c>
      <c r="AA81">
        <v>0</v>
      </c>
      <c r="AB81">
        <f t="shared" si="85"/>
        <v>0</v>
      </c>
      <c r="AC81">
        <f t="shared" si="86"/>
        <v>0</v>
      </c>
      <c r="AD81">
        <f t="shared" si="87"/>
        <v>0</v>
      </c>
      <c r="AE81" s="5" t="s">
        <v>87</v>
      </c>
      <c r="AF81">
        <v>6.5916560526103254</v>
      </c>
      <c r="AG81">
        <v>3.8299484596574007E-2</v>
      </c>
      <c r="AH81">
        <f t="shared" si="88"/>
        <v>3339.3320619752876</v>
      </c>
      <c r="AI81">
        <f t="shared" si="89"/>
        <v>3052.5965872956035</v>
      </c>
      <c r="AJ81">
        <f t="shared" si="90"/>
        <v>2262.7335499655919</v>
      </c>
      <c r="AK81" s="5">
        <f t="shared" si="91"/>
        <v>5.8102977902506625E-3</v>
      </c>
      <c r="AL81">
        <v>12.424109610082244</v>
      </c>
      <c r="AM81">
        <v>3.7889317099379927E-3</v>
      </c>
      <c r="AN81">
        <f t="shared" si="92"/>
        <v>330.35695578949361</v>
      </c>
      <c r="AO81">
        <f t="shared" si="93"/>
        <v>301.99048705442448</v>
      </c>
      <c r="AP81">
        <f t="shared" si="94"/>
        <v>223.85008542313662</v>
      </c>
      <c r="AQ81" s="5">
        <f t="shared" si="95"/>
        <v>3.0496605622853945E-4</v>
      </c>
      <c r="AR81">
        <v>0.84879780829652596</v>
      </c>
      <c r="AS81">
        <v>3.1172134771397991E-2</v>
      </c>
      <c r="AT81">
        <f t="shared" si="96"/>
        <v>2717.8984307181909</v>
      </c>
      <c r="AU81">
        <f t="shared" si="97"/>
        <v>2484.5230483963246</v>
      </c>
      <c r="AV81">
        <f t="shared" si="98"/>
        <v>1841.6497222941932</v>
      </c>
      <c r="AW81" s="5">
        <f t="shared" si="99"/>
        <v>3.672504154311873E-2</v>
      </c>
      <c r="AX81">
        <v>1.7851699926528262</v>
      </c>
      <c r="AY81">
        <v>3.0144562221169069E-3</v>
      </c>
      <c r="AZ81">
        <f t="shared" si="100"/>
        <v>262.83043800637313</v>
      </c>
      <c r="BA81">
        <f t="shared" si="101"/>
        <v>240.26220909012451</v>
      </c>
      <c r="BB81">
        <f t="shared" si="102"/>
        <v>178.09407360266684</v>
      </c>
      <c r="BC81" s="5">
        <f t="shared" si="103"/>
        <v>1.6886101797158881E-3</v>
      </c>
      <c r="BD81">
        <v>6.0628415366736181</v>
      </c>
      <c r="BE81">
        <v>2.3876144889144604E-2</v>
      </c>
      <c r="BF81">
        <f t="shared" si="104"/>
        <v>2081.7610728845179</v>
      </c>
      <c r="BG81">
        <f t="shared" si="105"/>
        <v>1903.0083348144553</v>
      </c>
      <c r="BH81">
        <f t="shared" si="106"/>
        <v>1410.602640050663</v>
      </c>
      <c r="BI81" s="5">
        <f t="shared" si="107"/>
        <v>3.9381113203635909E-3</v>
      </c>
    </row>
    <row r="82" spans="1:61" ht="18" thickBot="1" x14ac:dyDescent="0.35">
      <c r="A82" s="21">
        <v>44734.625</v>
      </c>
      <c r="B82" s="24">
        <v>0</v>
      </c>
      <c r="C82" s="25">
        <v>6.4656858096989733E-3</v>
      </c>
      <c r="D82" s="25">
        <f t="shared" si="72"/>
        <v>563.74314574765344</v>
      </c>
      <c r="E82" s="25">
        <f t="shared" si="73"/>
        <v>525.72922364382998</v>
      </c>
      <c r="F82" s="25">
        <f t="shared" si="74"/>
        <v>384.38502138660397</v>
      </c>
      <c r="G82" s="7" t="s">
        <v>87</v>
      </c>
      <c r="H82" s="24">
        <v>0</v>
      </c>
      <c r="I82" s="25">
        <v>0</v>
      </c>
      <c r="J82" s="25">
        <f t="shared" si="75"/>
        <v>0</v>
      </c>
      <c r="K82" s="25">
        <f t="shared" si="76"/>
        <v>0</v>
      </c>
      <c r="L82" s="25">
        <f t="shared" si="77"/>
        <v>0</v>
      </c>
      <c r="M82" s="7" t="s">
        <v>87</v>
      </c>
      <c r="N82" s="25">
        <v>0</v>
      </c>
      <c r="O82" s="25">
        <v>3.5034227481843011E-2</v>
      </c>
      <c r="P82" s="25">
        <f t="shared" si="78"/>
        <v>3054.634294141892</v>
      </c>
      <c r="Q82" s="25">
        <f t="shared" si="79"/>
        <v>2848.6563927003103</v>
      </c>
      <c r="R82" s="25">
        <f t="shared" si="80"/>
        <v>2082.7848237955673</v>
      </c>
      <c r="S82" s="7" t="s">
        <v>87</v>
      </c>
      <c r="T82" s="25">
        <v>1.4211470042311518</v>
      </c>
      <c r="U82" s="25">
        <v>3.4976040408259024E-2</v>
      </c>
      <c r="V82" s="25">
        <f t="shared" si="81"/>
        <v>3049.5609631961042</v>
      </c>
      <c r="W82" s="25">
        <f t="shared" si="82"/>
        <v>2843.9251629558139</v>
      </c>
      <c r="X82" s="25">
        <f t="shared" si="83"/>
        <v>2079.3256022709993</v>
      </c>
      <c r="Y82" s="7">
        <f t="shared" si="84"/>
        <v>2.461113474125165E-2</v>
      </c>
      <c r="Z82" s="25">
        <v>0</v>
      </c>
      <c r="AA82" s="25">
        <v>0</v>
      </c>
      <c r="AB82" s="25">
        <f t="shared" si="85"/>
        <v>0</v>
      </c>
      <c r="AC82" s="25">
        <f t="shared" si="86"/>
        <v>0</v>
      </c>
      <c r="AD82" s="25">
        <f t="shared" si="87"/>
        <v>0</v>
      </c>
      <c r="AE82" s="7" t="s">
        <v>87</v>
      </c>
      <c r="AF82" s="25">
        <v>2.7811846776155109</v>
      </c>
      <c r="AG82" s="25">
        <v>1.7825303213416022E-2</v>
      </c>
      <c r="AH82" s="25">
        <f t="shared" si="88"/>
        <v>1554.188187177743</v>
      </c>
      <c r="AI82" s="25">
        <f t="shared" si="89"/>
        <v>1449.3872878183324</v>
      </c>
      <c r="AJ82" s="25">
        <f t="shared" si="90"/>
        <v>1059.7142760375825</v>
      </c>
      <c r="AK82" s="7">
        <f t="shared" si="91"/>
        <v>6.4092483166916514E-3</v>
      </c>
      <c r="AL82" s="25">
        <v>5.2420428197088533</v>
      </c>
      <c r="AM82" s="25">
        <v>2.9998856367754984E-2</v>
      </c>
      <c r="AN82" s="25">
        <f t="shared" si="92"/>
        <v>2615.6002867045572</v>
      </c>
      <c r="AO82" s="25">
        <f t="shared" si="93"/>
        <v>2439.2270104997365</v>
      </c>
      <c r="AP82" s="25">
        <f t="shared" si="94"/>
        <v>1783.432011063034</v>
      </c>
      <c r="AQ82" s="7">
        <f t="shared" si="95"/>
        <v>5.7227415722295172E-3</v>
      </c>
      <c r="AR82" s="25">
        <v>0.35812904071247659</v>
      </c>
      <c r="AS82" s="25">
        <v>2.6726040408259016E-2</v>
      </c>
      <c r="AT82" s="25">
        <f t="shared" si="96"/>
        <v>2330.2434631961037</v>
      </c>
      <c r="AU82" s="25">
        <f t="shared" si="97"/>
        <v>2173.1121629558129</v>
      </c>
      <c r="AV82" s="25">
        <f t="shared" si="98"/>
        <v>1588.8631022709988</v>
      </c>
      <c r="AW82" s="7">
        <f t="shared" si="99"/>
        <v>7.4626844991652064E-2</v>
      </c>
      <c r="AX82" s="25">
        <v>0.75320790266945392</v>
      </c>
      <c r="AY82" s="25">
        <v>0</v>
      </c>
      <c r="AZ82" s="25">
        <f t="shared" si="100"/>
        <v>0</v>
      </c>
      <c r="BA82" s="25">
        <f t="shared" si="101"/>
        <v>0</v>
      </c>
      <c r="BB82" s="25">
        <f t="shared" si="102"/>
        <v>0</v>
      </c>
      <c r="BC82" s="7">
        <f t="shared" si="103"/>
        <v>0</v>
      </c>
      <c r="BD82" s="25">
        <v>2.5580645971250524</v>
      </c>
      <c r="BE82" s="25">
        <v>1.0480659556824992E-3</v>
      </c>
      <c r="BF82" s="25">
        <f t="shared" si="104"/>
        <v>91.380870675957098</v>
      </c>
      <c r="BG82" s="25">
        <f t="shared" si="105"/>
        <v>85.218941567181147</v>
      </c>
      <c r="BH82" s="25">
        <f t="shared" si="106"/>
        <v>62.307521065324586</v>
      </c>
      <c r="BI82" s="7">
        <f t="shared" si="107"/>
        <v>4.0971051194738095E-4</v>
      </c>
    </row>
    <row r="84" spans="1:61" ht="18" thickBot="1" x14ac:dyDescent="0.35">
      <c r="A84" s="42" t="s">
        <v>110</v>
      </c>
    </row>
    <row r="85" spans="1:61" ht="18" thickBot="1" x14ac:dyDescent="0.35">
      <c r="A85" s="36"/>
      <c r="B85" s="46" t="s">
        <v>28</v>
      </c>
      <c r="C85" s="47"/>
      <c r="D85" s="47"/>
      <c r="E85" s="47"/>
      <c r="F85" s="47"/>
      <c r="G85" s="48"/>
      <c r="H85" s="47" t="s">
        <v>29</v>
      </c>
      <c r="I85" s="47"/>
      <c r="J85" s="47"/>
      <c r="K85" s="47"/>
      <c r="L85" s="47"/>
      <c r="M85" s="48"/>
      <c r="N85" s="46" t="s">
        <v>57</v>
      </c>
      <c r="O85" s="47"/>
      <c r="P85" s="47"/>
      <c r="Q85" s="47"/>
      <c r="R85" s="47"/>
      <c r="S85" s="48"/>
      <c r="T85" s="46" t="s">
        <v>58</v>
      </c>
      <c r="U85" s="47"/>
      <c r="V85" s="47"/>
      <c r="W85" s="47"/>
      <c r="X85" s="47"/>
      <c r="Y85" s="48"/>
      <c r="Z85" s="46" t="s">
        <v>59</v>
      </c>
      <c r="AA85" s="47"/>
      <c r="AB85" s="47"/>
      <c r="AC85" s="47"/>
      <c r="AD85" s="47"/>
      <c r="AE85" s="48"/>
      <c r="AF85" s="46" t="s">
        <v>60</v>
      </c>
      <c r="AG85" s="47"/>
      <c r="AH85" s="47"/>
      <c r="AI85" s="47"/>
      <c r="AJ85" s="47"/>
      <c r="AK85" s="48"/>
      <c r="AL85" s="46" t="s">
        <v>61</v>
      </c>
      <c r="AM85" s="47"/>
      <c r="AN85" s="47"/>
      <c r="AO85" s="47"/>
      <c r="AP85" s="47"/>
      <c r="AQ85" s="48"/>
      <c r="AR85" s="46" t="s">
        <v>62</v>
      </c>
      <c r="AS85" s="47"/>
      <c r="AT85" s="47"/>
      <c r="AU85" s="47"/>
      <c r="AV85" s="47"/>
      <c r="AW85" s="48"/>
      <c r="AX85" s="46" t="s">
        <v>63</v>
      </c>
      <c r="AY85" s="47"/>
      <c r="AZ85" s="47"/>
      <c r="BA85" s="47"/>
      <c r="BB85" s="47"/>
      <c r="BC85" s="48"/>
      <c r="BD85" s="46" t="s">
        <v>64</v>
      </c>
      <c r="BE85" s="47"/>
      <c r="BF85" s="47"/>
      <c r="BG85" s="47"/>
      <c r="BH85" s="47"/>
      <c r="BI85" s="48"/>
    </row>
    <row r="86" spans="1:61" x14ac:dyDescent="0.3">
      <c r="A86" s="37" t="s">
        <v>0</v>
      </c>
      <c r="B86" s="38" t="s">
        <v>54</v>
      </c>
      <c r="C86" s="39" t="s">
        <v>55</v>
      </c>
      <c r="D86" s="41" t="s">
        <v>88</v>
      </c>
      <c r="E86" s="41" t="s">
        <v>90</v>
      </c>
      <c r="F86" s="41" t="s">
        <v>91</v>
      </c>
      <c r="G86" s="40" t="s">
        <v>65</v>
      </c>
      <c r="H86" s="38" t="s">
        <v>54</v>
      </c>
      <c r="I86" s="39" t="s">
        <v>55</v>
      </c>
      <c r="J86" s="41" t="s">
        <v>88</v>
      </c>
      <c r="K86" s="41" t="s">
        <v>90</v>
      </c>
      <c r="L86" s="41" t="s">
        <v>91</v>
      </c>
      <c r="M86" s="40" t="s">
        <v>65</v>
      </c>
      <c r="N86" s="38" t="s">
        <v>54</v>
      </c>
      <c r="O86" s="39" t="s">
        <v>55</v>
      </c>
      <c r="P86" s="41" t="s">
        <v>88</v>
      </c>
      <c r="Q86" s="41" t="s">
        <v>90</v>
      </c>
      <c r="R86" s="41" t="s">
        <v>91</v>
      </c>
      <c r="S86" s="40" t="s">
        <v>65</v>
      </c>
      <c r="T86" s="38" t="s">
        <v>54</v>
      </c>
      <c r="U86" s="39" t="s">
        <v>55</v>
      </c>
      <c r="V86" s="41" t="s">
        <v>88</v>
      </c>
      <c r="W86" s="41" t="s">
        <v>90</v>
      </c>
      <c r="X86" s="41" t="s">
        <v>91</v>
      </c>
      <c r="Y86" s="40" t="s">
        <v>65</v>
      </c>
      <c r="Z86" s="38" t="s">
        <v>54</v>
      </c>
      <c r="AA86" s="39" t="s">
        <v>55</v>
      </c>
      <c r="AB86" s="41" t="s">
        <v>88</v>
      </c>
      <c r="AC86" s="41" t="s">
        <v>90</v>
      </c>
      <c r="AD86" s="41" t="s">
        <v>91</v>
      </c>
      <c r="AE86" s="40" t="s">
        <v>65</v>
      </c>
      <c r="AF86" s="38" t="s">
        <v>54</v>
      </c>
      <c r="AG86" s="39" t="s">
        <v>55</v>
      </c>
      <c r="AH86" s="41" t="s">
        <v>88</v>
      </c>
      <c r="AI86" s="41" t="s">
        <v>90</v>
      </c>
      <c r="AJ86" s="41" t="s">
        <v>91</v>
      </c>
      <c r="AK86" s="40" t="s">
        <v>65</v>
      </c>
      <c r="AL86" s="38" t="s">
        <v>54</v>
      </c>
      <c r="AM86" s="39" t="s">
        <v>55</v>
      </c>
      <c r="AN86" s="41" t="s">
        <v>88</v>
      </c>
      <c r="AO86" s="41" t="s">
        <v>90</v>
      </c>
      <c r="AP86" s="41" t="s">
        <v>91</v>
      </c>
      <c r="AQ86" s="40" t="s">
        <v>65</v>
      </c>
      <c r="AR86" s="38" t="s">
        <v>54</v>
      </c>
      <c r="AS86" s="39" t="s">
        <v>55</v>
      </c>
      <c r="AT86" s="41" t="s">
        <v>88</v>
      </c>
      <c r="AU86" s="41" t="s">
        <v>90</v>
      </c>
      <c r="AV86" s="41" t="s">
        <v>91</v>
      </c>
      <c r="AW86" s="40" t="s">
        <v>65</v>
      </c>
      <c r="AX86" s="38" t="s">
        <v>54</v>
      </c>
      <c r="AY86" s="39" t="s">
        <v>55</v>
      </c>
      <c r="AZ86" s="41" t="s">
        <v>88</v>
      </c>
      <c r="BA86" s="41" t="s">
        <v>90</v>
      </c>
      <c r="BB86" s="41" t="s">
        <v>91</v>
      </c>
      <c r="BC86" s="40" t="s">
        <v>65</v>
      </c>
      <c r="BD86" s="38" t="s">
        <v>54</v>
      </c>
      <c r="BE86" s="39" t="s">
        <v>55</v>
      </c>
      <c r="BF86" s="41" t="s">
        <v>88</v>
      </c>
      <c r="BG86" s="41" t="s">
        <v>90</v>
      </c>
      <c r="BH86" s="41" t="s">
        <v>91</v>
      </c>
      <c r="BI86" s="40" t="s">
        <v>65</v>
      </c>
    </row>
    <row r="87" spans="1:61" x14ac:dyDescent="0.3">
      <c r="A87" s="20">
        <v>44733.333333333336</v>
      </c>
      <c r="B87" s="23">
        <v>0</v>
      </c>
      <c r="C87">
        <v>0</v>
      </c>
      <c r="D87">
        <f>C87*$R3*1000</f>
        <v>0</v>
      </c>
      <c r="E87">
        <f>C87*$S3*1000</f>
        <v>0</v>
      </c>
      <c r="F87">
        <f>C87*$T3*1000</f>
        <v>0</v>
      </c>
      <c r="G87" s="5" t="s">
        <v>87</v>
      </c>
      <c r="H87" s="23">
        <v>0</v>
      </c>
      <c r="I87">
        <v>0</v>
      </c>
      <c r="J87">
        <f>I87*$R3*1000</f>
        <v>0</v>
      </c>
      <c r="K87">
        <f>I87*$S3*1000</f>
        <v>0</v>
      </c>
      <c r="L87">
        <f>I87*$T3*1000</f>
        <v>0</v>
      </c>
      <c r="M87" s="5" t="s">
        <v>87</v>
      </c>
      <c r="N87">
        <v>0</v>
      </c>
      <c r="O87">
        <v>6.0594267270059898E-3</v>
      </c>
      <c r="P87">
        <f>O87*$R3*1000</f>
        <v>1109.3598451802566</v>
      </c>
      <c r="Q87">
        <f>O87*$S3*1000</f>
        <v>748.7573012294032</v>
      </c>
      <c r="R87">
        <f>O87*$T3*1000</f>
        <v>683.92749467716612</v>
      </c>
      <c r="S87" s="5" t="s">
        <v>87</v>
      </c>
      <c r="T87">
        <v>0.2012912245280927</v>
      </c>
      <c r="U87">
        <v>1.4770402038097014E-2</v>
      </c>
      <c r="V87">
        <f>U87*$R3*1000</f>
        <v>2704.1652051348015</v>
      </c>
      <c r="W87">
        <f>U87*$S3*1000</f>
        <v>1825.1638094456102</v>
      </c>
      <c r="X87">
        <f>U87*$T3*1000</f>
        <v>1667.13527804001</v>
      </c>
      <c r="Y87" s="5">
        <f>1-(T87-U87)/T87</f>
        <v>7.3378271073290757E-2</v>
      </c>
      <c r="Z87">
        <v>0</v>
      </c>
      <c r="AA87">
        <v>3.6441356422046989E-2</v>
      </c>
      <c r="AB87">
        <f>AA87*$R3*1000</f>
        <v>6671.6835337483635</v>
      </c>
      <c r="AC87">
        <f>AA87*$S3*1000</f>
        <v>4503.0219717159252</v>
      </c>
      <c r="AD87">
        <f>AA87*$T3*1000</f>
        <v>4113.1358993564445</v>
      </c>
      <c r="AE87" s="5" t="s">
        <v>87</v>
      </c>
      <c r="AF87">
        <v>0.39392692503254789</v>
      </c>
      <c r="AG87">
        <v>0</v>
      </c>
      <c r="AH87">
        <f>AG87*$R3*1000</f>
        <v>0</v>
      </c>
      <c r="AI87">
        <f>AG87*$S3*1000</f>
        <v>0</v>
      </c>
      <c r="AJ87">
        <f>AG87*$T3*1000</f>
        <v>0</v>
      </c>
      <c r="AK87" s="5">
        <f>1-(AF87-AG87)/AF87</f>
        <v>0</v>
      </c>
      <c r="AL87">
        <v>0.7424828079476179</v>
      </c>
      <c r="AM87">
        <v>0</v>
      </c>
      <c r="AN87">
        <f>AM87*$R3*1000</f>
        <v>0</v>
      </c>
      <c r="AO87">
        <f>AM87*$S3*1000</f>
        <v>0</v>
      </c>
      <c r="AP87">
        <f>AM87*$T3*1000</f>
        <v>0</v>
      </c>
      <c r="AQ87" s="5">
        <f>1-(AL87-AM87)/AL87</f>
        <v>0</v>
      </c>
      <c r="AR87">
        <v>5.0725387964410971E-2</v>
      </c>
      <c r="AS87">
        <v>0</v>
      </c>
      <c r="AT87">
        <f>AS87*$R3*1000</f>
        <v>0</v>
      </c>
      <c r="AU87">
        <f>AS87*$S3*1000</f>
        <v>0</v>
      </c>
      <c r="AV87">
        <f>AS87*$T3*1000</f>
        <v>0</v>
      </c>
      <c r="AW87" s="5">
        <f>1-(AR87-AS87)/AR87</f>
        <v>0</v>
      </c>
      <c r="AX87">
        <v>0.10668434764396165</v>
      </c>
      <c r="AY87">
        <v>0</v>
      </c>
      <c r="AZ87">
        <f>AY87*$R3*1000</f>
        <v>0</v>
      </c>
      <c r="BA87">
        <f>AY87*$S3*1000</f>
        <v>0</v>
      </c>
      <c r="BB87">
        <f>AY87*$T3*1000</f>
        <v>0</v>
      </c>
      <c r="BC87" s="5">
        <f>1-(AX87-AY87)/AX87</f>
        <v>0</v>
      </c>
      <c r="BD87">
        <v>0.36232420266461896</v>
      </c>
      <c r="BE87">
        <v>2.6024560723943296E-2</v>
      </c>
      <c r="BF87">
        <f t="shared" ref="BF87:BF102" si="108">BE87*$R3*1000</f>
        <v>4764.5765773395387</v>
      </c>
      <c r="BG87">
        <f t="shared" ref="BG87:BG102" si="109">BE87*$S3*1000</f>
        <v>3215.8289440969497</v>
      </c>
      <c r="BH87">
        <f t="shared" ref="BH87:BH102" si="110">BE87*$T3*1000</f>
        <v>2937.39216891148</v>
      </c>
      <c r="BI87" s="5">
        <f>1-(BD87-BE87)/BD87</f>
        <v>7.1826724608934356E-2</v>
      </c>
    </row>
    <row r="88" spans="1:61" x14ac:dyDescent="0.3">
      <c r="A88" s="20">
        <v>44733.375</v>
      </c>
      <c r="B88" s="23">
        <v>0</v>
      </c>
      <c r="C88">
        <v>0</v>
      </c>
      <c r="D88">
        <f t="shared" ref="D88:D102" si="111">C88*$R4*1000</f>
        <v>0</v>
      </c>
      <c r="E88">
        <f t="shared" ref="E88:E102" si="112">C88*$S4*1000</f>
        <v>0</v>
      </c>
      <c r="F88">
        <f t="shared" ref="F88:F102" si="113">C88*$T4*1000</f>
        <v>0</v>
      </c>
      <c r="G88" s="5" t="s">
        <v>87</v>
      </c>
      <c r="H88" s="23">
        <v>0</v>
      </c>
      <c r="I88">
        <v>0</v>
      </c>
      <c r="J88">
        <f t="shared" ref="J88:J102" si="114">I88*$R4*1000</f>
        <v>0</v>
      </c>
      <c r="K88">
        <f t="shared" ref="K88:K102" si="115">I88*$S4*1000</f>
        <v>0</v>
      </c>
      <c r="L88">
        <f t="shared" ref="L88:L102" si="116">I88*$T4*1000</f>
        <v>0</v>
      </c>
      <c r="M88" s="5" t="s">
        <v>87</v>
      </c>
      <c r="N88">
        <v>0</v>
      </c>
      <c r="O88">
        <v>4.3581067384410033E-3</v>
      </c>
      <c r="P88">
        <f t="shared" ref="P88:P102" si="117">O88*$R4*1000</f>
        <v>706.2311969643647</v>
      </c>
      <c r="Q88">
        <f t="shared" ref="Q88:Q102" si="118">O88*$S4*1000</f>
        <v>504.75011163725236</v>
      </c>
      <c r="R88">
        <f t="shared" ref="R88:R102" si="119">O88*$T4*1000</f>
        <v>317.48807589542707</v>
      </c>
      <c r="S88" s="5" t="s">
        <v>87</v>
      </c>
      <c r="T88">
        <v>0.6590876175907795</v>
      </c>
      <c r="U88">
        <v>2.2640663865320002E-2</v>
      </c>
      <c r="V88">
        <f t="shared" ref="V88:V102" si="120">U88*$R4*1000</f>
        <v>3668.9195793751064</v>
      </c>
      <c r="W88">
        <f t="shared" ref="W88:W102" si="121">U88*$S4*1000</f>
        <v>2622.2115013295415</v>
      </c>
      <c r="X88">
        <f t="shared" ref="X88:X102" si="122">U88*$T4*1000</f>
        <v>1649.3723625885618</v>
      </c>
      <c r="Y88" s="5">
        <f t="shared" ref="Y88:Y102" si="123">1-(T88-U88)/T88</f>
        <v>3.435152362303584E-2</v>
      </c>
      <c r="Z88">
        <v>0</v>
      </c>
      <c r="AA88">
        <v>4.0307339364929001E-2</v>
      </c>
      <c r="AB88">
        <f t="shared" ref="AB88:AB102" si="124">AA88*$R4*1000</f>
        <v>6531.804344086745</v>
      </c>
      <c r="AC88">
        <f t="shared" ref="AC88:AC102" si="125">AA88*$S4*1000</f>
        <v>4668.3423021269227</v>
      </c>
      <c r="AD88">
        <f t="shared" ref="AD88:AD102" si="126">AA88*$T4*1000</f>
        <v>2936.3896727350775</v>
      </c>
      <c r="AE88" s="5" t="s">
        <v>87</v>
      </c>
      <c r="AF88">
        <v>1.2898344631428711</v>
      </c>
      <c r="AG88">
        <v>0</v>
      </c>
      <c r="AH88">
        <f t="shared" ref="AH88:AH102" si="127">AG88*$R4*1000</f>
        <v>0</v>
      </c>
      <c r="AI88">
        <f t="shared" ref="AI88:AI102" si="128">AG88*$S4*1000</f>
        <v>0</v>
      </c>
      <c r="AJ88">
        <f t="shared" ref="AJ88:AJ102" si="129">AG88*$T4*1000</f>
        <v>0</v>
      </c>
      <c r="AK88" s="5">
        <f t="shared" ref="AK88:AK102" si="130">1-(AF88-AG88)/AF88</f>
        <v>0</v>
      </c>
      <c r="AL88">
        <v>2.4311105769243873</v>
      </c>
      <c r="AM88">
        <v>0</v>
      </c>
      <c r="AN88">
        <f t="shared" ref="AN88:AN102" si="131">AM88*$R4*1000</f>
        <v>0</v>
      </c>
      <c r="AO88">
        <f t="shared" ref="AO88:AO102" si="132">AM88*$S4*1000</f>
        <v>0</v>
      </c>
      <c r="AP88">
        <f t="shared" ref="AP88:AP102" si="133">AM88*$T4*1000</f>
        <v>0</v>
      </c>
      <c r="AQ88" s="5">
        <f t="shared" ref="AQ88:AQ102" si="134">1-(AL88-AM88)/AL88</f>
        <v>0</v>
      </c>
      <c r="AR88">
        <v>0.16609007761371986</v>
      </c>
      <c r="AS88">
        <v>0</v>
      </c>
      <c r="AT88">
        <f t="shared" ref="AT88:AT102" si="135">AS88*$R4*1000</f>
        <v>0</v>
      </c>
      <c r="AU88">
        <f t="shared" ref="AU88:AU102" si="136">AS88*$S4*1000</f>
        <v>0</v>
      </c>
      <c r="AV88">
        <f t="shared" ref="AV88:AV102" si="137">AS88*$T4*1000</f>
        <v>0</v>
      </c>
      <c r="AW88" s="5">
        <f t="shared" ref="AW88:AW102" si="138">1-(AR88-AS88)/AR88</f>
        <v>0</v>
      </c>
      <c r="AX88">
        <v>0.34931643288340142</v>
      </c>
      <c r="AY88">
        <v>2.07325280650471E-2</v>
      </c>
      <c r="AZ88">
        <f t="shared" ref="AZ88:AZ102" si="139">AY88*$R4*1000</f>
        <v>3359.7061729408824</v>
      </c>
      <c r="BA88">
        <f t="shared" ref="BA88:BA102" si="140">AY88*$S4*1000</f>
        <v>2401.213757123001</v>
      </c>
      <c r="BB88">
        <f t="shared" ref="BB88:BB102" si="141">AY88*$T4*1000</f>
        <v>1510.3646695386813</v>
      </c>
      <c r="BC88" s="5">
        <f t="shared" ref="BC88:BC102" si="142">1-(AX88-AY88)/AX88</f>
        <v>5.935171126623584E-2</v>
      </c>
      <c r="BD88">
        <v>1.1863577067979656</v>
      </c>
      <c r="BE88">
        <v>1.3702599296011198E-2</v>
      </c>
      <c r="BF88">
        <f t="shared" si="108"/>
        <v>2220.506215918615</v>
      </c>
      <c r="BG88">
        <f t="shared" si="109"/>
        <v>1587.0167803316219</v>
      </c>
      <c r="BH88">
        <f t="shared" si="110"/>
        <v>998.23435871441563</v>
      </c>
      <c r="BI88" s="5">
        <f t="shared" ref="BI88:BI102" si="143">1-(BD88-BE88)/BD88</f>
        <v>1.1550141426564409E-2</v>
      </c>
    </row>
    <row r="89" spans="1:61" x14ac:dyDescent="0.3">
      <c r="A89" s="20">
        <v>44733.416666666664</v>
      </c>
      <c r="B89" s="23">
        <v>0</v>
      </c>
      <c r="C89">
        <v>3.8854106107791997E-2</v>
      </c>
      <c r="D89">
        <f t="shared" si="111"/>
        <v>4494.6429945493783</v>
      </c>
      <c r="E89">
        <f t="shared" si="112"/>
        <v>4282.7715539435885</v>
      </c>
      <c r="F89">
        <f t="shared" si="113"/>
        <v>2484.7200855932983</v>
      </c>
      <c r="G89" s="5" t="s">
        <v>87</v>
      </c>
      <c r="H89" s="23">
        <v>0</v>
      </c>
      <c r="I89">
        <v>7.699150274170008E-3</v>
      </c>
      <c r="J89">
        <f t="shared" si="114"/>
        <v>890.63770371598662</v>
      </c>
      <c r="K89">
        <f t="shared" si="115"/>
        <v>848.65423727093753</v>
      </c>
      <c r="L89">
        <f t="shared" si="116"/>
        <v>492.36066003317205</v>
      </c>
      <c r="M89" s="5" t="s">
        <v>87</v>
      </c>
      <c r="N89">
        <v>0</v>
      </c>
      <c r="O89">
        <v>4.3700332252073981E-2</v>
      </c>
      <c r="P89">
        <f t="shared" si="117"/>
        <v>5055.2544349199188</v>
      </c>
      <c r="Q89">
        <f t="shared" si="118"/>
        <v>4816.9565231493589</v>
      </c>
      <c r="R89">
        <f t="shared" si="119"/>
        <v>2794.6362475201313</v>
      </c>
      <c r="S89" s="5" t="s">
        <v>87</v>
      </c>
      <c r="T89">
        <v>1.483426199598447</v>
      </c>
      <c r="U89">
        <v>1.4356970711280059E-3</v>
      </c>
      <c r="V89">
        <f t="shared" si="120"/>
        <v>166.08143718808773</v>
      </c>
      <c r="W89">
        <f t="shared" si="121"/>
        <v>158.25258105922671</v>
      </c>
      <c r="X89">
        <f t="shared" si="122"/>
        <v>91.812827698635985</v>
      </c>
      <c r="Y89" s="5">
        <f t="shared" si="123"/>
        <v>9.6782507381676375E-4</v>
      </c>
      <c r="Z89">
        <v>0</v>
      </c>
      <c r="AA89">
        <v>8.7510679823339932E-3</v>
      </c>
      <c r="AB89">
        <f t="shared" si="124"/>
        <v>1012.3235441963965</v>
      </c>
      <c r="AC89">
        <f t="shared" si="125"/>
        <v>964.60397048872915</v>
      </c>
      <c r="AD89">
        <f t="shared" si="126"/>
        <v>559.63079747025893</v>
      </c>
      <c r="AE89" s="5" t="s">
        <v>87</v>
      </c>
      <c r="AF89">
        <v>2.903065062525763</v>
      </c>
      <c r="AG89">
        <v>0</v>
      </c>
      <c r="AH89">
        <f t="shared" si="127"/>
        <v>0</v>
      </c>
      <c r="AI89">
        <f t="shared" si="128"/>
        <v>0</v>
      </c>
      <c r="AJ89">
        <f t="shared" si="129"/>
        <v>0</v>
      </c>
      <c r="AK89" s="5">
        <f t="shared" si="130"/>
        <v>0</v>
      </c>
      <c r="AL89">
        <v>5.4717658588598921</v>
      </c>
      <c r="AM89">
        <v>9.7377345140979982E-3</v>
      </c>
      <c r="AN89">
        <f t="shared" si="131"/>
        <v>1126.4611285908566</v>
      </c>
      <c r="AO89">
        <f t="shared" si="132"/>
        <v>1073.3612622854801</v>
      </c>
      <c r="AP89">
        <f t="shared" si="133"/>
        <v>622.72812217656701</v>
      </c>
      <c r="AQ89" s="5">
        <f t="shared" si="134"/>
        <v>1.7796328946222406E-3</v>
      </c>
      <c r="AR89">
        <v>0.37382339775423873</v>
      </c>
      <c r="AS89">
        <v>0</v>
      </c>
      <c r="AT89">
        <f t="shared" si="135"/>
        <v>0</v>
      </c>
      <c r="AU89">
        <f t="shared" si="136"/>
        <v>0</v>
      </c>
      <c r="AV89">
        <f t="shared" si="137"/>
        <v>0</v>
      </c>
      <c r="AW89" s="5">
        <f t="shared" si="138"/>
        <v>0</v>
      </c>
      <c r="AX89">
        <v>0.78621587579459851</v>
      </c>
      <c r="AY89">
        <v>1.9237857817706039E-3</v>
      </c>
      <c r="AZ89">
        <f t="shared" si="139"/>
        <v>222.54353923522348</v>
      </c>
      <c r="BA89">
        <f t="shared" si="140"/>
        <v>212.05313536722835</v>
      </c>
      <c r="BB89">
        <f t="shared" si="141"/>
        <v>123.02610074423012</v>
      </c>
      <c r="BC89" s="5">
        <f t="shared" si="142"/>
        <v>2.4468925660224849E-3</v>
      </c>
      <c r="BD89">
        <v>2.670167148326434</v>
      </c>
      <c r="BE89">
        <v>4.8516595735485987E-3</v>
      </c>
      <c r="BF89">
        <f t="shared" si="108"/>
        <v>561.23997946810186</v>
      </c>
      <c r="BG89">
        <f t="shared" si="109"/>
        <v>534.78387981354138</v>
      </c>
      <c r="BH89">
        <f t="shared" si="110"/>
        <v>310.26362972843293</v>
      </c>
      <c r="BI89" s="5">
        <f t="shared" si="143"/>
        <v>1.8169872161708511E-3</v>
      </c>
    </row>
    <row r="90" spans="1:61" x14ac:dyDescent="0.3">
      <c r="A90" s="20">
        <v>44733.458333333336</v>
      </c>
      <c r="B90" s="23">
        <v>0</v>
      </c>
      <c r="C90">
        <v>0</v>
      </c>
      <c r="D90">
        <f t="shared" si="111"/>
        <v>0</v>
      </c>
      <c r="E90">
        <f t="shared" si="112"/>
        <v>0</v>
      </c>
      <c r="F90">
        <f t="shared" si="113"/>
        <v>0</v>
      </c>
      <c r="G90" s="5" t="s">
        <v>87</v>
      </c>
      <c r="H90" s="23">
        <v>0</v>
      </c>
      <c r="I90">
        <v>0</v>
      </c>
      <c r="J90">
        <f t="shared" si="114"/>
        <v>0</v>
      </c>
      <c r="K90">
        <f t="shared" si="115"/>
        <v>0</v>
      </c>
      <c r="L90">
        <f t="shared" si="116"/>
        <v>0</v>
      </c>
      <c r="M90" s="5" t="s">
        <v>87</v>
      </c>
      <c r="N90">
        <v>0</v>
      </c>
      <c r="O90">
        <v>7.4070303090818995E-2</v>
      </c>
      <c r="P90">
        <f t="shared" si="117"/>
        <v>10397.98914788917</v>
      </c>
      <c r="Q90">
        <f t="shared" si="118"/>
        <v>8180.8921456737453</v>
      </c>
      <c r="R90">
        <f t="shared" si="119"/>
        <v>4736.7958826578742</v>
      </c>
      <c r="S90" s="5" t="s">
        <v>87</v>
      </c>
      <c r="T90">
        <v>3.218588134855461</v>
      </c>
      <c r="U90">
        <v>2.5053472404094002E-2</v>
      </c>
      <c r="V90">
        <f t="shared" si="120"/>
        <v>3517.0064560867158</v>
      </c>
      <c r="W90">
        <f t="shared" si="121"/>
        <v>2767.0975689299062</v>
      </c>
      <c r="X90">
        <f t="shared" si="122"/>
        <v>1602.1695602418115</v>
      </c>
      <c r="Y90" s="5">
        <f t="shared" si="123"/>
        <v>7.7839945200751659E-3</v>
      </c>
      <c r="Z90">
        <v>0</v>
      </c>
      <c r="AA90">
        <v>0</v>
      </c>
      <c r="AB90">
        <f t="shared" si="124"/>
        <v>0</v>
      </c>
      <c r="AC90">
        <f t="shared" si="125"/>
        <v>0</v>
      </c>
      <c r="AD90">
        <f t="shared" si="126"/>
        <v>0</v>
      </c>
      <c r="AE90" s="5" t="s">
        <v>87</v>
      </c>
      <c r="AF90">
        <v>6.2987769580233524</v>
      </c>
      <c r="AG90">
        <v>2.7089985191240118E-3</v>
      </c>
      <c r="AH90">
        <f t="shared" si="127"/>
        <v>380.28921211462875</v>
      </c>
      <c r="AI90">
        <f t="shared" si="128"/>
        <v>299.20256544070247</v>
      </c>
      <c r="AJ90">
        <f t="shared" si="129"/>
        <v>173.24045529798056</v>
      </c>
      <c r="AK90" s="5">
        <f t="shared" si="130"/>
        <v>4.3008325857196716E-4</v>
      </c>
      <c r="AL90">
        <v>11.872084148709872</v>
      </c>
      <c r="AM90">
        <v>0</v>
      </c>
      <c r="AN90">
        <f t="shared" si="131"/>
        <v>0</v>
      </c>
      <c r="AO90">
        <f t="shared" si="132"/>
        <v>0</v>
      </c>
      <c r="AP90">
        <f t="shared" si="133"/>
        <v>0</v>
      </c>
      <c r="AQ90" s="5">
        <f t="shared" si="134"/>
        <v>0</v>
      </c>
      <c r="AR90">
        <v>0.81108420012322802</v>
      </c>
      <c r="AS90">
        <v>0</v>
      </c>
      <c r="AT90">
        <f t="shared" si="135"/>
        <v>0</v>
      </c>
      <c r="AU90">
        <f t="shared" si="136"/>
        <v>0</v>
      </c>
      <c r="AV90">
        <f t="shared" si="137"/>
        <v>0</v>
      </c>
      <c r="AW90" s="5">
        <f t="shared" si="138"/>
        <v>0</v>
      </c>
      <c r="AX90">
        <v>1.7058516897925082</v>
      </c>
      <c r="AY90">
        <v>0</v>
      </c>
      <c r="AZ90">
        <f t="shared" si="139"/>
        <v>0</v>
      </c>
      <c r="BA90">
        <f t="shared" si="140"/>
        <v>0</v>
      </c>
      <c r="BB90">
        <f t="shared" si="141"/>
        <v>0</v>
      </c>
      <c r="BC90" s="5">
        <f t="shared" si="142"/>
        <v>0</v>
      </c>
      <c r="BD90">
        <v>5.7934586189799546</v>
      </c>
      <c r="BE90">
        <v>0</v>
      </c>
      <c r="BF90">
        <f t="shared" si="108"/>
        <v>0</v>
      </c>
      <c r="BG90">
        <f t="shared" si="109"/>
        <v>0</v>
      </c>
      <c r="BH90">
        <f t="shared" si="110"/>
        <v>0</v>
      </c>
      <c r="BI90" s="5">
        <f t="shared" si="143"/>
        <v>0</v>
      </c>
    </row>
    <row r="91" spans="1:61" x14ac:dyDescent="0.3">
      <c r="A91" s="20">
        <v>44733.5</v>
      </c>
      <c r="B91" s="23">
        <v>0</v>
      </c>
      <c r="C91">
        <v>0</v>
      </c>
      <c r="D91">
        <f t="shared" si="111"/>
        <v>0</v>
      </c>
      <c r="E91">
        <f t="shared" si="112"/>
        <v>0</v>
      </c>
      <c r="F91">
        <f t="shared" si="113"/>
        <v>0</v>
      </c>
      <c r="G91" s="5" t="s">
        <v>87</v>
      </c>
      <c r="H91" s="23">
        <v>0</v>
      </c>
      <c r="I91">
        <v>7.3699788517409548E-3</v>
      </c>
      <c r="J91">
        <f t="shared" si="114"/>
        <v>849.53746224017982</v>
      </c>
      <c r="K91">
        <f t="shared" si="115"/>
        <v>795.23054474131766</v>
      </c>
      <c r="L91">
        <f t="shared" si="116"/>
        <v>471.31014756883411</v>
      </c>
      <c r="M91" s="5" t="s">
        <v>87</v>
      </c>
      <c r="N91">
        <v>0</v>
      </c>
      <c r="O91">
        <v>8.6931924024360174E-3</v>
      </c>
      <c r="P91">
        <f t="shared" si="117"/>
        <v>1002.0642882287998</v>
      </c>
      <c r="Q91">
        <f t="shared" si="118"/>
        <v>938.00705114604909</v>
      </c>
      <c r="R91">
        <f t="shared" si="119"/>
        <v>555.92965413578338</v>
      </c>
      <c r="S91" s="5" t="s">
        <v>87</v>
      </c>
      <c r="T91">
        <v>4.8957690085460319</v>
      </c>
      <c r="U91">
        <v>5.4163913285338011E-2</v>
      </c>
      <c r="V91">
        <f t="shared" si="120"/>
        <v>6243.4742844009124</v>
      </c>
      <c r="W91">
        <f t="shared" si="121"/>
        <v>5844.3584620390156</v>
      </c>
      <c r="X91">
        <f t="shared" si="122"/>
        <v>3463.7822545973659</v>
      </c>
      <c r="Y91" s="5">
        <f t="shared" si="123"/>
        <v>1.1063412753091417E-2</v>
      </c>
      <c r="Z91">
        <v>0</v>
      </c>
      <c r="AA91">
        <v>0</v>
      </c>
      <c r="AB91">
        <f t="shared" si="124"/>
        <v>0</v>
      </c>
      <c r="AC91">
        <f t="shared" si="125"/>
        <v>0</v>
      </c>
      <c r="AD91">
        <f t="shared" si="126"/>
        <v>0</v>
      </c>
      <c r="AE91" s="5" t="s">
        <v>87</v>
      </c>
      <c r="AF91">
        <v>9.5810199164297263</v>
      </c>
      <c r="AG91">
        <v>6.5665055099989877E-3</v>
      </c>
      <c r="AH91">
        <f t="shared" si="127"/>
        <v>756.92109013758329</v>
      </c>
      <c r="AI91">
        <f t="shared" si="128"/>
        <v>708.53469986957043</v>
      </c>
      <c r="AJ91">
        <f t="shared" si="129"/>
        <v>419.92802736443531</v>
      </c>
      <c r="AK91" s="5">
        <f t="shared" si="130"/>
        <v>6.8536602233115751E-4</v>
      </c>
      <c r="AL91">
        <v>18.05853349568585</v>
      </c>
      <c r="AM91">
        <v>0</v>
      </c>
      <c r="AN91">
        <f t="shared" si="131"/>
        <v>0</v>
      </c>
      <c r="AO91">
        <f t="shared" si="132"/>
        <v>0</v>
      </c>
      <c r="AP91">
        <f t="shared" si="133"/>
        <v>0</v>
      </c>
      <c r="AQ91" s="5">
        <f t="shared" si="134"/>
        <v>0</v>
      </c>
      <c r="AR91">
        <v>1.2337337751551023</v>
      </c>
      <c r="AS91">
        <v>4.4813913285338014E-2</v>
      </c>
      <c r="AT91">
        <f t="shared" si="135"/>
        <v>5165.699784400912</v>
      </c>
      <c r="AU91">
        <f t="shared" si="136"/>
        <v>4835.4809953723507</v>
      </c>
      <c r="AV91">
        <f t="shared" si="137"/>
        <v>2865.8497545973664</v>
      </c>
      <c r="AW91" s="5">
        <f t="shared" si="138"/>
        <v>3.632381165839782E-2</v>
      </c>
      <c r="AX91">
        <v>2.5947575415507722</v>
      </c>
      <c r="AY91">
        <v>1.6262786209101106E-2</v>
      </c>
      <c r="AZ91">
        <f t="shared" si="139"/>
        <v>1874.6113663230844</v>
      </c>
      <c r="BA91">
        <f t="shared" si="140"/>
        <v>1754.776315676954</v>
      </c>
      <c r="BB91">
        <f t="shared" si="141"/>
        <v>1040.005178072016</v>
      </c>
      <c r="BC91" s="5">
        <f t="shared" si="142"/>
        <v>6.2675552334580109E-3</v>
      </c>
      <c r="BD91">
        <v>8.8123841792418993</v>
      </c>
      <c r="BE91">
        <v>5.1987572500890034E-3</v>
      </c>
      <c r="BF91">
        <f t="shared" si="108"/>
        <v>599.26074821775944</v>
      </c>
      <c r="BG91">
        <f t="shared" si="109"/>
        <v>560.95283896093656</v>
      </c>
      <c r="BH91">
        <f t="shared" si="110"/>
        <v>332.46052614319177</v>
      </c>
      <c r="BI91" s="5">
        <f t="shared" si="143"/>
        <v>5.8993765414072641E-4</v>
      </c>
    </row>
    <row r="92" spans="1:61" x14ac:dyDescent="0.3">
      <c r="A92" s="20">
        <v>44733.541666666664</v>
      </c>
      <c r="B92" s="23">
        <v>0</v>
      </c>
      <c r="C92">
        <v>0</v>
      </c>
      <c r="D92">
        <f t="shared" si="111"/>
        <v>0</v>
      </c>
      <c r="E92">
        <f t="shared" si="112"/>
        <v>0</v>
      </c>
      <c r="F92">
        <f t="shared" si="113"/>
        <v>0</v>
      </c>
      <c r="G92" s="5" t="s">
        <v>87</v>
      </c>
      <c r="H92" s="23">
        <v>0</v>
      </c>
      <c r="I92">
        <v>0</v>
      </c>
      <c r="J92">
        <f t="shared" si="114"/>
        <v>0</v>
      </c>
      <c r="K92">
        <f t="shared" si="115"/>
        <v>0</v>
      </c>
      <c r="L92">
        <f t="shared" si="116"/>
        <v>0</v>
      </c>
      <c r="M92" s="5" t="s">
        <v>87</v>
      </c>
      <c r="N92">
        <v>0</v>
      </c>
      <c r="O92">
        <v>0.10084862267877301</v>
      </c>
      <c r="P92">
        <f t="shared" si="117"/>
        <v>11624.820736182164</v>
      </c>
      <c r="Q92">
        <f t="shared" si="118"/>
        <v>10726.898216057931</v>
      </c>
      <c r="R92">
        <f t="shared" si="119"/>
        <v>6410.9469436896006</v>
      </c>
      <c r="S92" s="5" t="s">
        <v>87</v>
      </c>
      <c r="T92">
        <v>4.896121777277644</v>
      </c>
      <c r="U92">
        <v>2.8683464073353981E-2</v>
      </c>
      <c r="V92">
        <f t="shared" si="120"/>
        <v>3306.3429037355136</v>
      </c>
      <c r="W92">
        <f t="shared" si="121"/>
        <v>3050.9549007810606</v>
      </c>
      <c r="X92">
        <f t="shared" si="122"/>
        <v>1823.4078111431127</v>
      </c>
      <c r="Y92" s="5">
        <f t="shared" si="123"/>
        <v>5.8584049535840288E-3</v>
      </c>
      <c r="Z92">
        <v>0</v>
      </c>
      <c r="AA92">
        <v>0</v>
      </c>
      <c r="AB92">
        <f t="shared" si="124"/>
        <v>0</v>
      </c>
      <c r="AC92">
        <f t="shared" si="125"/>
        <v>0</v>
      </c>
      <c r="AD92">
        <f t="shared" si="126"/>
        <v>0</v>
      </c>
      <c r="AE92" s="5" t="s">
        <v>87</v>
      </c>
      <c r="AF92">
        <v>9.5817102848350917</v>
      </c>
      <c r="AG92">
        <v>0</v>
      </c>
      <c r="AH92">
        <f t="shared" si="127"/>
        <v>0</v>
      </c>
      <c r="AI92">
        <f t="shared" si="128"/>
        <v>0</v>
      </c>
      <c r="AJ92">
        <f t="shared" si="129"/>
        <v>0</v>
      </c>
      <c r="AK92" s="5">
        <f t="shared" si="130"/>
        <v>0</v>
      </c>
      <c r="AL92">
        <v>18.059834718424284</v>
      </c>
      <c r="AM92">
        <v>3.6175367468596009E-2</v>
      </c>
      <c r="AN92">
        <f t="shared" si="131"/>
        <v>4169.9346081050617</v>
      </c>
      <c r="AO92">
        <f t="shared" si="132"/>
        <v>3847.841194620506</v>
      </c>
      <c r="AP92">
        <f t="shared" si="133"/>
        <v>2299.6681099786483</v>
      </c>
      <c r="AQ92" s="5">
        <f t="shared" si="134"/>
        <v>2.003084083138873E-3</v>
      </c>
      <c r="AR92">
        <v>1.2338226728743877</v>
      </c>
      <c r="AS92">
        <v>2.0113464073353987E-2</v>
      </c>
      <c r="AT92">
        <f t="shared" si="135"/>
        <v>2318.4790037355142</v>
      </c>
      <c r="AU92">
        <f t="shared" si="136"/>
        <v>2139.3954241143947</v>
      </c>
      <c r="AV92">
        <f t="shared" si="137"/>
        <v>1278.612911143113</v>
      </c>
      <c r="AW92" s="5">
        <f t="shared" si="138"/>
        <v>1.6301746203525758E-2</v>
      </c>
      <c r="AX92">
        <v>2.5949445089761505</v>
      </c>
      <c r="AY92">
        <v>0</v>
      </c>
      <c r="AZ92">
        <f t="shared" si="139"/>
        <v>0</v>
      </c>
      <c r="BA92">
        <f t="shared" si="140"/>
        <v>0</v>
      </c>
      <c r="BB92">
        <f t="shared" si="141"/>
        <v>0</v>
      </c>
      <c r="BC92" s="5">
        <f t="shared" si="142"/>
        <v>0</v>
      </c>
      <c r="BD92">
        <v>8.8130191629561967</v>
      </c>
      <c r="BE92">
        <v>2.98784004534286E-2</v>
      </c>
      <c r="BF92">
        <f t="shared" si="108"/>
        <v>3444.0832202667148</v>
      </c>
      <c r="BG92">
        <f t="shared" si="109"/>
        <v>3178.0559020962046</v>
      </c>
      <c r="BH92">
        <f t="shared" si="110"/>
        <v>1899.3699168244559</v>
      </c>
      <c r="BI92" s="5">
        <f t="shared" si="143"/>
        <v>3.3902570618496997E-3</v>
      </c>
    </row>
    <row r="93" spans="1:61" x14ac:dyDescent="0.3">
      <c r="A93" s="20">
        <v>44733.583333333336</v>
      </c>
      <c r="B93" s="23">
        <v>0</v>
      </c>
      <c r="C93">
        <v>0</v>
      </c>
      <c r="D93">
        <f t="shared" si="111"/>
        <v>0</v>
      </c>
      <c r="E93">
        <f t="shared" si="112"/>
        <v>0</v>
      </c>
      <c r="F93">
        <f t="shared" si="113"/>
        <v>0</v>
      </c>
      <c r="G93" s="5" t="s">
        <v>87</v>
      </c>
      <c r="H93" s="23">
        <v>0</v>
      </c>
      <c r="I93">
        <v>0</v>
      </c>
      <c r="J93">
        <f t="shared" si="114"/>
        <v>0</v>
      </c>
      <c r="K93">
        <f t="shared" si="115"/>
        <v>0</v>
      </c>
      <c r="L93">
        <f t="shared" si="116"/>
        <v>0</v>
      </c>
      <c r="M93" s="5" t="s">
        <v>87</v>
      </c>
      <c r="N93">
        <v>0</v>
      </c>
      <c r="O93">
        <v>6.5789044606714975E-2</v>
      </c>
      <c r="P93">
        <f t="shared" si="117"/>
        <v>9714.4103266275324</v>
      </c>
      <c r="Q93">
        <f t="shared" si="118"/>
        <v>7210.3477108067491</v>
      </c>
      <c r="R93">
        <f t="shared" si="119"/>
        <v>4207.2094025994229</v>
      </c>
      <c r="S93" s="5" t="s">
        <v>87</v>
      </c>
      <c r="T93">
        <v>3.3682453119657079</v>
      </c>
      <c r="U93">
        <v>0</v>
      </c>
      <c r="V93">
        <f t="shared" si="120"/>
        <v>0</v>
      </c>
      <c r="W93">
        <f t="shared" si="121"/>
        <v>0</v>
      </c>
      <c r="X93">
        <f t="shared" si="122"/>
        <v>0</v>
      </c>
      <c r="Y93" s="5">
        <f t="shared" si="123"/>
        <v>0</v>
      </c>
      <c r="Z93">
        <v>0</v>
      </c>
      <c r="AA93">
        <v>0</v>
      </c>
      <c r="AB93">
        <f t="shared" si="124"/>
        <v>0</v>
      </c>
      <c r="AC93">
        <f t="shared" si="125"/>
        <v>0</v>
      </c>
      <c r="AD93">
        <f t="shared" si="126"/>
        <v>0</v>
      </c>
      <c r="AE93" s="5" t="s">
        <v>87</v>
      </c>
      <c r="AF93">
        <v>6.5916560526103254</v>
      </c>
      <c r="AG93">
        <v>1.731479154881399E-2</v>
      </c>
      <c r="AH93">
        <f t="shared" si="127"/>
        <v>2556.7021200978738</v>
      </c>
      <c r="AI93">
        <f t="shared" si="128"/>
        <v>1897.6665241669159</v>
      </c>
      <c r="AJ93">
        <f t="shared" si="129"/>
        <v>1107.2809195466546</v>
      </c>
      <c r="AK93" s="5">
        <f t="shared" si="130"/>
        <v>2.626774123318687E-3</v>
      </c>
      <c r="AL93">
        <v>12.424109610082244</v>
      </c>
      <c r="AM93">
        <v>1.5625405737078005E-2</v>
      </c>
      <c r="AN93">
        <f t="shared" si="131"/>
        <v>2307.2474111369379</v>
      </c>
      <c r="AO93">
        <f t="shared" si="132"/>
        <v>1712.5132179722752</v>
      </c>
      <c r="AP93">
        <f t="shared" si="133"/>
        <v>999.24469688613851</v>
      </c>
      <c r="AQ93" s="5">
        <f t="shared" si="134"/>
        <v>1.2576680524774009E-3</v>
      </c>
      <c r="AR93">
        <v>0.84879780829652596</v>
      </c>
      <c r="AS93">
        <v>2.5898324410717988E-2</v>
      </c>
      <c r="AT93">
        <f t="shared" si="135"/>
        <v>3824.1465824866177</v>
      </c>
      <c r="AU93">
        <f t="shared" si="136"/>
        <v>2838.4045587658702</v>
      </c>
      <c r="AV93">
        <f t="shared" si="137"/>
        <v>1656.1978460654154</v>
      </c>
      <c r="AW93" s="5">
        <f t="shared" si="138"/>
        <v>3.0511771069124283E-2</v>
      </c>
      <c r="AX93">
        <v>1.7851699926528262</v>
      </c>
      <c r="AY93">
        <v>2.3250410364817009E-2</v>
      </c>
      <c r="AZ93">
        <f t="shared" si="139"/>
        <v>3433.1555944688798</v>
      </c>
      <c r="BA93">
        <f t="shared" si="140"/>
        <v>2548.1984751632149</v>
      </c>
      <c r="BB93">
        <f t="shared" si="141"/>
        <v>1486.8637428300478</v>
      </c>
      <c r="BC93" s="5">
        <f t="shared" si="142"/>
        <v>1.3024199633932976E-2</v>
      </c>
      <c r="BD93">
        <v>6.0628415366736181</v>
      </c>
      <c r="BE93">
        <v>4.0286285793354498E-2</v>
      </c>
      <c r="BF93">
        <f t="shared" si="108"/>
        <v>5948.6729602467249</v>
      </c>
      <c r="BG93">
        <f t="shared" si="109"/>
        <v>4415.2963503800665</v>
      </c>
      <c r="BH93">
        <f t="shared" si="110"/>
        <v>2576.3079764850204</v>
      </c>
      <c r="BI93" s="5">
        <f t="shared" si="143"/>
        <v>6.6447862029158644E-3</v>
      </c>
    </row>
    <row r="94" spans="1:61" x14ac:dyDescent="0.3">
      <c r="A94" s="20">
        <v>44733.625</v>
      </c>
      <c r="B94" s="23">
        <v>0</v>
      </c>
      <c r="C94">
        <v>0</v>
      </c>
      <c r="D94">
        <f t="shared" si="111"/>
        <v>0</v>
      </c>
      <c r="E94">
        <f t="shared" si="112"/>
        <v>0</v>
      </c>
      <c r="F94">
        <f t="shared" si="113"/>
        <v>0</v>
      </c>
      <c r="G94" s="5" t="s">
        <v>87</v>
      </c>
      <c r="H94" s="23">
        <v>0</v>
      </c>
      <c r="I94">
        <v>0</v>
      </c>
      <c r="J94">
        <f t="shared" si="114"/>
        <v>0</v>
      </c>
      <c r="K94">
        <f t="shared" si="115"/>
        <v>0</v>
      </c>
      <c r="L94">
        <f t="shared" si="116"/>
        <v>0</v>
      </c>
      <c r="M94" s="5" t="s">
        <v>87</v>
      </c>
      <c r="N94">
        <v>0</v>
      </c>
      <c r="O94">
        <v>2.7947980376807985E-2</v>
      </c>
      <c r="P94">
        <f t="shared" si="117"/>
        <v>4096.0560040249784</v>
      </c>
      <c r="Q94">
        <f t="shared" si="118"/>
        <v>3220.6414146822231</v>
      </c>
      <c r="R94">
        <f t="shared" si="119"/>
        <v>2994.6260973749759</v>
      </c>
      <c r="S94" s="5" t="s">
        <v>87</v>
      </c>
      <c r="T94">
        <v>1.4211470042311518</v>
      </c>
      <c r="U94">
        <v>7.8868518050089986E-2</v>
      </c>
      <c r="V94">
        <f t="shared" si="120"/>
        <v>11558.97000542119</v>
      </c>
      <c r="W94">
        <f t="shared" si="121"/>
        <v>9088.5714145382226</v>
      </c>
      <c r="X94">
        <f t="shared" si="122"/>
        <v>8450.7617090671429</v>
      </c>
      <c r="Y94" s="5">
        <f t="shared" si="123"/>
        <v>5.5496382721334392E-2</v>
      </c>
      <c r="Z94">
        <v>0</v>
      </c>
      <c r="AA94">
        <v>0</v>
      </c>
      <c r="AB94">
        <f t="shared" si="124"/>
        <v>0</v>
      </c>
      <c r="AC94">
        <f t="shared" si="125"/>
        <v>0</v>
      </c>
      <c r="AD94">
        <f t="shared" si="126"/>
        <v>0</v>
      </c>
      <c r="AE94" s="5" t="s">
        <v>87</v>
      </c>
      <c r="AF94">
        <v>2.7811846776155109</v>
      </c>
      <c r="AG94">
        <v>3.3068835087755016E-2</v>
      </c>
      <c r="AH94">
        <f t="shared" si="127"/>
        <v>4846.568470461375</v>
      </c>
      <c r="AI94">
        <f t="shared" si="128"/>
        <v>3810.7533490076262</v>
      </c>
      <c r="AJ94">
        <f t="shared" si="129"/>
        <v>3543.3256796529504</v>
      </c>
      <c r="AK94" s="5">
        <f t="shared" si="130"/>
        <v>1.1890197495301513E-2</v>
      </c>
      <c r="AL94">
        <v>5.2420428197088533</v>
      </c>
      <c r="AM94">
        <v>0</v>
      </c>
      <c r="AN94">
        <f t="shared" si="131"/>
        <v>0</v>
      </c>
      <c r="AO94">
        <f t="shared" si="132"/>
        <v>0</v>
      </c>
      <c r="AP94">
        <f t="shared" si="133"/>
        <v>0</v>
      </c>
      <c r="AQ94" s="5">
        <f t="shared" si="134"/>
        <v>0</v>
      </c>
      <c r="AR94">
        <v>0.35812904071247659</v>
      </c>
      <c r="AS94">
        <v>7.3968518050089999E-2</v>
      </c>
      <c r="AT94">
        <f t="shared" si="135"/>
        <v>10840.82600542119</v>
      </c>
      <c r="AU94">
        <f t="shared" si="136"/>
        <v>8523.9101145382228</v>
      </c>
      <c r="AV94">
        <f t="shared" si="137"/>
        <v>7925.7267090671439</v>
      </c>
      <c r="AW94" s="5">
        <f t="shared" si="138"/>
        <v>0.20654152453801022</v>
      </c>
      <c r="AX94">
        <v>0.75320790266945392</v>
      </c>
      <c r="AY94">
        <v>2.55803953030454E-2</v>
      </c>
      <c r="AZ94">
        <f t="shared" si="139"/>
        <v>3749.0627356143336</v>
      </c>
      <c r="BA94">
        <f t="shared" si="140"/>
        <v>2947.8080135370437</v>
      </c>
      <c r="BB94">
        <f t="shared" si="141"/>
        <v>2740.9393567213147</v>
      </c>
      <c r="BC94" s="5">
        <f t="shared" si="142"/>
        <v>3.3961931642492948E-2</v>
      </c>
      <c r="BD94">
        <v>2.5580645971250524</v>
      </c>
      <c r="BE94">
        <v>5.6889019228012067E-3</v>
      </c>
      <c r="BF94">
        <f t="shared" si="108"/>
        <v>833.76546580574484</v>
      </c>
      <c r="BG94">
        <f t="shared" si="109"/>
        <v>655.57199087784295</v>
      </c>
      <c r="BH94">
        <f t="shared" si="110"/>
        <v>609.56584102814941</v>
      </c>
      <c r="BI94" s="5">
        <f t="shared" si="143"/>
        <v>2.2239086257612728E-3</v>
      </c>
    </row>
    <row r="95" spans="1:61" x14ac:dyDescent="0.3">
      <c r="A95" s="20">
        <v>44734.333333333336</v>
      </c>
      <c r="B95" s="23">
        <v>0</v>
      </c>
      <c r="C95">
        <v>0</v>
      </c>
      <c r="D95">
        <f t="shared" si="111"/>
        <v>0</v>
      </c>
      <c r="E95">
        <f t="shared" si="112"/>
        <v>0</v>
      </c>
      <c r="F95">
        <f t="shared" si="113"/>
        <v>0</v>
      </c>
      <c r="G95" s="5" t="s">
        <v>87</v>
      </c>
      <c r="H95" s="23">
        <v>0</v>
      </c>
      <c r="I95">
        <v>0</v>
      </c>
      <c r="J95">
        <f t="shared" si="114"/>
        <v>0</v>
      </c>
      <c r="K95">
        <f t="shared" si="115"/>
        <v>0</v>
      </c>
      <c r="L95">
        <f t="shared" si="116"/>
        <v>0</v>
      </c>
      <c r="M95" s="5" t="s">
        <v>87</v>
      </c>
      <c r="N95">
        <v>0</v>
      </c>
      <c r="O95">
        <v>2.3596857815868011E-2</v>
      </c>
      <c r="P95">
        <f t="shared" si="117"/>
        <v>4320.1127289291162</v>
      </c>
      <c r="Q95">
        <f t="shared" si="118"/>
        <v>2915.8401234489947</v>
      </c>
      <c r="R95">
        <f t="shared" si="119"/>
        <v>2663.3773416770223</v>
      </c>
      <c r="S95" s="5" t="s">
        <v>87</v>
      </c>
      <c r="T95">
        <v>0.2012912245280927</v>
      </c>
      <c r="U95">
        <v>0</v>
      </c>
      <c r="V95">
        <f t="shared" si="120"/>
        <v>0</v>
      </c>
      <c r="W95">
        <f t="shared" si="121"/>
        <v>0</v>
      </c>
      <c r="X95">
        <f t="shared" si="122"/>
        <v>0</v>
      </c>
      <c r="Y95" s="5">
        <f t="shared" si="123"/>
        <v>0</v>
      </c>
      <c r="Z95">
        <v>0</v>
      </c>
      <c r="AA95">
        <v>3.4905613419789011E-2</v>
      </c>
      <c r="AB95">
        <f t="shared" si="124"/>
        <v>6390.5197048949731</v>
      </c>
      <c r="AC95">
        <f t="shared" si="125"/>
        <v>4313.2517446699094</v>
      </c>
      <c r="AD95">
        <f t="shared" si="126"/>
        <v>3939.7965866915856</v>
      </c>
      <c r="AE95" s="5" t="s">
        <v>87</v>
      </c>
      <c r="AF95">
        <v>0.39392692503254789</v>
      </c>
      <c r="AG95">
        <v>0</v>
      </c>
      <c r="AH95">
        <f t="shared" si="127"/>
        <v>0</v>
      </c>
      <c r="AI95">
        <f t="shared" si="128"/>
        <v>0</v>
      </c>
      <c r="AJ95">
        <f t="shared" si="129"/>
        <v>0</v>
      </c>
      <c r="AK95" s="5">
        <f t="shared" si="130"/>
        <v>0</v>
      </c>
      <c r="AL95">
        <v>0.7424828079476179</v>
      </c>
      <c r="AM95">
        <v>0</v>
      </c>
      <c r="AN95">
        <f t="shared" si="131"/>
        <v>0</v>
      </c>
      <c r="AO95">
        <f t="shared" si="132"/>
        <v>0</v>
      </c>
      <c r="AP95">
        <f t="shared" si="133"/>
        <v>0</v>
      </c>
      <c r="AQ95" s="5">
        <f t="shared" si="134"/>
        <v>0</v>
      </c>
      <c r="AR95">
        <v>5.0725387964410971E-2</v>
      </c>
      <c r="AS95">
        <v>0</v>
      </c>
      <c r="AT95">
        <f t="shared" si="135"/>
        <v>0</v>
      </c>
      <c r="AU95">
        <f t="shared" si="136"/>
        <v>0</v>
      </c>
      <c r="AV95">
        <f t="shared" si="137"/>
        <v>0</v>
      </c>
      <c r="AW95" s="5">
        <f t="shared" si="138"/>
        <v>0</v>
      </c>
      <c r="AX95">
        <v>0.10668434764396165</v>
      </c>
      <c r="AY95">
        <v>0</v>
      </c>
      <c r="AZ95">
        <f t="shared" si="139"/>
        <v>0</v>
      </c>
      <c r="BA95">
        <f t="shared" si="140"/>
        <v>0</v>
      </c>
      <c r="BB95">
        <f t="shared" si="141"/>
        <v>0</v>
      </c>
      <c r="BC95" s="5">
        <f t="shared" si="142"/>
        <v>0</v>
      </c>
      <c r="BD95">
        <v>0.36232420266461896</v>
      </c>
      <c r="BE95">
        <v>0</v>
      </c>
      <c r="BF95">
        <f t="shared" si="108"/>
        <v>0</v>
      </c>
      <c r="BG95">
        <f t="shared" si="109"/>
        <v>0</v>
      </c>
      <c r="BH95">
        <f t="shared" si="110"/>
        <v>0</v>
      </c>
      <c r="BI95" s="5">
        <f t="shared" si="143"/>
        <v>0</v>
      </c>
    </row>
    <row r="96" spans="1:61" x14ac:dyDescent="0.3">
      <c r="A96" s="20">
        <v>44734.375</v>
      </c>
      <c r="B96" s="23">
        <v>0</v>
      </c>
      <c r="C96">
        <v>1.3727246793221015E-2</v>
      </c>
      <c r="D96">
        <f t="shared" si="111"/>
        <v>2224.5003428414657</v>
      </c>
      <c r="E96">
        <f t="shared" si="112"/>
        <v>1589.8714205951335</v>
      </c>
      <c r="F96">
        <f t="shared" si="113"/>
        <v>1000.029928886151</v>
      </c>
      <c r="G96" s="5" t="s">
        <v>87</v>
      </c>
      <c r="H96" s="23">
        <v>0</v>
      </c>
      <c r="I96">
        <v>0</v>
      </c>
      <c r="J96">
        <f t="shared" si="114"/>
        <v>0</v>
      </c>
      <c r="K96">
        <f t="shared" si="115"/>
        <v>0</v>
      </c>
      <c r="L96">
        <f t="shared" si="116"/>
        <v>0</v>
      </c>
      <c r="M96" s="5" t="s">
        <v>87</v>
      </c>
      <c r="N96">
        <v>0</v>
      </c>
      <c r="O96">
        <v>2.7103717566131003E-2</v>
      </c>
      <c r="P96">
        <f t="shared" si="117"/>
        <v>4392.1574315915295</v>
      </c>
      <c r="Q96">
        <f t="shared" si="118"/>
        <v>3139.1164302192037</v>
      </c>
      <c r="R96">
        <f t="shared" si="119"/>
        <v>1974.5058246926435</v>
      </c>
      <c r="S96" s="5" t="s">
        <v>87</v>
      </c>
      <c r="T96">
        <v>0.6590876175907795</v>
      </c>
      <c r="U96">
        <v>3.3582748584818994E-2</v>
      </c>
      <c r="V96">
        <f t="shared" si="120"/>
        <v>5442.0844081699188</v>
      </c>
      <c r="W96">
        <f t="shared" si="121"/>
        <v>3889.5091640956221</v>
      </c>
      <c r="X96">
        <f t="shared" si="122"/>
        <v>2446.5032344040637</v>
      </c>
      <c r="Y96" s="5">
        <f t="shared" si="123"/>
        <v>5.0953390245104258E-2</v>
      </c>
      <c r="Z96">
        <v>0</v>
      </c>
      <c r="AA96">
        <v>6.4983091628586009E-2</v>
      </c>
      <c r="AB96">
        <f t="shared" si="124"/>
        <v>10530.509998412363</v>
      </c>
      <c r="AC96">
        <f t="shared" si="125"/>
        <v>7526.2550283006585</v>
      </c>
      <c r="AD96">
        <f t="shared" si="126"/>
        <v>4734.0182251424903</v>
      </c>
      <c r="AE96" s="5" t="s">
        <v>87</v>
      </c>
      <c r="AF96">
        <v>1.2898344631428711</v>
      </c>
      <c r="AG96">
        <v>5.0057793177199494E-4</v>
      </c>
      <c r="AH96">
        <f t="shared" si="127"/>
        <v>81.118653843651785</v>
      </c>
      <c r="AI96">
        <f t="shared" si="128"/>
        <v>57.976268620590083</v>
      </c>
      <c r="AJ96">
        <f t="shared" si="129"/>
        <v>36.467102329589828</v>
      </c>
      <c r="AK96" s="5">
        <f t="shared" si="130"/>
        <v>3.8809470988410144E-4</v>
      </c>
      <c r="AL96">
        <v>2.4311105769243873</v>
      </c>
      <c r="AM96">
        <v>0</v>
      </c>
      <c r="AN96">
        <f t="shared" si="131"/>
        <v>0</v>
      </c>
      <c r="AO96">
        <f t="shared" si="132"/>
        <v>0</v>
      </c>
      <c r="AP96">
        <f t="shared" si="133"/>
        <v>0</v>
      </c>
      <c r="AQ96" s="5">
        <f t="shared" si="134"/>
        <v>0</v>
      </c>
      <c r="AR96">
        <v>0.16609007761371986</v>
      </c>
      <c r="AS96">
        <v>0</v>
      </c>
      <c r="AT96">
        <f t="shared" si="135"/>
        <v>0</v>
      </c>
      <c r="AU96">
        <f t="shared" si="136"/>
        <v>0</v>
      </c>
      <c r="AV96">
        <f t="shared" si="137"/>
        <v>0</v>
      </c>
      <c r="AW96" s="5">
        <f t="shared" si="138"/>
        <v>0</v>
      </c>
      <c r="AX96">
        <v>0.34931643288340142</v>
      </c>
      <c r="AY96">
        <v>4.33639686703189E-2</v>
      </c>
      <c r="AZ96">
        <f t="shared" si="139"/>
        <v>7027.1311230251786</v>
      </c>
      <c r="BA96">
        <f t="shared" si="140"/>
        <v>5022.3570327714406</v>
      </c>
      <c r="BB96">
        <f t="shared" si="141"/>
        <v>3159.0651176327315</v>
      </c>
      <c r="BC96" s="5">
        <f t="shared" si="142"/>
        <v>0.12413950386580686</v>
      </c>
      <c r="BD96">
        <v>1.1863577067979656</v>
      </c>
      <c r="BE96">
        <v>0</v>
      </c>
      <c r="BF96">
        <f t="shared" si="108"/>
        <v>0</v>
      </c>
      <c r="BG96">
        <f t="shared" si="109"/>
        <v>0</v>
      </c>
      <c r="BH96">
        <f t="shared" si="110"/>
        <v>0</v>
      </c>
      <c r="BI96" s="5">
        <f t="shared" si="143"/>
        <v>0</v>
      </c>
    </row>
    <row r="97" spans="1:61" x14ac:dyDescent="0.3">
      <c r="A97" s="20">
        <v>44734.416666666664</v>
      </c>
      <c r="B97" s="23">
        <v>0</v>
      </c>
      <c r="C97">
        <v>0</v>
      </c>
      <c r="D97">
        <f t="shared" si="111"/>
        <v>0</v>
      </c>
      <c r="E97">
        <f t="shared" si="112"/>
        <v>0</v>
      </c>
      <c r="F97">
        <f t="shared" si="113"/>
        <v>0</v>
      </c>
      <c r="G97" s="5" t="s">
        <v>87</v>
      </c>
      <c r="H97" s="23">
        <v>0</v>
      </c>
      <c r="I97">
        <v>0</v>
      </c>
      <c r="J97">
        <f t="shared" si="114"/>
        <v>0</v>
      </c>
      <c r="K97">
        <f t="shared" si="115"/>
        <v>0</v>
      </c>
      <c r="L97">
        <f t="shared" si="116"/>
        <v>0</v>
      </c>
      <c r="M97" s="5" t="s">
        <v>87</v>
      </c>
      <c r="N97">
        <v>0</v>
      </c>
      <c r="O97">
        <v>4.7800813532705017E-2</v>
      </c>
      <c r="P97">
        <f t="shared" si="117"/>
        <v>5529.5981094633171</v>
      </c>
      <c r="Q97">
        <f t="shared" si="118"/>
        <v>5268.9402732694762</v>
      </c>
      <c r="R97">
        <f t="shared" si="119"/>
        <v>3056.8620254164862</v>
      </c>
      <c r="S97" s="5" t="s">
        <v>87</v>
      </c>
      <c r="T97">
        <v>1.483426199598447</v>
      </c>
      <c r="U97">
        <v>0</v>
      </c>
      <c r="V97">
        <f t="shared" si="120"/>
        <v>0</v>
      </c>
      <c r="W97">
        <f t="shared" si="121"/>
        <v>0</v>
      </c>
      <c r="X97">
        <f t="shared" si="122"/>
        <v>0</v>
      </c>
      <c r="Y97" s="5">
        <f t="shared" si="123"/>
        <v>0</v>
      </c>
      <c r="Z97">
        <v>0</v>
      </c>
      <c r="AA97">
        <v>1.0801844041203018E-2</v>
      </c>
      <c r="AB97">
        <f t="shared" si="124"/>
        <v>1249.5573186863651</v>
      </c>
      <c r="AC97">
        <f t="shared" si="125"/>
        <v>1190.6548631296851</v>
      </c>
      <c r="AD97">
        <f t="shared" si="126"/>
        <v>690.77792643493308</v>
      </c>
      <c r="AE97" s="5" t="s">
        <v>87</v>
      </c>
      <c r="AF97">
        <v>2.903065062525763</v>
      </c>
      <c r="AG97">
        <v>4.8490628453999873E-3</v>
      </c>
      <c r="AH97">
        <f t="shared" si="127"/>
        <v>560.93958995587059</v>
      </c>
      <c r="AI97">
        <f t="shared" si="128"/>
        <v>534.4976502599045</v>
      </c>
      <c r="AJ97">
        <f t="shared" si="129"/>
        <v>310.09756896332919</v>
      </c>
      <c r="AK97" s="5">
        <f t="shared" si="130"/>
        <v>1.67032523934596E-3</v>
      </c>
      <c r="AL97">
        <v>5.4717658588598921</v>
      </c>
      <c r="AM97">
        <v>3.3430504454381005E-2</v>
      </c>
      <c r="AN97">
        <f t="shared" si="131"/>
        <v>3867.2407552827949</v>
      </c>
      <c r="AO97">
        <f t="shared" si="132"/>
        <v>3684.9442144930549</v>
      </c>
      <c r="AP97">
        <f t="shared" si="133"/>
        <v>2137.8807598576655</v>
      </c>
      <c r="AQ97" s="5">
        <f t="shared" si="134"/>
        <v>6.1096372390002651E-3</v>
      </c>
      <c r="AR97">
        <v>0.37382339775423873</v>
      </c>
      <c r="AS97">
        <v>0</v>
      </c>
      <c r="AT97">
        <f t="shared" si="135"/>
        <v>0</v>
      </c>
      <c r="AU97">
        <f t="shared" si="136"/>
        <v>0</v>
      </c>
      <c r="AV97">
        <f t="shared" si="137"/>
        <v>0</v>
      </c>
      <c r="AW97" s="5">
        <f t="shared" si="138"/>
        <v>0</v>
      </c>
      <c r="AX97">
        <v>0.78621587579459851</v>
      </c>
      <c r="AY97">
        <v>6.4384429781489949E-3</v>
      </c>
      <c r="AZ97">
        <f t="shared" si="139"/>
        <v>744.79908371227577</v>
      </c>
      <c r="BA97">
        <f t="shared" si="140"/>
        <v>709.69025415242925</v>
      </c>
      <c r="BB97">
        <f t="shared" si="141"/>
        <v>411.73842845262828</v>
      </c>
      <c r="BC97" s="5">
        <f t="shared" si="142"/>
        <v>8.1891541195882045E-3</v>
      </c>
      <c r="BD97">
        <v>2.670167148326434</v>
      </c>
      <c r="BE97">
        <v>0</v>
      </c>
      <c r="BF97">
        <f t="shared" si="108"/>
        <v>0</v>
      </c>
      <c r="BG97">
        <f t="shared" si="109"/>
        <v>0</v>
      </c>
      <c r="BH97">
        <f t="shared" si="110"/>
        <v>0</v>
      </c>
      <c r="BI97" s="5">
        <f t="shared" si="143"/>
        <v>0</v>
      </c>
    </row>
    <row r="98" spans="1:61" x14ac:dyDescent="0.3">
      <c r="A98" s="20">
        <v>44734.458333333336</v>
      </c>
      <c r="B98" s="23">
        <v>0</v>
      </c>
      <c r="C98">
        <v>0</v>
      </c>
      <c r="D98">
        <f t="shared" si="111"/>
        <v>0</v>
      </c>
      <c r="E98">
        <f t="shared" si="112"/>
        <v>0</v>
      </c>
      <c r="F98">
        <f t="shared" si="113"/>
        <v>0</v>
      </c>
      <c r="G98" s="5" t="s">
        <v>87</v>
      </c>
      <c r="H98" s="23">
        <v>0</v>
      </c>
      <c r="I98">
        <v>0</v>
      </c>
      <c r="J98">
        <f t="shared" si="114"/>
        <v>0</v>
      </c>
      <c r="K98">
        <f t="shared" si="115"/>
        <v>0</v>
      </c>
      <c r="L98">
        <f t="shared" si="116"/>
        <v>0</v>
      </c>
      <c r="M98" s="5" t="s">
        <v>87</v>
      </c>
      <c r="N98">
        <v>0</v>
      </c>
      <c r="O98">
        <v>6.2743341434594008E-2</v>
      </c>
      <c r="P98">
        <f t="shared" si="117"/>
        <v>8807.910270588307</v>
      </c>
      <c r="Q98">
        <f t="shared" si="118"/>
        <v>6929.8556603208935</v>
      </c>
      <c r="R98">
        <f t="shared" si="119"/>
        <v>4012.4366847422871</v>
      </c>
      <c r="S98" s="5" t="s">
        <v>87</v>
      </c>
      <c r="T98">
        <v>3.218588134855461</v>
      </c>
      <c r="U98">
        <v>1.9589238630228017E-2</v>
      </c>
      <c r="V98">
        <f t="shared" si="120"/>
        <v>2749.937318911409</v>
      </c>
      <c r="W98">
        <f t="shared" si="121"/>
        <v>2163.5856984852139</v>
      </c>
      <c r="X98">
        <f t="shared" si="122"/>
        <v>1252.7318104030817</v>
      </c>
      <c r="Y98" s="5">
        <f t="shared" si="123"/>
        <v>6.0862831183920996E-3</v>
      </c>
      <c r="Z98">
        <v>0</v>
      </c>
      <c r="AA98">
        <v>0</v>
      </c>
      <c r="AB98">
        <f t="shared" si="124"/>
        <v>0</v>
      </c>
      <c r="AC98">
        <f t="shared" si="125"/>
        <v>0</v>
      </c>
      <c r="AD98">
        <f t="shared" si="126"/>
        <v>0</v>
      </c>
      <c r="AE98" s="5" t="s">
        <v>87</v>
      </c>
      <c r="AF98">
        <v>6.2987769580233524</v>
      </c>
      <c r="AG98">
        <v>1.3040025894756974E-2</v>
      </c>
      <c r="AH98">
        <f t="shared" si="127"/>
        <v>1830.5588351059839</v>
      </c>
      <c r="AI98">
        <f t="shared" si="128"/>
        <v>1440.2404333488198</v>
      </c>
      <c r="AJ98">
        <f t="shared" si="129"/>
        <v>833.90965596970841</v>
      </c>
      <c r="AK98" s="5">
        <f t="shared" si="130"/>
        <v>2.0702472847758946E-3</v>
      </c>
      <c r="AL98">
        <v>11.872084148709872</v>
      </c>
      <c r="AM98">
        <v>0</v>
      </c>
      <c r="AN98">
        <f t="shared" si="131"/>
        <v>0</v>
      </c>
      <c r="AO98">
        <f t="shared" si="132"/>
        <v>0</v>
      </c>
      <c r="AP98">
        <f t="shared" si="133"/>
        <v>0</v>
      </c>
      <c r="AQ98" s="5">
        <f t="shared" si="134"/>
        <v>0</v>
      </c>
      <c r="AR98">
        <v>0.81108420012322802</v>
      </c>
      <c r="AS98">
        <v>0</v>
      </c>
      <c r="AT98">
        <f t="shared" si="135"/>
        <v>0</v>
      </c>
      <c r="AU98">
        <f t="shared" si="136"/>
        <v>0</v>
      </c>
      <c r="AV98">
        <f t="shared" si="137"/>
        <v>0</v>
      </c>
      <c r="AW98" s="5">
        <f t="shared" si="138"/>
        <v>0</v>
      </c>
      <c r="AX98">
        <v>1.7058516897925082</v>
      </c>
      <c r="AY98">
        <v>2.9078696632832107E-2</v>
      </c>
      <c r="AZ98">
        <f t="shared" si="139"/>
        <v>4082.0674333169709</v>
      </c>
      <c r="BA98">
        <f t="shared" si="140"/>
        <v>3211.6741928041629</v>
      </c>
      <c r="BB98">
        <f t="shared" si="141"/>
        <v>1859.5826496696134</v>
      </c>
      <c r="BC98" s="5">
        <f t="shared" si="142"/>
        <v>1.7046438917775464E-2</v>
      </c>
      <c r="BD98">
        <v>5.7934586189799546</v>
      </c>
      <c r="BE98">
        <v>0</v>
      </c>
      <c r="BF98">
        <f t="shared" si="108"/>
        <v>0</v>
      </c>
      <c r="BG98">
        <f t="shared" si="109"/>
        <v>0</v>
      </c>
      <c r="BH98">
        <f t="shared" si="110"/>
        <v>0</v>
      </c>
      <c r="BI98" s="5">
        <f t="shared" si="143"/>
        <v>0</v>
      </c>
    </row>
    <row r="99" spans="1:61" x14ac:dyDescent="0.3">
      <c r="A99" s="20">
        <v>44734.5</v>
      </c>
      <c r="B99" s="23">
        <v>0</v>
      </c>
      <c r="C99">
        <v>2.2810971333331986E-2</v>
      </c>
      <c r="D99">
        <f t="shared" si="111"/>
        <v>2629.420665593178</v>
      </c>
      <c r="E99">
        <f t="shared" si="112"/>
        <v>2461.3342214949644</v>
      </c>
      <c r="F99">
        <f t="shared" si="113"/>
        <v>1458.7616167665806</v>
      </c>
      <c r="G99" s="5" t="s">
        <v>87</v>
      </c>
      <c r="H99" s="23">
        <v>0</v>
      </c>
      <c r="I99">
        <v>0</v>
      </c>
      <c r="J99">
        <f t="shared" si="114"/>
        <v>0</v>
      </c>
      <c r="K99">
        <f t="shared" si="115"/>
        <v>0</v>
      </c>
      <c r="L99">
        <f t="shared" si="116"/>
        <v>0</v>
      </c>
      <c r="M99" s="5" t="s">
        <v>87</v>
      </c>
      <c r="N99">
        <v>0</v>
      </c>
      <c r="O99">
        <v>3.3038519261050003E-2</v>
      </c>
      <c r="P99">
        <f t="shared" si="117"/>
        <v>3808.3501152212339</v>
      </c>
      <c r="Q99">
        <f t="shared" si="118"/>
        <v>3564.9002796263085</v>
      </c>
      <c r="R99">
        <f t="shared" si="119"/>
        <v>2112.8133067441481</v>
      </c>
      <c r="S99" s="5" t="s">
        <v>87</v>
      </c>
      <c r="T99">
        <v>4.8957690085460319</v>
      </c>
      <c r="U99">
        <v>4.2301482414723979E-2</v>
      </c>
      <c r="V99">
        <f t="shared" si="120"/>
        <v>4876.0918779452331</v>
      </c>
      <c r="W99">
        <f t="shared" si="121"/>
        <v>4564.3863545252689</v>
      </c>
      <c r="X99">
        <f t="shared" si="122"/>
        <v>2705.1798004215984</v>
      </c>
      <c r="Y99" s="5">
        <f t="shared" si="123"/>
        <v>8.6404163147573154E-3</v>
      </c>
      <c r="Z99">
        <v>0</v>
      </c>
      <c r="AA99">
        <v>0</v>
      </c>
      <c r="AB99">
        <f t="shared" si="124"/>
        <v>0</v>
      </c>
      <c r="AC99">
        <f t="shared" si="125"/>
        <v>0</v>
      </c>
      <c r="AD99">
        <f t="shared" si="126"/>
        <v>0</v>
      </c>
      <c r="AE99" s="5" t="s">
        <v>87</v>
      </c>
      <c r="AF99">
        <v>9.5810199164297263</v>
      </c>
      <c r="AG99">
        <v>4.4801637956888019E-2</v>
      </c>
      <c r="AH99">
        <f t="shared" si="127"/>
        <v>5164.2848072904817</v>
      </c>
      <c r="AI99">
        <f t="shared" si="128"/>
        <v>4834.1564710654911</v>
      </c>
      <c r="AJ99">
        <f t="shared" si="129"/>
        <v>2865.064747342989</v>
      </c>
      <c r="AK99" s="5">
        <f t="shared" si="130"/>
        <v>4.6760823323268585E-3</v>
      </c>
      <c r="AL99">
        <v>18.05853349568585</v>
      </c>
      <c r="AM99">
        <v>3.1207024176339998E-3</v>
      </c>
      <c r="AN99">
        <f t="shared" si="131"/>
        <v>359.72336768067117</v>
      </c>
      <c r="AO99">
        <f t="shared" si="132"/>
        <v>336.72795179926527</v>
      </c>
      <c r="AP99">
        <f t="shared" si="133"/>
        <v>199.56891960769428</v>
      </c>
      <c r="AQ99" s="5">
        <f t="shared" si="134"/>
        <v>1.7281040115346702E-4</v>
      </c>
      <c r="AR99">
        <v>1.2337337751551023</v>
      </c>
      <c r="AS99">
        <v>0</v>
      </c>
      <c r="AT99">
        <f t="shared" si="135"/>
        <v>0</v>
      </c>
      <c r="AU99">
        <f t="shared" si="136"/>
        <v>0</v>
      </c>
      <c r="AV99">
        <f t="shared" si="137"/>
        <v>0</v>
      </c>
      <c r="AW99" s="5">
        <f t="shared" si="138"/>
        <v>0</v>
      </c>
      <c r="AX99">
        <v>2.5947575415507722</v>
      </c>
      <c r="AY99">
        <v>6.4333578677194997E-2</v>
      </c>
      <c r="AZ99">
        <f t="shared" si="139"/>
        <v>7415.7316141202664</v>
      </c>
      <c r="BA99">
        <f t="shared" si="140"/>
        <v>6941.67891737424</v>
      </c>
      <c r="BB99">
        <f t="shared" si="141"/>
        <v>4114.1323564066206</v>
      </c>
      <c r="BC99" s="5">
        <f t="shared" si="142"/>
        <v>2.4793676344320614E-2</v>
      </c>
      <c r="BD99">
        <v>8.8123841792418993</v>
      </c>
      <c r="BE99">
        <v>2.6353209807409017E-3</v>
      </c>
      <c r="BF99">
        <f t="shared" si="108"/>
        <v>303.77344945000374</v>
      </c>
      <c r="BG99">
        <f t="shared" si="109"/>
        <v>284.35464758325082</v>
      </c>
      <c r="BH99">
        <f t="shared" si="110"/>
        <v>168.52877671838067</v>
      </c>
      <c r="BI99" s="5">
        <f t="shared" si="143"/>
        <v>2.9904744586006782E-4</v>
      </c>
    </row>
    <row r="100" spans="1:61" x14ac:dyDescent="0.3">
      <c r="A100" s="20">
        <v>44734.541666666664</v>
      </c>
      <c r="B100" s="23">
        <v>0</v>
      </c>
      <c r="C100">
        <v>3.3688059303859985E-2</v>
      </c>
      <c r="D100">
        <f t="shared" si="111"/>
        <v>3883.2225959559405</v>
      </c>
      <c r="E100">
        <f t="shared" si="112"/>
        <v>3583.2753452674729</v>
      </c>
      <c r="F100">
        <f t="shared" si="113"/>
        <v>2141.5499299463795</v>
      </c>
      <c r="G100" s="5" t="s">
        <v>87</v>
      </c>
      <c r="H100" s="23">
        <v>0</v>
      </c>
      <c r="I100">
        <v>0</v>
      </c>
      <c r="J100">
        <f t="shared" si="114"/>
        <v>0</v>
      </c>
      <c r="K100">
        <f t="shared" si="115"/>
        <v>0</v>
      </c>
      <c r="L100">
        <f t="shared" si="116"/>
        <v>0</v>
      </c>
      <c r="M100" s="5" t="s">
        <v>87</v>
      </c>
      <c r="N100">
        <v>0</v>
      </c>
      <c r="O100">
        <v>8.3328117604449026E-2</v>
      </c>
      <c r="P100">
        <f t="shared" si="117"/>
        <v>9605.2321162648386</v>
      </c>
      <c r="Q100">
        <f t="shared" si="118"/>
        <v>8863.306333154027</v>
      </c>
      <c r="R100">
        <f t="shared" si="119"/>
        <v>5297.1684361148245</v>
      </c>
      <c r="S100" s="5" t="s">
        <v>87</v>
      </c>
      <c r="T100">
        <v>4.896121777277644</v>
      </c>
      <c r="U100">
        <v>6.9523946633839873E-3</v>
      </c>
      <c r="V100">
        <f t="shared" si="120"/>
        <v>801.40253284827224</v>
      </c>
      <c r="W100">
        <f t="shared" si="121"/>
        <v>739.50072823038909</v>
      </c>
      <c r="X100">
        <f t="shared" si="122"/>
        <v>441.96372875132005</v>
      </c>
      <c r="Y100" s="5">
        <f t="shared" si="123"/>
        <v>1.4199799309831951E-3</v>
      </c>
      <c r="Z100">
        <v>0</v>
      </c>
      <c r="AA100">
        <v>6.6664825863799182E-4</v>
      </c>
      <c r="AB100">
        <f t="shared" si="124"/>
        <v>76.844544773201306</v>
      </c>
      <c r="AC100">
        <f t="shared" si="125"/>
        <v>70.908930894374862</v>
      </c>
      <c r="AD100">
        <f t="shared" si="126"/>
        <v>42.378829801617144</v>
      </c>
      <c r="AE100" s="5" t="s">
        <v>87</v>
      </c>
      <c r="AF100">
        <v>9.5817102848350917</v>
      </c>
      <c r="AG100">
        <v>2.2630876859289994E-2</v>
      </c>
      <c r="AH100">
        <f t="shared" si="127"/>
        <v>2608.6611755703575</v>
      </c>
      <c r="AI100">
        <f t="shared" si="128"/>
        <v>2407.1633916408596</v>
      </c>
      <c r="AJ100">
        <f t="shared" si="129"/>
        <v>1438.6448419450651</v>
      </c>
      <c r="AK100" s="5">
        <f t="shared" si="130"/>
        <v>2.3618828149195581E-3</v>
      </c>
      <c r="AL100">
        <v>18.059834718424284</v>
      </c>
      <c r="AM100">
        <v>1.6618306928270987E-2</v>
      </c>
      <c r="AN100">
        <f t="shared" si="131"/>
        <v>1915.5922396217966</v>
      </c>
      <c r="AO100">
        <f t="shared" si="132"/>
        <v>1767.6283741681148</v>
      </c>
      <c r="AP100">
        <f t="shared" si="133"/>
        <v>1056.4257714301866</v>
      </c>
      <c r="AQ100" s="5">
        <f t="shared" si="134"/>
        <v>9.2018045499153711E-4</v>
      </c>
      <c r="AR100">
        <v>1.2338226728743877</v>
      </c>
      <c r="AS100">
        <v>0</v>
      </c>
      <c r="AT100">
        <f t="shared" si="135"/>
        <v>0</v>
      </c>
      <c r="AU100">
        <f t="shared" si="136"/>
        <v>0</v>
      </c>
      <c r="AV100">
        <f t="shared" si="137"/>
        <v>0</v>
      </c>
      <c r="AW100" s="5">
        <f t="shared" si="138"/>
        <v>0</v>
      </c>
      <c r="AX100">
        <v>2.5949445089761505</v>
      </c>
      <c r="AY100">
        <v>0</v>
      </c>
      <c r="AZ100">
        <f t="shared" si="139"/>
        <v>0</v>
      </c>
      <c r="BA100">
        <f t="shared" si="140"/>
        <v>0</v>
      </c>
      <c r="BB100">
        <f t="shared" si="141"/>
        <v>0</v>
      </c>
      <c r="BC100" s="5">
        <f t="shared" si="142"/>
        <v>0</v>
      </c>
      <c r="BD100">
        <v>8.8130191629561967</v>
      </c>
      <c r="BE100">
        <v>1.57348668102163E-2</v>
      </c>
      <c r="BF100">
        <f t="shared" si="108"/>
        <v>1813.7580972136329</v>
      </c>
      <c r="BG100">
        <f t="shared" si="109"/>
        <v>1673.6600880910705</v>
      </c>
      <c r="BH100">
        <f t="shared" si="110"/>
        <v>1000.2654831254503</v>
      </c>
      <c r="BI100" s="5">
        <f t="shared" si="143"/>
        <v>1.7854116187963065E-3</v>
      </c>
    </row>
    <row r="101" spans="1:61" x14ac:dyDescent="0.3">
      <c r="A101" s="20">
        <v>44734.583333333336</v>
      </c>
      <c r="B101" s="23">
        <v>0</v>
      </c>
      <c r="C101">
        <v>0</v>
      </c>
      <c r="D101">
        <f t="shared" si="111"/>
        <v>0</v>
      </c>
      <c r="E101">
        <f t="shared" si="112"/>
        <v>0</v>
      </c>
      <c r="F101">
        <f t="shared" si="113"/>
        <v>0</v>
      </c>
      <c r="G101" s="5" t="s">
        <v>87</v>
      </c>
      <c r="H101" s="23">
        <v>0</v>
      </c>
      <c r="I101">
        <v>0</v>
      </c>
      <c r="J101">
        <f t="shared" si="114"/>
        <v>0</v>
      </c>
      <c r="K101">
        <f t="shared" si="115"/>
        <v>0</v>
      </c>
      <c r="L101">
        <f t="shared" si="116"/>
        <v>0</v>
      </c>
      <c r="M101" s="5" t="s">
        <v>87</v>
      </c>
      <c r="N101">
        <v>0</v>
      </c>
      <c r="O101">
        <v>3.9237993760759982E-2</v>
      </c>
      <c r="P101">
        <f t="shared" si="117"/>
        <v>5793.8821587138191</v>
      </c>
      <c r="Q101">
        <f t="shared" si="118"/>
        <v>4300.4056401917733</v>
      </c>
      <c r="R101">
        <f t="shared" si="119"/>
        <v>2509.2697010006009</v>
      </c>
      <c r="S101" s="5" t="s">
        <v>87</v>
      </c>
      <c r="T101">
        <v>3.3682453119657079</v>
      </c>
      <c r="U101">
        <v>0</v>
      </c>
      <c r="V101">
        <f t="shared" si="120"/>
        <v>0</v>
      </c>
      <c r="W101">
        <f t="shared" si="121"/>
        <v>0</v>
      </c>
      <c r="X101">
        <f t="shared" si="122"/>
        <v>0</v>
      </c>
      <c r="Y101" s="5">
        <f t="shared" si="123"/>
        <v>0</v>
      </c>
      <c r="Z101">
        <v>0</v>
      </c>
      <c r="AA101">
        <v>0</v>
      </c>
      <c r="AB101">
        <f t="shared" si="124"/>
        <v>0</v>
      </c>
      <c r="AC101">
        <f t="shared" si="125"/>
        <v>0</v>
      </c>
      <c r="AD101">
        <f t="shared" si="126"/>
        <v>0</v>
      </c>
      <c r="AE101" s="5" t="s">
        <v>87</v>
      </c>
      <c r="AF101">
        <v>6.5916560526103254</v>
      </c>
      <c r="AG101">
        <v>3.8299484596574007E-2</v>
      </c>
      <c r="AH101">
        <f t="shared" si="127"/>
        <v>5655.3018955301186</v>
      </c>
      <c r="AI101">
        <f t="shared" si="128"/>
        <v>4197.5469128153181</v>
      </c>
      <c r="AJ101">
        <f t="shared" si="129"/>
        <v>2449.2520399509081</v>
      </c>
      <c r="AK101" s="5">
        <f t="shared" si="130"/>
        <v>5.8102977902506625E-3</v>
      </c>
      <c r="AL101">
        <v>12.424109610082244</v>
      </c>
      <c r="AM101">
        <v>3.7889317099379927E-3</v>
      </c>
      <c r="AN101">
        <f t="shared" si="131"/>
        <v>559.47365628944397</v>
      </c>
      <c r="AO101">
        <f t="shared" si="132"/>
        <v>415.25933754578415</v>
      </c>
      <c r="AP101">
        <f t="shared" si="133"/>
        <v>242.30218285053465</v>
      </c>
      <c r="AQ101" s="5">
        <f t="shared" si="134"/>
        <v>3.0496605622853945E-4</v>
      </c>
      <c r="AR101">
        <v>0.84879780829652596</v>
      </c>
      <c r="AS101">
        <v>3.1172134771397991E-2</v>
      </c>
      <c r="AT101">
        <f t="shared" si="135"/>
        <v>4602.8774203446274</v>
      </c>
      <c r="AU101">
        <f t="shared" si="136"/>
        <v>3416.4036266756775</v>
      </c>
      <c r="AV101">
        <f t="shared" si="137"/>
        <v>1993.4580186309017</v>
      </c>
      <c r="AW101" s="5">
        <f t="shared" si="138"/>
        <v>3.672504154311873E-2</v>
      </c>
      <c r="AX101">
        <v>1.7851699926528262</v>
      </c>
      <c r="AY101">
        <v>3.0144562221169069E-3</v>
      </c>
      <c r="AZ101">
        <f t="shared" si="139"/>
        <v>445.11460575778244</v>
      </c>
      <c r="BA101">
        <f t="shared" si="140"/>
        <v>330.3783730315688</v>
      </c>
      <c r="BB101">
        <f t="shared" si="141"/>
        <v>192.7744754043762</v>
      </c>
      <c r="BC101" s="5">
        <f t="shared" si="142"/>
        <v>1.6886101797158881E-3</v>
      </c>
      <c r="BD101">
        <v>6.0628415366736181</v>
      </c>
      <c r="BE101">
        <v>2.3876144889144604E-2</v>
      </c>
      <c r="BF101">
        <f t="shared" si="108"/>
        <v>3525.5515543310921</v>
      </c>
      <c r="BG101">
        <f t="shared" si="109"/>
        <v>2616.7777275604703</v>
      </c>
      <c r="BH101">
        <f t="shared" si="110"/>
        <v>1526.8794656607977</v>
      </c>
      <c r="BI101" s="5">
        <f t="shared" si="143"/>
        <v>3.9381113203635909E-3</v>
      </c>
    </row>
    <row r="102" spans="1:61" ht="18" thickBot="1" x14ac:dyDescent="0.35">
      <c r="A102" s="21">
        <v>44734.625</v>
      </c>
      <c r="B102" s="24">
        <v>0</v>
      </c>
      <c r="C102" s="25">
        <v>6.4656858096989733E-3</v>
      </c>
      <c r="D102" s="25">
        <f t="shared" si="111"/>
        <v>947.61091226948156</v>
      </c>
      <c r="E102" s="25">
        <f t="shared" si="112"/>
        <v>745.08623565228083</v>
      </c>
      <c r="F102" s="25">
        <f t="shared" si="113"/>
        <v>692.79823450924505</v>
      </c>
      <c r="G102" s="7" t="s">
        <v>87</v>
      </c>
      <c r="H102" s="24">
        <v>0</v>
      </c>
      <c r="I102" s="25">
        <v>0</v>
      </c>
      <c r="J102" s="25">
        <f t="shared" si="114"/>
        <v>0</v>
      </c>
      <c r="K102" s="25">
        <f t="shared" si="115"/>
        <v>0</v>
      </c>
      <c r="L102" s="25">
        <f t="shared" si="116"/>
        <v>0</v>
      </c>
      <c r="M102" s="7" t="s">
        <v>87</v>
      </c>
      <c r="N102" s="25">
        <v>0</v>
      </c>
      <c r="O102" s="25">
        <v>3.5034227481843011E-2</v>
      </c>
      <c r="P102" s="25">
        <f t="shared" si="117"/>
        <v>5134.6163797389117</v>
      </c>
      <c r="Q102" s="25">
        <f t="shared" si="118"/>
        <v>4037.2392723251442</v>
      </c>
      <c r="R102" s="25">
        <f t="shared" si="119"/>
        <v>3753.9174746794788</v>
      </c>
      <c r="S102" s="7" t="s">
        <v>87</v>
      </c>
      <c r="T102" s="25">
        <v>1.4211470042311518</v>
      </c>
      <c r="U102" s="25">
        <v>3.4976040408259024E-2</v>
      </c>
      <c r="V102" s="25">
        <f t="shared" si="120"/>
        <v>5126.0884822344424</v>
      </c>
      <c r="W102" s="25">
        <f t="shared" si="121"/>
        <v>4030.5339685265462</v>
      </c>
      <c r="X102" s="25">
        <f t="shared" si="122"/>
        <v>3747.6827297449545</v>
      </c>
      <c r="Y102" s="7">
        <f t="shared" si="123"/>
        <v>2.461113474125165E-2</v>
      </c>
      <c r="Z102" s="25">
        <v>0</v>
      </c>
      <c r="AA102" s="25">
        <v>0</v>
      </c>
      <c r="AB102" s="25">
        <f t="shared" si="124"/>
        <v>0</v>
      </c>
      <c r="AC102" s="25">
        <f t="shared" si="125"/>
        <v>0</v>
      </c>
      <c r="AD102" s="25">
        <f t="shared" si="126"/>
        <v>0</v>
      </c>
      <c r="AE102" s="7" t="s">
        <v>87</v>
      </c>
      <c r="AF102" s="25">
        <v>2.7811846776155109</v>
      </c>
      <c r="AG102" s="25">
        <v>1.7825303213416022E-2</v>
      </c>
      <c r="AH102" s="25">
        <f t="shared" si="127"/>
        <v>2612.4764389582519</v>
      </c>
      <c r="AI102" s="25">
        <f t="shared" si="128"/>
        <v>2054.1344664044227</v>
      </c>
      <c r="AJ102" s="25">
        <f t="shared" si="129"/>
        <v>1909.9812393175268</v>
      </c>
      <c r="AK102" s="7">
        <f t="shared" si="130"/>
        <v>6.4092483166916514E-3</v>
      </c>
      <c r="AL102" s="25">
        <v>5.2420428197088533</v>
      </c>
      <c r="AM102" s="25">
        <v>2.9998856367754984E-2</v>
      </c>
      <c r="AN102" s="25">
        <f t="shared" si="131"/>
        <v>4396.6323892581704</v>
      </c>
      <c r="AO102" s="25">
        <f t="shared" si="132"/>
        <v>3456.9782112509824</v>
      </c>
      <c r="AP102" s="25">
        <f t="shared" si="133"/>
        <v>3214.3774598049467</v>
      </c>
      <c r="AQ102" s="7">
        <f t="shared" si="134"/>
        <v>5.7227415722295172E-3</v>
      </c>
      <c r="AR102" s="25">
        <v>0.35812904071247659</v>
      </c>
      <c r="AS102" s="25">
        <v>2.6726040408259016E-2</v>
      </c>
      <c r="AT102" s="25">
        <f t="shared" si="135"/>
        <v>3916.9684822344416</v>
      </c>
      <c r="AU102" s="25">
        <f t="shared" si="136"/>
        <v>3079.8287185265453</v>
      </c>
      <c r="AV102" s="25">
        <f t="shared" si="137"/>
        <v>2863.6952297449534</v>
      </c>
      <c r="AW102" s="7">
        <f t="shared" si="138"/>
        <v>7.4626844991652064E-2</v>
      </c>
      <c r="AX102" s="25">
        <v>0.75320790266945392</v>
      </c>
      <c r="AY102" s="25">
        <v>0</v>
      </c>
      <c r="AZ102" s="25">
        <f t="shared" si="139"/>
        <v>0</v>
      </c>
      <c r="BA102" s="25">
        <f t="shared" si="140"/>
        <v>0</v>
      </c>
      <c r="BB102" s="25">
        <f t="shared" si="141"/>
        <v>0</v>
      </c>
      <c r="BC102" s="7">
        <f t="shared" si="142"/>
        <v>0</v>
      </c>
      <c r="BD102" s="25">
        <v>2.5580645971250524</v>
      </c>
      <c r="BE102" s="25">
        <v>1.0480659556824992E-3</v>
      </c>
      <c r="BF102" s="25">
        <f t="shared" si="108"/>
        <v>153.60454646482708</v>
      </c>
      <c r="BG102" s="25">
        <f t="shared" si="109"/>
        <v>120.77597653498421</v>
      </c>
      <c r="BH102" s="25">
        <f t="shared" si="110"/>
        <v>112.3002671513798</v>
      </c>
      <c r="BI102" s="7">
        <f t="shared" si="143"/>
        <v>4.0971051194738095E-4</v>
      </c>
    </row>
    <row r="104" spans="1:61" ht="18" thickBot="1" x14ac:dyDescent="0.35">
      <c r="A104" s="42" t="s">
        <v>111</v>
      </c>
    </row>
    <row r="105" spans="1:61" ht="18" thickBot="1" x14ac:dyDescent="0.35">
      <c r="A105" s="36"/>
      <c r="B105" s="46" t="s">
        <v>28</v>
      </c>
      <c r="C105" s="47"/>
      <c r="D105" s="47"/>
      <c r="E105" s="47"/>
      <c r="F105" s="47"/>
      <c r="G105" s="48"/>
      <c r="H105" s="47" t="s">
        <v>29</v>
      </c>
      <c r="I105" s="47"/>
      <c r="J105" s="47"/>
      <c r="K105" s="47"/>
      <c r="L105" s="47"/>
      <c r="M105" s="48"/>
      <c r="N105" s="46" t="s">
        <v>57</v>
      </c>
      <c r="O105" s="47"/>
      <c r="P105" s="47"/>
      <c r="Q105" s="47"/>
      <c r="R105" s="47"/>
      <c r="S105" s="48"/>
      <c r="T105" s="46" t="s">
        <v>58</v>
      </c>
      <c r="U105" s="47"/>
      <c r="V105" s="47"/>
      <c r="W105" s="47"/>
      <c r="X105" s="47"/>
      <c r="Y105" s="48"/>
      <c r="Z105" s="46" t="s">
        <v>59</v>
      </c>
      <c r="AA105" s="47"/>
      <c r="AB105" s="47"/>
      <c r="AC105" s="47"/>
      <c r="AD105" s="47"/>
      <c r="AE105" s="48"/>
      <c r="AF105" s="46" t="s">
        <v>60</v>
      </c>
      <c r="AG105" s="47"/>
      <c r="AH105" s="47"/>
      <c r="AI105" s="47"/>
      <c r="AJ105" s="47"/>
      <c r="AK105" s="48"/>
      <c r="AL105" s="46" t="s">
        <v>61</v>
      </c>
      <c r="AM105" s="47"/>
      <c r="AN105" s="47"/>
      <c r="AO105" s="47"/>
      <c r="AP105" s="47"/>
      <c r="AQ105" s="48"/>
      <c r="AR105" s="46" t="s">
        <v>62</v>
      </c>
      <c r="AS105" s="47"/>
      <c r="AT105" s="47"/>
      <c r="AU105" s="47"/>
      <c r="AV105" s="47"/>
      <c r="AW105" s="48"/>
      <c r="AX105" s="46" t="s">
        <v>63</v>
      </c>
      <c r="AY105" s="47"/>
      <c r="AZ105" s="47"/>
      <c r="BA105" s="47"/>
      <c r="BB105" s="47"/>
      <c r="BC105" s="48"/>
      <c r="BD105" s="46" t="s">
        <v>64</v>
      </c>
      <c r="BE105" s="47"/>
      <c r="BF105" s="47"/>
      <c r="BG105" s="47"/>
      <c r="BH105" s="47"/>
      <c r="BI105" s="48"/>
    </row>
    <row r="106" spans="1:61" x14ac:dyDescent="0.3">
      <c r="A106" s="37" t="s">
        <v>0</v>
      </c>
      <c r="B106" s="38" t="s">
        <v>54</v>
      </c>
      <c r="C106" s="39" t="s">
        <v>55</v>
      </c>
      <c r="D106" s="41" t="s">
        <v>88</v>
      </c>
      <c r="E106" s="41" t="s">
        <v>90</v>
      </c>
      <c r="F106" s="41" t="s">
        <v>91</v>
      </c>
      <c r="G106" s="40" t="s">
        <v>65</v>
      </c>
      <c r="H106" s="38" t="s">
        <v>54</v>
      </c>
      <c r="I106" s="39" t="s">
        <v>55</v>
      </c>
      <c r="J106" s="41" t="s">
        <v>88</v>
      </c>
      <c r="K106" s="41" t="s">
        <v>90</v>
      </c>
      <c r="L106" s="41" t="s">
        <v>91</v>
      </c>
      <c r="M106" s="40" t="s">
        <v>65</v>
      </c>
      <c r="N106" s="38" t="s">
        <v>54</v>
      </c>
      <c r="O106" s="39" t="s">
        <v>55</v>
      </c>
      <c r="P106" s="41" t="s">
        <v>88</v>
      </c>
      <c r="Q106" s="41" t="s">
        <v>90</v>
      </c>
      <c r="R106" s="41" t="s">
        <v>91</v>
      </c>
      <c r="S106" s="40" t="s">
        <v>65</v>
      </c>
      <c r="T106" s="38" t="s">
        <v>54</v>
      </c>
      <c r="U106" s="39" t="s">
        <v>55</v>
      </c>
      <c r="V106" s="41" t="s">
        <v>88</v>
      </c>
      <c r="W106" s="41" t="s">
        <v>90</v>
      </c>
      <c r="X106" s="41" t="s">
        <v>91</v>
      </c>
      <c r="Y106" s="40" t="s">
        <v>65</v>
      </c>
      <c r="Z106" s="38" t="s">
        <v>54</v>
      </c>
      <c r="AA106" s="39" t="s">
        <v>55</v>
      </c>
      <c r="AB106" s="41" t="s">
        <v>88</v>
      </c>
      <c r="AC106" s="41" t="s">
        <v>90</v>
      </c>
      <c r="AD106" s="41" t="s">
        <v>91</v>
      </c>
      <c r="AE106" s="40" t="s">
        <v>65</v>
      </c>
      <c r="AF106" s="38" t="s">
        <v>54</v>
      </c>
      <c r="AG106" s="39" t="s">
        <v>55</v>
      </c>
      <c r="AH106" s="41" t="s">
        <v>88</v>
      </c>
      <c r="AI106" s="41" t="s">
        <v>90</v>
      </c>
      <c r="AJ106" s="41" t="s">
        <v>91</v>
      </c>
      <c r="AK106" s="40" t="s">
        <v>65</v>
      </c>
      <c r="AL106" s="38" t="s">
        <v>54</v>
      </c>
      <c r="AM106" s="39" t="s">
        <v>55</v>
      </c>
      <c r="AN106" s="41" t="s">
        <v>88</v>
      </c>
      <c r="AO106" s="41" t="s">
        <v>90</v>
      </c>
      <c r="AP106" s="41" t="s">
        <v>91</v>
      </c>
      <c r="AQ106" s="40" t="s">
        <v>65</v>
      </c>
      <c r="AR106" s="38" t="s">
        <v>54</v>
      </c>
      <c r="AS106" s="39" t="s">
        <v>55</v>
      </c>
      <c r="AT106" s="41" t="s">
        <v>88</v>
      </c>
      <c r="AU106" s="41" t="s">
        <v>90</v>
      </c>
      <c r="AV106" s="41" t="s">
        <v>91</v>
      </c>
      <c r="AW106" s="40" t="s">
        <v>65</v>
      </c>
      <c r="AX106" s="38" t="s">
        <v>54</v>
      </c>
      <c r="AY106" s="39" t="s">
        <v>55</v>
      </c>
      <c r="AZ106" s="41" t="s">
        <v>88</v>
      </c>
      <c r="BA106" s="41" t="s">
        <v>90</v>
      </c>
      <c r="BB106" s="41" t="s">
        <v>91</v>
      </c>
      <c r="BC106" s="40" t="s">
        <v>65</v>
      </c>
      <c r="BD106" s="38" t="s">
        <v>54</v>
      </c>
      <c r="BE106" s="39" t="s">
        <v>55</v>
      </c>
      <c r="BF106" s="41" t="s">
        <v>88</v>
      </c>
      <c r="BG106" s="41" t="s">
        <v>90</v>
      </c>
      <c r="BH106" s="41" t="s">
        <v>91</v>
      </c>
      <c r="BI106" s="40" t="s">
        <v>65</v>
      </c>
    </row>
    <row r="107" spans="1:61" x14ac:dyDescent="0.3">
      <c r="A107" s="20">
        <v>44733.333333333336</v>
      </c>
      <c r="B107" s="23">
        <v>0</v>
      </c>
      <c r="C107">
        <v>0</v>
      </c>
      <c r="D107">
        <f>C107*$W3*1000</f>
        <v>0</v>
      </c>
      <c r="E107">
        <f>C107*$X3*1000</f>
        <v>0</v>
      </c>
      <c r="F107">
        <f>C107*$Y3*1000</f>
        <v>0</v>
      </c>
      <c r="G107" s="5" t="s">
        <v>87</v>
      </c>
      <c r="H107" s="23">
        <v>0</v>
      </c>
      <c r="I107">
        <v>0</v>
      </c>
      <c r="J107">
        <f>I107*$W3*1000</f>
        <v>0</v>
      </c>
      <c r="K107">
        <f>I107*$X3*1000</f>
        <v>0</v>
      </c>
      <c r="L107">
        <f>I107*$Y3*1000</f>
        <v>0</v>
      </c>
      <c r="M107" s="5" t="s">
        <v>87</v>
      </c>
      <c r="N107">
        <v>0</v>
      </c>
      <c r="O107">
        <v>6.0594267270059898E-3</v>
      </c>
      <c r="P107">
        <f>O107*$W3*1000</f>
        <v>1305.8670539370607</v>
      </c>
      <c r="Q107">
        <f>O107*$X3*1000</f>
        <v>904.05636862474853</v>
      </c>
      <c r="R107">
        <f>O107*$Y3*1000</f>
        <v>829.71730172893024</v>
      </c>
      <c r="S107" s="5" t="s">
        <v>87</v>
      </c>
      <c r="T107">
        <v>0.2012912245280927</v>
      </c>
      <c r="U107">
        <v>1.4770402038097014E-2</v>
      </c>
      <c r="V107">
        <f>U107*$W3*1000</f>
        <v>3183.1693432302873</v>
      </c>
      <c r="W107">
        <f>U107*$X3*1000</f>
        <v>2203.7193667473434</v>
      </c>
      <c r="X107">
        <f>U107*$Y3*1000</f>
        <v>2022.5111510766242</v>
      </c>
      <c r="Y107" s="5">
        <f>1-(T107-U107)/T107</f>
        <v>7.3378271073290757E-2</v>
      </c>
      <c r="Z107">
        <v>0</v>
      </c>
      <c r="AA107">
        <v>3.6441356422046989E-2</v>
      </c>
      <c r="AB107">
        <f>AA107*$W3*1000</f>
        <v>7853.4767225153455</v>
      </c>
      <c r="AC107">
        <f>AA107*$X3*1000</f>
        <v>5436.9896425753732</v>
      </c>
      <c r="AD107">
        <f>AA107*$Y3*1000</f>
        <v>4989.9149348708943</v>
      </c>
      <c r="AE107" s="5" t="s">
        <v>87</v>
      </c>
      <c r="AF107">
        <v>0.39392692503254789</v>
      </c>
      <c r="AG107">
        <v>0</v>
      </c>
      <c r="AH107">
        <f>AG107*$W3*1000</f>
        <v>0</v>
      </c>
      <c r="AI107">
        <f>AG107*$X3*1000</f>
        <v>0</v>
      </c>
      <c r="AJ107">
        <f>AG107*$Y3*1000</f>
        <v>0</v>
      </c>
      <c r="AK107" s="5">
        <f>1-(AF107-AG107)/AF107</f>
        <v>0</v>
      </c>
      <c r="AL107">
        <v>0.7424828079476179</v>
      </c>
      <c r="AM107">
        <v>0</v>
      </c>
      <c r="AN107">
        <f>AM107*$W3*1000</f>
        <v>0</v>
      </c>
      <c r="AO107">
        <f>AM107*$X3*1000</f>
        <v>0</v>
      </c>
      <c r="AP107">
        <f>AM107*$Y3*1000</f>
        <v>0</v>
      </c>
      <c r="AQ107" s="5">
        <f>1-(AL107-AM107)/AL107</f>
        <v>0</v>
      </c>
      <c r="AR107">
        <v>5.0725387964410971E-2</v>
      </c>
      <c r="AS107">
        <v>0</v>
      </c>
      <c r="AT107">
        <f>AS107*$W3*1000</f>
        <v>0</v>
      </c>
      <c r="AU107">
        <f>AS107*$X3*1000</f>
        <v>0</v>
      </c>
      <c r="AV107">
        <f>AS107*$Y3*1000</f>
        <v>0</v>
      </c>
      <c r="AW107" s="5">
        <f>1-(AR107-AS107)/AR107</f>
        <v>0</v>
      </c>
      <c r="AX107">
        <v>0.10668434764396165</v>
      </c>
      <c r="AY107">
        <v>0</v>
      </c>
      <c r="AZ107">
        <f>AY107*$W3*1000</f>
        <v>0</v>
      </c>
      <c r="BA107">
        <f>AY107*$X3*1000</f>
        <v>0</v>
      </c>
      <c r="BB107">
        <f>AY107*$Y3*1000</f>
        <v>0</v>
      </c>
      <c r="BC107" s="5">
        <f>1-(AX107-AY107)/AX107</f>
        <v>0</v>
      </c>
      <c r="BD107">
        <v>0.36232420266461896</v>
      </c>
      <c r="BE107">
        <v>2.6024560723943296E-2</v>
      </c>
      <c r="BF107">
        <f>BE107*$W3*1000</f>
        <v>5608.5530816170194</v>
      </c>
      <c r="BG107">
        <f>BE107*$X3*1000</f>
        <v>3882.8210857444656</v>
      </c>
      <c r="BH107">
        <f>BE107*$Y3*1000</f>
        <v>3563.5430999295559</v>
      </c>
      <c r="BI107" s="5">
        <f>1-(BD107-BE107)/BD107</f>
        <v>7.1826724608934356E-2</v>
      </c>
    </row>
    <row r="108" spans="1:61" x14ac:dyDescent="0.3">
      <c r="A108" s="20">
        <v>44733.375</v>
      </c>
      <c r="B108" s="23">
        <v>0</v>
      </c>
      <c r="C108">
        <v>0</v>
      </c>
      <c r="D108">
        <f t="shared" ref="D108:D122" si="144">C108*$W4*1000</f>
        <v>0</v>
      </c>
      <c r="E108">
        <f t="shared" ref="E108:E122" si="145">C108*$X4*1000</f>
        <v>0</v>
      </c>
      <c r="F108">
        <f t="shared" ref="F108:F122" si="146">C108*$Y4*1000</f>
        <v>0</v>
      </c>
      <c r="G108" s="5" t="s">
        <v>87</v>
      </c>
      <c r="H108" s="23">
        <v>0</v>
      </c>
      <c r="I108">
        <v>0</v>
      </c>
      <c r="J108">
        <f t="shared" ref="J108:J122" si="147">I108*$W4*1000</f>
        <v>0</v>
      </c>
      <c r="K108">
        <f t="shared" ref="K108:K122" si="148">I108*$X4*1000</f>
        <v>0</v>
      </c>
      <c r="L108">
        <f t="shared" ref="L108:L122" si="149">I108*$Y4*1000</f>
        <v>0</v>
      </c>
      <c r="M108" s="5" t="s">
        <v>87</v>
      </c>
      <c r="N108">
        <v>0</v>
      </c>
      <c r="O108">
        <v>4.3581067384410033E-3</v>
      </c>
      <c r="P108">
        <f t="shared" ref="P108:P122" si="150">O108*$W4*1000</f>
        <v>812.13319070848092</v>
      </c>
      <c r="Q108">
        <f t="shared" ref="Q108:Q122" si="151">O108*$X4*1000</f>
        <v>608.37572096165638</v>
      </c>
      <c r="R108">
        <f t="shared" ref="R108:R122" si="152">O108*$Y4*1000</f>
        <v>596.05825861657604</v>
      </c>
      <c r="S108" s="5" t="s">
        <v>87</v>
      </c>
      <c r="T108">
        <v>0.6590876175907795</v>
      </c>
      <c r="U108">
        <v>2.2640663865320002E-2</v>
      </c>
      <c r="V108">
        <f t="shared" ref="V108:V122" si="153">U108*$W4*1000</f>
        <v>4219.0877113023826</v>
      </c>
      <c r="W108">
        <f t="shared" ref="W108:W122" si="154">U108*$X4*1000</f>
        <v>3160.553659831166</v>
      </c>
      <c r="X108">
        <f t="shared" ref="X108:X122" si="155">U108*$Y4*1000</f>
        <v>3096.5635968598167</v>
      </c>
      <c r="Y108" s="5">
        <f t="shared" ref="Y108:Y122" si="156">1-(T108-U108)/T108</f>
        <v>3.435152362303584E-2</v>
      </c>
      <c r="Z108">
        <v>0</v>
      </c>
      <c r="AA108">
        <v>4.0307339364929001E-2</v>
      </c>
      <c r="AB108">
        <f t="shared" ref="AB108:AB122" si="157">AA108*$W4*1000</f>
        <v>7511.2726906545195</v>
      </c>
      <c r="AC108">
        <f t="shared" ref="AC108:AC122" si="158">AA108*$X4*1000</f>
        <v>5626.7567817664167</v>
      </c>
      <c r="AD108">
        <f t="shared" ref="AD108:AD122" si="159">AA108*$Y4*1000</f>
        <v>5512.8348049413398</v>
      </c>
      <c r="AE108" s="5" t="s">
        <v>87</v>
      </c>
      <c r="AF108">
        <v>1.2898344631428711</v>
      </c>
      <c r="AG108">
        <v>0</v>
      </c>
      <c r="AH108">
        <f t="shared" ref="AH108:AH122" si="160">AG108*$W4*1000</f>
        <v>0</v>
      </c>
      <c r="AI108">
        <f t="shared" ref="AI108:AI122" si="161">AG108*$X4*1000</f>
        <v>0</v>
      </c>
      <c r="AJ108">
        <f t="shared" ref="AJ108:AJ122" si="162">AG108*$Y4*1000</f>
        <v>0</v>
      </c>
      <c r="AK108" s="5">
        <f t="shared" ref="AK108:AK122" si="163">1-(AF108-AG108)/AF108</f>
        <v>0</v>
      </c>
      <c r="AL108">
        <v>2.4311105769243873</v>
      </c>
      <c r="AM108">
        <v>0</v>
      </c>
      <c r="AN108">
        <f t="shared" ref="AN108:AN122" si="164">AM108*$W4*1000</f>
        <v>0</v>
      </c>
      <c r="AO108">
        <f t="shared" ref="AO108:AO122" si="165">AM108*$X4*1000</f>
        <v>0</v>
      </c>
      <c r="AP108">
        <f t="shared" ref="AP108:AP122" si="166">AM108*$Y4*1000</f>
        <v>0</v>
      </c>
      <c r="AQ108" s="5">
        <f t="shared" ref="AQ108:AQ122" si="167">1-(AL108-AM108)/AL108</f>
        <v>0</v>
      </c>
      <c r="AR108">
        <v>0.16609007761371986</v>
      </c>
      <c r="AS108">
        <v>0</v>
      </c>
      <c r="AT108">
        <f t="shared" ref="AT108:AT122" si="168">AS108*$W4*1000</f>
        <v>0</v>
      </c>
      <c r="AU108">
        <f t="shared" ref="AU108:AU122" si="169">AS108*$X4*1000</f>
        <v>0</v>
      </c>
      <c r="AV108">
        <f t="shared" ref="AV108:AV122" si="170">AS108*$Y4*1000</f>
        <v>0</v>
      </c>
      <c r="AW108" s="5">
        <f t="shared" ref="AW108:AW122" si="171">1-(AR108-AS108)/AR108</f>
        <v>0</v>
      </c>
      <c r="AX108">
        <v>0.34931643288340142</v>
      </c>
      <c r="AY108">
        <v>2.07325280650471E-2</v>
      </c>
      <c r="AZ108">
        <f t="shared" ref="AZ108:AZ122" si="172">AY108*$W4*1000</f>
        <v>3863.5066049215266</v>
      </c>
      <c r="BA108">
        <f t="shared" ref="BA108:BA122" si="173">AY108*$X4*1000</f>
        <v>2894.1848986110031</v>
      </c>
      <c r="BB108">
        <f t="shared" ref="BB108:BB122" si="174">AY108*$Y4*1000</f>
        <v>2835.587863456492</v>
      </c>
      <c r="BC108" s="5">
        <f t="shared" ref="BC108:BC122" si="175">1-(AX108-AY108)/AX108</f>
        <v>5.935171126623584E-2</v>
      </c>
      <c r="BD108">
        <v>1.1863577067979656</v>
      </c>
      <c r="BE108">
        <v>1.3702599296011198E-2</v>
      </c>
      <c r="BF108">
        <f t="shared" ref="BF108:BF122" si="176">BE108*$W4*1000</f>
        <v>2553.4793788116867</v>
      </c>
      <c r="BG108">
        <f t="shared" ref="BG108:BG122" si="177">BE108*$X4*1000</f>
        <v>1912.8326188590777</v>
      </c>
      <c r="BH108">
        <f t="shared" ref="BH108:BH122" si="178">BE108*$Y4*1000</f>
        <v>1874.1045057154518</v>
      </c>
      <c r="BI108" s="5">
        <f t="shared" ref="BI108:BI122" si="179">1-(BD108-BE108)/BD108</f>
        <v>1.1550141426564409E-2</v>
      </c>
    </row>
    <row r="109" spans="1:61" x14ac:dyDescent="0.3">
      <c r="A109" s="20">
        <v>44733.416666666664</v>
      </c>
      <c r="B109" s="23">
        <v>0</v>
      </c>
      <c r="C109">
        <v>3.8854106107791997E-2</v>
      </c>
      <c r="D109">
        <f t="shared" si="144"/>
        <v>6894.661128827689</v>
      </c>
      <c r="E109">
        <f t="shared" si="145"/>
        <v>5273.0720590502879</v>
      </c>
      <c r="F109">
        <f t="shared" si="146"/>
        <v>3246.2605653060209</v>
      </c>
      <c r="G109" s="5" t="s">
        <v>87</v>
      </c>
      <c r="H109" s="23">
        <v>0</v>
      </c>
      <c r="I109">
        <v>7.699150274170008E-3</v>
      </c>
      <c r="J109">
        <f t="shared" si="147"/>
        <v>1366.2142161514678</v>
      </c>
      <c r="K109">
        <f t="shared" si="148"/>
        <v>1044.8876130755577</v>
      </c>
      <c r="L109">
        <f t="shared" si="149"/>
        <v>643.26400540690406</v>
      </c>
      <c r="M109" s="5" t="s">
        <v>87</v>
      </c>
      <c r="N109">
        <v>0</v>
      </c>
      <c r="O109">
        <v>4.3700332252073981E-2</v>
      </c>
      <c r="P109">
        <f t="shared" si="150"/>
        <v>7754.6239581305272</v>
      </c>
      <c r="Q109">
        <f t="shared" si="151"/>
        <v>5930.7760248128025</v>
      </c>
      <c r="R109">
        <f t="shared" si="152"/>
        <v>3651.1627596607814</v>
      </c>
      <c r="S109" s="5" t="s">
        <v>87</v>
      </c>
      <c r="T109">
        <v>1.483426199598447</v>
      </c>
      <c r="U109">
        <v>1.4356970711280059E-3</v>
      </c>
      <c r="V109">
        <f t="shared" si="153"/>
        <v>254.76444527166464</v>
      </c>
      <c r="W109">
        <f t="shared" si="154"/>
        <v>194.84514944244694</v>
      </c>
      <c r="X109">
        <f t="shared" si="155"/>
        <v>119.9524902927449</v>
      </c>
      <c r="Y109" s="5">
        <f t="shared" si="156"/>
        <v>9.6782507381676375E-4</v>
      </c>
      <c r="Z109">
        <v>0</v>
      </c>
      <c r="AA109">
        <v>8.7510679823339932E-3</v>
      </c>
      <c r="AB109">
        <f t="shared" si="157"/>
        <v>1552.877013465167</v>
      </c>
      <c r="AC109">
        <f t="shared" si="158"/>
        <v>1187.648274199797</v>
      </c>
      <c r="AD109">
        <f t="shared" si="159"/>
        <v>731.15172992400517</v>
      </c>
      <c r="AE109" s="5" t="s">
        <v>87</v>
      </c>
      <c r="AF109">
        <v>2.903065062525763</v>
      </c>
      <c r="AG109">
        <v>0</v>
      </c>
      <c r="AH109">
        <f t="shared" si="160"/>
        <v>0</v>
      </c>
      <c r="AI109">
        <f t="shared" si="161"/>
        <v>0</v>
      </c>
      <c r="AJ109">
        <f t="shared" si="162"/>
        <v>0</v>
      </c>
      <c r="AK109" s="5">
        <f t="shared" si="163"/>
        <v>0</v>
      </c>
      <c r="AL109">
        <v>5.4717658588598921</v>
      </c>
      <c r="AM109">
        <v>9.7377345140979982E-3</v>
      </c>
      <c r="AN109">
        <f t="shared" si="164"/>
        <v>1727.9609895266897</v>
      </c>
      <c r="AO109">
        <f t="shared" si="165"/>
        <v>1321.553393669305</v>
      </c>
      <c r="AP109">
        <f t="shared" si="166"/>
        <v>813.5877186528877</v>
      </c>
      <c r="AQ109" s="5">
        <f t="shared" si="167"/>
        <v>1.7796328946222406E-3</v>
      </c>
      <c r="AR109">
        <v>0.37382339775423873</v>
      </c>
      <c r="AS109">
        <v>0</v>
      </c>
      <c r="AT109">
        <f t="shared" si="168"/>
        <v>0</v>
      </c>
      <c r="AU109">
        <f t="shared" si="169"/>
        <v>0</v>
      </c>
      <c r="AV109">
        <f t="shared" si="170"/>
        <v>0</v>
      </c>
      <c r="AW109" s="5">
        <f t="shared" si="171"/>
        <v>0</v>
      </c>
      <c r="AX109">
        <v>0.78621587579459851</v>
      </c>
      <c r="AY109">
        <v>1.9237857817706039E-3</v>
      </c>
      <c r="AZ109">
        <f t="shared" si="172"/>
        <v>341.37578697519365</v>
      </c>
      <c r="BA109">
        <f t="shared" si="173"/>
        <v>261.0859461110702</v>
      </c>
      <c r="BB109">
        <f t="shared" si="174"/>
        <v>160.73230206693395</v>
      </c>
      <c r="BC109" s="5">
        <f t="shared" si="175"/>
        <v>2.4468925660224849E-3</v>
      </c>
      <c r="BD109">
        <v>2.670167148326434</v>
      </c>
      <c r="BE109">
        <v>4.8516595735485987E-3</v>
      </c>
      <c r="BF109">
        <f t="shared" si="176"/>
        <v>860.92699132619873</v>
      </c>
      <c r="BG109">
        <f t="shared" si="177"/>
        <v>658.44136180429018</v>
      </c>
      <c r="BH109">
        <f t="shared" si="178"/>
        <v>405.35615736998545</v>
      </c>
      <c r="BI109" s="5">
        <f t="shared" si="179"/>
        <v>1.8169872161708511E-3</v>
      </c>
    </row>
    <row r="110" spans="1:61" x14ac:dyDescent="0.3">
      <c r="A110" s="20">
        <v>44733.458333333336</v>
      </c>
      <c r="B110" s="23">
        <v>0</v>
      </c>
      <c r="C110">
        <v>0</v>
      </c>
      <c r="D110">
        <f t="shared" si="144"/>
        <v>0</v>
      </c>
      <c r="E110">
        <f t="shared" si="145"/>
        <v>0</v>
      </c>
      <c r="F110">
        <f t="shared" si="146"/>
        <v>0</v>
      </c>
      <c r="G110" s="5" t="s">
        <v>87</v>
      </c>
      <c r="H110" s="23">
        <v>0</v>
      </c>
      <c r="I110">
        <v>0</v>
      </c>
      <c r="J110">
        <f t="shared" si="147"/>
        <v>0</v>
      </c>
      <c r="K110">
        <f t="shared" si="148"/>
        <v>0</v>
      </c>
      <c r="L110">
        <f t="shared" si="149"/>
        <v>0</v>
      </c>
      <c r="M110" s="5" t="s">
        <v>87</v>
      </c>
      <c r="N110">
        <v>0</v>
      </c>
      <c r="O110">
        <v>7.4070303090818995E-2</v>
      </c>
      <c r="P110">
        <f t="shared" si="150"/>
        <v>13528.940859538088</v>
      </c>
      <c r="Q110">
        <f t="shared" si="151"/>
        <v>9973.5416210777475</v>
      </c>
      <c r="R110">
        <f t="shared" si="152"/>
        <v>5560.4576530277818</v>
      </c>
      <c r="S110" s="5" t="s">
        <v>87</v>
      </c>
      <c r="T110">
        <v>3.218588134855461</v>
      </c>
      <c r="U110">
        <v>2.5053472404094002E-2</v>
      </c>
      <c r="V110">
        <f t="shared" si="153"/>
        <v>4576.0167346077696</v>
      </c>
      <c r="W110">
        <f t="shared" si="154"/>
        <v>3373.4417080537901</v>
      </c>
      <c r="X110">
        <f t="shared" si="155"/>
        <v>1880.7641733753367</v>
      </c>
      <c r="Y110" s="5">
        <f t="shared" si="156"/>
        <v>7.7839945200751659E-3</v>
      </c>
      <c r="Z110">
        <v>0</v>
      </c>
      <c r="AA110">
        <v>0</v>
      </c>
      <c r="AB110">
        <f t="shared" si="157"/>
        <v>0</v>
      </c>
      <c r="AC110">
        <f t="shared" si="158"/>
        <v>0</v>
      </c>
      <c r="AD110">
        <f t="shared" si="159"/>
        <v>0</v>
      </c>
      <c r="AE110" s="5" t="s">
        <v>87</v>
      </c>
      <c r="AF110">
        <v>6.2987769580233524</v>
      </c>
      <c r="AG110">
        <v>2.7089985191240118E-3</v>
      </c>
      <c r="AH110">
        <f t="shared" si="160"/>
        <v>494.79857951800079</v>
      </c>
      <c r="AI110">
        <f t="shared" si="161"/>
        <v>364.76574760054189</v>
      </c>
      <c r="AJ110">
        <f t="shared" si="162"/>
        <v>203.36451883063955</v>
      </c>
      <c r="AK110" s="5">
        <f t="shared" si="163"/>
        <v>4.3008325857196716E-4</v>
      </c>
      <c r="AL110">
        <v>11.872084148709872</v>
      </c>
      <c r="AM110">
        <v>0</v>
      </c>
      <c r="AN110">
        <f t="shared" si="164"/>
        <v>0</v>
      </c>
      <c r="AO110">
        <f t="shared" si="165"/>
        <v>0</v>
      </c>
      <c r="AP110">
        <f t="shared" si="166"/>
        <v>0</v>
      </c>
      <c r="AQ110" s="5">
        <f t="shared" si="167"/>
        <v>0</v>
      </c>
      <c r="AR110">
        <v>0.81108420012322802</v>
      </c>
      <c r="AS110">
        <v>0</v>
      </c>
      <c r="AT110">
        <f t="shared" si="168"/>
        <v>0</v>
      </c>
      <c r="AU110">
        <f t="shared" si="169"/>
        <v>0</v>
      </c>
      <c r="AV110">
        <f t="shared" si="170"/>
        <v>0</v>
      </c>
      <c r="AW110" s="5">
        <f t="shared" si="171"/>
        <v>0</v>
      </c>
      <c r="AX110">
        <v>1.7058516897925082</v>
      </c>
      <c r="AY110">
        <v>0</v>
      </c>
      <c r="AZ110">
        <f t="shared" si="172"/>
        <v>0</v>
      </c>
      <c r="BA110">
        <f t="shared" si="173"/>
        <v>0</v>
      </c>
      <c r="BB110">
        <f t="shared" si="174"/>
        <v>0</v>
      </c>
      <c r="BC110" s="5">
        <f t="shared" si="175"/>
        <v>0</v>
      </c>
      <c r="BD110">
        <v>5.7934586189799546</v>
      </c>
      <c r="BE110">
        <v>0</v>
      </c>
      <c r="BF110">
        <f t="shared" si="176"/>
        <v>0</v>
      </c>
      <c r="BG110">
        <f t="shared" si="177"/>
        <v>0</v>
      </c>
      <c r="BH110">
        <f t="shared" si="178"/>
        <v>0</v>
      </c>
      <c r="BI110" s="5">
        <f t="shared" si="179"/>
        <v>0</v>
      </c>
    </row>
    <row r="111" spans="1:61" x14ac:dyDescent="0.3">
      <c r="A111" s="20">
        <v>44733.5</v>
      </c>
      <c r="B111" s="23">
        <v>0</v>
      </c>
      <c r="C111">
        <v>0</v>
      </c>
      <c r="D111">
        <f t="shared" si="144"/>
        <v>0</v>
      </c>
      <c r="E111">
        <f t="shared" si="145"/>
        <v>0</v>
      </c>
      <c r="F111">
        <f t="shared" si="146"/>
        <v>0</v>
      </c>
      <c r="G111" s="5" t="s">
        <v>87</v>
      </c>
      <c r="H111" s="23">
        <v>0</v>
      </c>
      <c r="I111">
        <v>7.3699788517409548E-3</v>
      </c>
      <c r="J111">
        <f t="shared" si="147"/>
        <v>1022.1423669479531</v>
      </c>
      <c r="K111">
        <f t="shared" si="148"/>
        <v>966.58500970391253</v>
      </c>
      <c r="L111">
        <f t="shared" si="149"/>
        <v>536.16596146415452</v>
      </c>
      <c r="M111" s="5" t="s">
        <v>87</v>
      </c>
      <c r="N111">
        <v>0</v>
      </c>
      <c r="O111">
        <v>8.6931924024360174E-3</v>
      </c>
      <c r="P111">
        <f t="shared" si="150"/>
        <v>1205.6588542938514</v>
      </c>
      <c r="Q111">
        <f t="shared" si="151"/>
        <v>1140.1266722334876</v>
      </c>
      <c r="R111">
        <f t="shared" si="152"/>
        <v>632.42974727722026</v>
      </c>
      <c r="S111" s="5" t="s">
        <v>87</v>
      </c>
      <c r="T111">
        <v>4.8957690085460319</v>
      </c>
      <c r="U111">
        <v>5.4163913285338011E-2</v>
      </c>
      <c r="V111">
        <f t="shared" si="153"/>
        <v>7511.9931335435285</v>
      </c>
      <c r="W111">
        <f t="shared" si="154"/>
        <v>7103.6875005608899</v>
      </c>
      <c r="X111">
        <f t="shared" si="155"/>
        <v>3940.4246915083404</v>
      </c>
      <c r="Y111" s="5">
        <f t="shared" si="156"/>
        <v>1.1063412753091417E-2</v>
      </c>
      <c r="Z111">
        <v>0</v>
      </c>
      <c r="AA111">
        <v>0</v>
      </c>
      <c r="AB111">
        <f t="shared" si="157"/>
        <v>0</v>
      </c>
      <c r="AC111">
        <f t="shared" si="158"/>
        <v>0</v>
      </c>
      <c r="AD111">
        <f t="shared" si="159"/>
        <v>0</v>
      </c>
      <c r="AE111" s="5" t="s">
        <v>87</v>
      </c>
      <c r="AF111">
        <v>9.5810199164297263</v>
      </c>
      <c r="AG111">
        <v>6.5665055099989877E-3</v>
      </c>
      <c r="AH111">
        <f t="shared" si="160"/>
        <v>910.7086491817596</v>
      </c>
      <c r="AI111">
        <f t="shared" si="161"/>
        <v>861.20814181221726</v>
      </c>
      <c r="AJ111">
        <f t="shared" si="162"/>
        <v>477.71327585242636</v>
      </c>
      <c r="AK111" s="5">
        <f t="shared" si="163"/>
        <v>6.8536602233115751E-4</v>
      </c>
      <c r="AL111">
        <v>18.05853349568585</v>
      </c>
      <c r="AM111">
        <v>0</v>
      </c>
      <c r="AN111">
        <f t="shared" si="164"/>
        <v>0</v>
      </c>
      <c r="AO111">
        <f t="shared" si="165"/>
        <v>0</v>
      </c>
      <c r="AP111">
        <f t="shared" si="166"/>
        <v>0</v>
      </c>
      <c r="AQ111" s="5">
        <f t="shared" si="167"/>
        <v>0</v>
      </c>
      <c r="AR111">
        <v>1.2337337751551023</v>
      </c>
      <c r="AS111">
        <v>4.4813913285338014E-2</v>
      </c>
      <c r="AT111">
        <f t="shared" si="168"/>
        <v>6215.2416335435291</v>
      </c>
      <c r="AU111">
        <f t="shared" si="169"/>
        <v>5877.4194172275566</v>
      </c>
      <c r="AV111">
        <f t="shared" si="170"/>
        <v>3260.2121915083403</v>
      </c>
      <c r="AW111" s="5">
        <f t="shared" si="171"/>
        <v>3.632381165839782E-2</v>
      </c>
      <c r="AX111">
        <v>2.5947575415507722</v>
      </c>
      <c r="AY111">
        <v>1.6262786209101106E-2</v>
      </c>
      <c r="AZ111">
        <f t="shared" si="172"/>
        <v>2255.4858193402324</v>
      </c>
      <c r="BA111">
        <f t="shared" si="173"/>
        <v>2132.891515967292</v>
      </c>
      <c r="BB111">
        <f t="shared" si="174"/>
        <v>1183.1176967121055</v>
      </c>
      <c r="BC111" s="5">
        <f t="shared" si="175"/>
        <v>6.2675552334580109E-3</v>
      </c>
      <c r="BD111">
        <v>8.8123841792418993</v>
      </c>
      <c r="BE111">
        <v>5.1987572500890034E-3</v>
      </c>
      <c r="BF111">
        <f t="shared" si="176"/>
        <v>721.01564301484393</v>
      </c>
      <c r="BG111">
        <f t="shared" si="177"/>
        <v>681.82567794458964</v>
      </c>
      <c r="BH111">
        <f t="shared" si="178"/>
        <v>378.209589943975</v>
      </c>
      <c r="BI111" s="5">
        <f t="shared" si="179"/>
        <v>5.8993765414072641E-4</v>
      </c>
    </row>
    <row r="112" spans="1:61" x14ac:dyDescent="0.3">
      <c r="A112" s="20">
        <v>44733.541666666664</v>
      </c>
      <c r="B112" s="23">
        <v>0</v>
      </c>
      <c r="C112">
        <v>0</v>
      </c>
      <c r="D112">
        <f t="shared" si="144"/>
        <v>0</v>
      </c>
      <c r="E112">
        <f t="shared" si="145"/>
        <v>0</v>
      </c>
      <c r="F112">
        <f t="shared" si="146"/>
        <v>0</v>
      </c>
      <c r="G112" s="5" t="s">
        <v>87</v>
      </c>
      <c r="H112" s="23">
        <v>0</v>
      </c>
      <c r="I112">
        <v>0</v>
      </c>
      <c r="J112">
        <f t="shared" si="147"/>
        <v>0</v>
      </c>
      <c r="K112">
        <f t="shared" si="148"/>
        <v>0</v>
      </c>
      <c r="L112">
        <f t="shared" si="149"/>
        <v>0</v>
      </c>
      <c r="M112" s="5" t="s">
        <v>87</v>
      </c>
      <c r="N112">
        <v>0</v>
      </c>
      <c r="O112">
        <v>0.10084862267877301</v>
      </c>
      <c r="P112">
        <f t="shared" si="150"/>
        <v>13908.033553629584</v>
      </c>
      <c r="Q112">
        <f t="shared" si="151"/>
        <v>13003.992883729505</v>
      </c>
      <c r="R112">
        <f t="shared" si="152"/>
        <v>8362.367792523859</v>
      </c>
      <c r="S112" s="5" t="s">
        <v>87</v>
      </c>
      <c r="T112">
        <v>4.896121777277644</v>
      </c>
      <c r="U112">
        <v>2.8683464073353981E-2</v>
      </c>
      <c r="V112">
        <f t="shared" si="153"/>
        <v>3955.7365303562474</v>
      </c>
      <c r="W112">
        <f t="shared" si="154"/>
        <v>3698.608397248011</v>
      </c>
      <c r="X112">
        <f t="shared" si="155"/>
        <v>2378.4328409625123</v>
      </c>
      <c r="Y112" s="5">
        <f t="shared" si="156"/>
        <v>5.8584049535840288E-3</v>
      </c>
      <c r="Z112">
        <v>0</v>
      </c>
      <c r="AA112">
        <v>0</v>
      </c>
      <c r="AB112">
        <f t="shared" si="157"/>
        <v>0</v>
      </c>
      <c r="AC112">
        <f t="shared" si="158"/>
        <v>0</v>
      </c>
      <c r="AD112">
        <f t="shared" si="159"/>
        <v>0</v>
      </c>
      <c r="AE112" s="5" t="s">
        <v>87</v>
      </c>
      <c r="AF112">
        <v>9.5817102848350917</v>
      </c>
      <c r="AG112">
        <v>0</v>
      </c>
      <c r="AH112">
        <f t="shared" si="160"/>
        <v>0</v>
      </c>
      <c r="AI112">
        <f t="shared" si="161"/>
        <v>0</v>
      </c>
      <c r="AJ112">
        <f t="shared" si="162"/>
        <v>0</v>
      </c>
      <c r="AK112" s="5">
        <f t="shared" si="163"/>
        <v>0</v>
      </c>
      <c r="AL112">
        <v>18.059834718424284</v>
      </c>
      <c r="AM112">
        <v>3.6175367468596009E-2</v>
      </c>
      <c r="AN112">
        <f t="shared" si="164"/>
        <v>4988.9449275940751</v>
      </c>
      <c r="AO112">
        <f t="shared" si="165"/>
        <v>4664.656875149758</v>
      </c>
      <c r="AP112">
        <f t="shared" si="166"/>
        <v>2999.6614704959811</v>
      </c>
      <c r="AQ112" s="5">
        <f t="shared" si="167"/>
        <v>2.003084083138873E-3</v>
      </c>
      <c r="AR112">
        <v>1.2338226728743877</v>
      </c>
      <c r="AS112">
        <v>2.0113464073353987E-2</v>
      </c>
      <c r="AT112">
        <f t="shared" si="168"/>
        <v>2773.8478303562483</v>
      </c>
      <c r="AU112">
        <f t="shared" si="169"/>
        <v>2593.5440339146785</v>
      </c>
      <c r="AV112">
        <f t="shared" si="170"/>
        <v>1667.8084409625126</v>
      </c>
      <c r="AW112" s="5">
        <f t="shared" si="171"/>
        <v>1.6301746203525758E-2</v>
      </c>
      <c r="AX112">
        <v>2.5949445089761505</v>
      </c>
      <c r="AY112">
        <v>0</v>
      </c>
      <c r="AZ112">
        <f t="shared" si="172"/>
        <v>0</v>
      </c>
      <c r="BA112">
        <f t="shared" si="173"/>
        <v>0</v>
      </c>
      <c r="BB112">
        <f t="shared" si="174"/>
        <v>0</v>
      </c>
      <c r="BC112" s="5">
        <f t="shared" si="175"/>
        <v>0</v>
      </c>
      <c r="BD112">
        <v>8.8130191629561967</v>
      </c>
      <c r="BE112">
        <v>2.98784004534286E-2</v>
      </c>
      <c r="BF112">
        <f t="shared" si="176"/>
        <v>4120.5302065323385</v>
      </c>
      <c r="BG112">
        <f t="shared" si="177"/>
        <v>3852.6902654009859</v>
      </c>
      <c r="BH112">
        <f t="shared" si="178"/>
        <v>2477.5169655982995</v>
      </c>
      <c r="BI112" s="5">
        <f t="shared" si="179"/>
        <v>3.3902570618496997E-3</v>
      </c>
    </row>
    <row r="113" spans="1:61" x14ac:dyDescent="0.3">
      <c r="A113" s="20">
        <v>44733.583333333336</v>
      </c>
      <c r="B113" s="23">
        <v>0</v>
      </c>
      <c r="C113">
        <v>0</v>
      </c>
      <c r="D113">
        <f t="shared" si="144"/>
        <v>0</v>
      </c>
      <c r="E113">
        <f t="shared" si="145"/>
        <v>0</v>
      </c>
      <c r="F113">
        <f t="shared" si="146"/>
        <v>0</v>
      </c>
      <c r="G113" s="5" t="s">
        <v>87</v>
      </c>
      <c r="H113" s="23">
        <v>0</v>
      </c>
      <c r="I113">
        <v>0</v>
      </c>
      <c r="J113">
        <f t="shared" si="147"/>
        <v>0</v>
      </c>
      <c r="K113">
        <f t="shared" si="148"/>
        <v>0</v>
      </c>
      <c r="L113">
        <f t="shared" si="149"/>
        <v>0</v>
      </c>
      <c r="M113" s="5" t="s">
        <v>87</v>
      </c>
      <c r="N113">
        <v>0</v>
      </c>
      <c r="O113">
        <v>6.5789044606714975E-2</v>
      </c>
      <c r="P113">
        <f t="shared" si="150"/>
        <v>12581.496890588172</v>
      </c>
      <c r="Q113">
        <f t="shared" si="151"/>
        <v>8985.9720950604496</v>
      </c>
      <c r="R113">
        <f t="shared" si="152"/>
        <v>5848.646065536961</v>
      </c>
      <c r="S113" s="5" t="s">
        <v>87</v>
      </c>
      <c r="T113">
        <v>3.3682453119657079</v>
      </c>
      <c r="U113">
        <v>0</v>
      </c>
      <c r="V113">
        <f t="shared" si="153"/>
        <v>0</v>
      </c>
      <c r="W113">
        <f t="shared" si="154"/>
        <v>0</v>
      </c>
      <c r="X113">
        <f t="shared" si="155"/>
        <v>0</v>
      </c>
      <c r="Y113" s="5">
        <f t="shared" si="156"/>
        <v>0</v>
      </c>
      <c r="Z113">
        <v>0</v>
      </c>
      <c r="AA113">
        <v>0</v>
      </c>
      <c r="AB113">
        <f t="shared" si="157"/>
        <v>0</v>
      </c>
      <c r="AC113">
        <f t="shared" si="158"/>
        <v>0</v>
      </c>
      <c r="AD113">
        <f t="shared" si="159"/>
        <v>0</v>
      </c>
      <c r="AE113" s="5" t="s">
        <v>87</v>
      </c>
      <c r="AF113">
        <v>6.5916560526103254</v>
      </c>
      <c r="AG113">
        <v>1.731479154881399E-2</v>
      </c>
      <c r="AH113">
        <f t="shared" si="160"/>
        <v>3311.2807357951874</v>
      </c>
      <c r="AI113">
        <f t="shared" si="161"/>
        <v>2364.9869764722225</v>
      </c>
      <c r="AJ113">
        <f t="shared" si="162"/>
        <v>1539.2849686895638</v>
      </c>
      <c r="AK113" s="5">
        <f t="shared" si="163"/>
        <v>2.626774123318687E-3</v>
      </c>
      <c r="AL113">
        <v>12.424109610082244</v>
      </c>
      <c r="AM113">
        <v>1.5625405737078005E-2</v>
      </c>
      <c r="AN113">
        <f t="shared" si="164"/>
        <v>2988.2025931587978</v>
      </c>
      <c r="AO113">
        <f t="shared" si="165"/>
        <v>2134.2377103474319</v>
      </c>
      <c r="AP113">
        <f t="shared" si="166"/>
        <v>1389.0985700262347</v>
      </c>
      <c r="AQ113" s="5">
        <f t="shared" si="167"/>
        <v>1.2576680524774009E-3</v>
      </c>
      <c r="AR113">
        <v>0.84879780829652596</v>
      </c>
      <c r="AS113">
        <v>2.5898324410717988E-2</v>
      </c>
      <c r="AT113">
        <f t="shared" si="168"/>
        <v>4952.7955603057089</v>
      </c>
      <c r="AU113">
        <f t="shared" si="169"/>
        <v>3537.3917018363454</v>
      </c>
      <c r="AV113">
        <f t="shared" si="170"/>
        <v>2302.3610401128294</v>
      </c>
      <c r="AW113" s="5">
        <f t="shared" si="171"/>
        <v>3.0511771069124283E-2</v>
      </c>
      <c r="AX113">
        <v>1.7851699926528262</v>
      </c>
      <c r="AY113">
        <v>2.3250410364817009E-2</v>
      </c>
      <c r="AZ113">
        <f t="shared" si="172"/>
        <v>4446.4084781676047</v>
      </c>
      <c r="BA113">
        <f t="shared" si="173"/>
        <v>3175.7193007728379</v>
      </c>
      <c r="BB113">
        <f t="shared" si="174"/>
        <v>2066.9614814322322</v>
      </c>
      <c r="BC113" s="5">
        <f t="shared" si="175"/>
        <v>1.3024199633932976E-2</v>
      </c>
      <c r="BD113">
        <v>6.0628415366736181</v>
      </c>
      <c r="BE113">
        <v>4.0286285793354498E-2</v>
      </c>
      <c r="BF113">
        <f t="shared" si="176"/>
        <v>7704.3492951211147</v>
      </c>
      <c r="BG113">
        <f t="shared" si="177"/>
        <v>5502.6097751807738</v>
      </c>
      <c r="BH113">
        <f t="shared" si="178"/>
        <v>3581.4508070292154</v>
      </c>
      <c r="BI113" s="5">
        <f t="shared" si="179"/>
        <v>6.6447862029158644E-3</v>
      </c>
    </row>
    <row r="114" spans="1:61" x14ac:dyDescent="0.3">
      <c r="A114" s="20">
        <v>44733.625</v>
      </c>
      <c r="B114" s="23">
        <v>0</v>
      </c>
      <c r="C114">
        <v>0</v>
      </c>
      <c r="D114">
        <f t="shared" si="144"/>
        <v>0</v>
      </c>
      <c r="E114">
        <f t="shared" si="145"/>
        <v>0</v>
      </c>
      <c r="F114">
        <f t="shared" si="146"/>
        <v>0</v>
      </c>
      <c r="G114" s="5" t="s">
        <v>87</v>
      </c>
      <c r="H114" s="23">
        <v>0</v>
      </c>
      <c r="I114">
        <v>0</v>
      </c>
      <c r="J114">
        <f t="shared" si="147"/>
        <v>0</v>
      </c>
      <c r="K114">
        <f t="shared" si="148"/>
        <v>0</v>
      </c>
      <c r="L114">
        <f t="shared" si="149"/>
        <v>0</v>
      </c>
      <c r="M114" s="5" t="s">
        <v>87</v>
      </c>
      <c r="N114">
        <v>0</v>
      </c>
      <c r="O114">
        <v>2.7947980376807985E-2</v>
      </c>
      <c r="P114">
        <f t="shared" si="150"/>
        <v>5177.0838849999109</v>
      </c>
      <c r="Q114">
        <f t="shared" si="151"/>
        <v>3875.0433752051804</v>
      </c>
      <c r="R114">
        <f t="shared" si="152"/>
        <v>2637.4509081593696</v>
      </c>
      <c r="S114" s="5" t="s">
        <v>87</v>
      </c>
      <c r="T114">
        <v>1.4211470042311518</v>
      </c>
      <c r="U114">
        <v>7.8868518050089986E-2</v>
      </c>
      <c r="V114">
        <f t="shared" si="153"/>
        <v>14609.604283598668</v>
      </c>
      <c r="W114">
        <f t="shared" si="154"/>
        <v>10935.277764681075</v>
      </c>
      <c r="X114">
        <f t="shared" si="155"/>
        <v>7442.8220483869927</v>
      </c>
      <c r="Y114" s="5">
        <f t="shared" si="156"/>
        <v>5.5496382721334392E-2</v>
      </c>
      <c r="Z114">
        <v>0</v>
      </c>
      <c r="AA114">
        <v>0</v>
      </c>
      <c r="AB114">
        <f t="shared" si="157"/>
        <v>0</v>
      </c>
      <c r="AC114">
        <f t="shared" si="158"/>
        <v>0</v>
      </c>
      <c r="AD114">
        <f t="shared" si="159"/>
        <v>0</v>
      </c>
      <c r="AE114" s="5" t="s">
        <v>87</v>
      </c>
      <c r="AF114">
        <v>2.7811846776155109</v>
      </c>
      <c r="AG114">
        <v>3.3068835087755016E-2</v>
      </c>
      <c r="AH114">
        <f t="shared" si="160"/>
        <v>6125.6710116557388</v>
      </c>
      <c r="AI114">
        <f t="shared" si="161"/>
        <v>4585.0601225874079</v>
      </c>
      <c r="AJ114">
        <f t="shared" si="162"/>
        <v>3120.7059672314413</v>
      </c>
      <c r="AK114" s="5">
        <f t="shared" si="163"/>
        <v>1.1890197495301513E-2</v>
      </c>
      <c r="AL114">
        <v>5.2420428197088533</v>
      </c>
      <c r="AM114">
        <v>0</v>
      </c>
      <c r="AN114">
        <f t="shared" si="164"/>
        <v>0</v>
      </c>
      <c r="AO114">
        <f t="shared" si="165"/>
        <v>0</v>
      </c>
      <c r="AP114">
        <f t="shared" si="166"/>
        <v>0</v>
      </c>
      <c r="AQ114" s="5">
        <f t="shared" si="167"/>
        <v>0</v>
      </c>
      <c r="AR114">
        <v>0.35812904071247659</v>
      </c>
      <c r="AS114">
        <v>7.3968518050089999E-2</v>
      </c>
      <c r="AT114">
        <f t="shared" si="168"/>
        <v>13701.928283598672</v>
      </c>
      <c r="AU114">
        <f t="shared" si="169"/>
        <v>10255.882964681077</v>
      </c>
      <c r="AV114">
        <f t="shared" si="170"/>
        <v>6980.4090483869941</v>
      </c>
      <c r="AW114" s="5">
        <f t="shared" si="171"/>
        <v>0.20654152453801022</v>
      </c>
      <c r="AX114">
        <v>0.75320790266945392</v>
      </c>
      <c r="AY114">
        <v>2.55803953030454E-2</v>
      </c>
      <c r="AZ114">
        <f t="shared" si="172"/>
        <v>4738.5124259361301</v>
      </c>
      <c r="BA114">
        <f t="shared" si="173"/>
        <v>3546.77296955785</v>
      </c>
      <c r="BB114">
        <f t="shared" si="174"/>
        <v>2414.0219047483943</v>
      </c>
      <c r="BC114" s="5">
        <f t="shared" si="175"/>
        <v>3.3961931642492948E-2</v>
      </c>
      <c r="BD114">
        <v>2.5580645971250524</v>
      </c>
      <c r="BE114">
        <v>5.6889019228012067E-3</v>
      </c>
      <c r="BF114">
        <f t="shared" si="176"/>
        <v>1053.8121921796958</v>
      </c>
      <c r="BG114">
        <f t="shared" si="177"/>
        <v>788.77762940023285</v>
      </c>
      <c r="BH114">
        <f t="shared" si="178"/>
        <v>536.86167445474985</v>
      </c>
      <c r="BI114" s="5">
        <f t="shared" si="179"/>
        <v>2.2239086257612728E-3</v>
      </c>
    </row>
    <row r="115" spans="1:61" x14ac:dyDescent="0.3">
      <c r="A115" s="20">
        <v>44734.333333333336</v>
      </c>
      <c r="B115" s="23">
        <v>0</v>
      </c>
      <c r="C115">
        <v>0</v>
      </c>
      <c r="D115">
        <f t="shared" si="144"/>
        <v>0</v>
      </c>
      <c r="E115">
        <f t="shared" si="145"/>
        <v>0</v>
      </c>
      <c r="F115">
        <f t="shared" si="146"/>
        <v>0</v>
      </c>
      <c r="G115" s="5" t="s">
        <v>87</v>
      </c>
      <c r="H115" s="23">
        <v>0</v>
      </c>
      <c r="I115">
        <v>0</v>
      </c>
      <c r="J115">
        <f t="shared" si="147"/>
        <v>0</v>
      </c>
      <c r="K115">
        <f t="shared" si="148"/>
        <v>0</v>
      </c>
      <c r="L115">
        <f t="shared" si="149"/>
        <v>0</v>
      </c>
      <c r="M115" s="5" t="s">
        <v>87</v>
      </c>
      <c r="N115">
        <v>0</v>
      </c>
      <c r="O115">
        <v>2.3596857815868011E-2</v>
      </c>
      <c r="P115">
        <f t="shared" si="150"/>
        <v>5085.3588278977149</v>
      </c>
      <c r="Q115">
        <f t="shared" si="151"/>
        <v>3520.6118580311468</v>
      </c>
      <c r="R115">
        <f t="shared" si="152"/>
        <v>3231.1177407268069</v>
      </c>
      <c r="S115" s="5" t="s">
        <v>87</v>
      </c>
      <c r="T115">
        <v>0.2012912245280927</v>
      </c>
      <c r="U115">
        <v>0</v>
      </c>
      <c r="V115">
        <f t="shared" si="153"/>
        <v>0</v>
      </c>
      <c r="W115">
        <f t="shared" si="154"/>
        <v>0</v>
      </c>
      <c r="X115">
        <f t="shared" si="155"/>
        <v>0</v>
      </c>
      <c r="Y115" s="5">
        <f t="shared" si="156"/>
        <v>0</v>
      </c>
      <c r="Z115">
        <v>0</v>
      </c>
      <c r="AA115">
        <v>3.4905613419789011E-2</v>
      </c>
      <c r="AB115">
        <f t="shared" si="157"/>
        <v>7522.5087480987295</v>
      </c>
      <c r="AC115">
        <f t="shared" si="158"/>
        <v>5207.8593462101526</v>
      </c>
      <c r="AD115">
        <f t="shared" si="159"/>
        <v>4779.6256455717094</v>
      </c>
      <c r="AE115" s="5" t="s">
        <v>87</v>
      </c>
      <c r="AF115">
        <v>0.39392692503254789</v>
      </c>
      <c r="AG115">
        <v>0</v>
      </c>
      <c r="AH115">
        <f t="shared" si="160"/>
        <v>0</v>
      </c>
      <c r="AI115">
        <f t="shared" si="161"/>
        <v>0</v>
      </c>
      <c r="AJ115">
        <f t="shared" si="162"/>
        <v>0</v>
      </c>
      <c r="AK115" s="5">
        <f t="shared" si="163"/>
        <v>0</v>
      </c>
      <c r="AL115">
        <v>0.7424828079476179</v>
      </c>
      <c r="AM115">
        <v>0</v>
      </c>
      <c r="AN115">
        <f t="shared" si="164"/>
        <v>0</v>
      </c>
      <c r="AO115">
        <f t="shared" si="165"/>
        <v>0</v>
      </c>
      <c r="AP115">
        <f t="shared" si="166"/>
        <v>0</v>
      </c>
      <c r="AQ115" s="5">
        <f t="shared" si="167"/>
        <v>0</v>
      </c>
      <c r="AR115">
        <v>5.0725387964410971E-2</v>
      </c>
      <c r="AS115">
        <v>0</v>
      </c>
      <c r="AT115">
        <f t="shared" si="168"/>
        <v>0</v>
      </c>
      <c r="AU115">
        <f t="shared" si="169"/>
        <v>0</v>
      </c>
      <c r="AV115">
        <f t="shared" si="170"/>
        <v>0</v>
      </c>
      <c r="AW115" s="5">
        <f t="shared" si="171"/>
        <v>0</v>
      </c>
      <c r="AX115">
        <v>0.10668434764396165</v>
      </c>
      <c r="AY115">
        <v>0</v>
      </c>
      <c r="AZ115">
        <f t="shared" si="172"/>
        <v>0</v>
      </c>
      <c r="BA115">
        <f t="shared" si="173"/>
        <v>0</v>
      </c>
      <c r="BB115">
        <f t="shared" si="174"/>
        <v>0</v>
      </c>
      <c r="BC115" s="5">
        <f t="shared" si="175"/>
        <v>0</v>
      </c>
      <c r="BD115">
        <v>0.36232420266461896</v>
      </c>
      <c r="BE115">
        <v>0</v>
      </c>
      <c r="BF115">
        <f t="shared" si="176"/>
        <v>0</v>
      </c>
      <c r="BG115">
        <f t="shared" si="177"/>
        <v>0</v>
      </c>
      <c r="BH115">
        <f t="shared" si="178"/>
        <v>0</v>
      </c>
      <c r="BI115" s="5">
        <f t="shared" si="179"/>
        <v>0</v>
      </c>
    </row>
    <row r="116" spans="1:61" x14ac:dyDescent="0.3">
      <c r="A116" s="20">
        <v>44734.375</v>
      </c>
      <c r="B116" s="23">
        <v>0</v>
      </c>
      <c r="C116">
        <v>1.3727246793221015E-2</v>
      </c>
      <c r="D116">
        <f t="shared" si="144"/>
        <v>2558.0724399167361</v>
      </c>
      <c r="E116">
        <f t="shared" si="145"/>
        <v>1916.2733190954118</v>
      </c>
      <c r="F116">
        <f t="shared" si="146"/>
        <v>1877.4755439088385</v>
      </c>
      <c r="G116" s="5" t="s">
        <v>87</v>
      </c>
      <c r="H116" s="23">
        <v>0</v>
      </c>
      <c r="I116">
        <v>0</v>
      </c>
      <c r="J116">
        <f t="shared" si="147"/>
        <v>0</v>
      </c>
      <c r="K116">
        <f t="shared" si="148"/>
        <v>0</v>
      </c>
      <c r="L116">
        <f t="shared" si="149"/>
        <v>0</v>
      </c>
      <c r="M116" s="5" t="s">
        <v>87</v>
      </c>
      <c r="N116">
        <v>0</v>
      </c>
      <c r="O116">
        <v>2.7103717566131003E-2</v>
      </c>
      <c r="P116">
        <f t="shared" si="150"/>
        <v>5050.7777684485118</v>
      </c>
      <c r="Q116">
        <f t="shared" si="151"/>
        <v>3783.5795919341454</v>
      </c>
      <c r="R116">
        <f t="shared" si="152"/>
        <v>3706.9754515197374</v>
      </c>
      <c r="S116" s="5" t="s">
        <v>87</v>
      </c>
      <c r="T116">
        <v>0.6590876175907795</v>
      </c>
      <c r="U116">
        <v>3.3582748584818994E-2</v>
      </c>
      <c r="V116">
        <f t="shared" si="153"/>
        <v>6258.1451987810187</v>
      </c>
      <c r="W116">
        <f t="shared" si="154"/>
        <v>4688.0285656959204</v>
      </c>
      <c r="X116">
        <f t="shared" si="155"/>
        <v>4593.1125239456942</v>
      </c>
      <c r="Y116" s="5">
        <f t="shared" si="156"/>
        <v>5.0953390245104258E-2</v>
      </c>
      <c r="Z116">
        <v>0</v>
      </c>
      <c r="AA116">
        <v>6.4983091628586009E-2</v>
      </c>
      <c r="AB116">
        <f t="shared" si="157"/>
        <v>12109.599124987004</v>
      </c>
      <c r="AC116">
        <f t="shared" si="158"/>
        <v>9071.4013200146346</v>
      </c>
      <c r="AD116">
        <f t="shared" si="159"/>
        <v>8887.7374420417091</v>
      </c>
      <c r="AE116" s="5" t="s">
        <v>87</v>
      </c>
      <c r="AF116">
        <v>1.2898344631428711</v>
      </c>
      <c r="AG116">
        <v>5.0057793177199494E-4</v>
      </c>
      <c r="AH116">
        <f t="shared" si="160"/>
        <v>93.282697585711261</v>
      </c>
      <c r="AI116">
        <f t="shared" si="161"/>
        <v>69.878843822953996</v>
      </c>
      <c r="AJ116">
        <f t="shared" si="162"/>
        <v>68.464043728455749</v>
      </c>
      <c r="AK116" s="5">
        <f t="shared" si="163"/>
        <v>3.8809470988410144E-4</v>
      </c>
      <c r="AL116">
        <v>2.4311105769243873</v>
      </c>
      <c r="AM116">
        <v>0</v>
      </c>
      <c r="AN116">
        <f t="shared" si="164"/>
        <v>0</v>
      </c>
      <c r="AO116">
        <f t="shared" si="165"/>
        <v>0</v>
      </c>
      <c r="AP116">
        <f t="shared" si="166"/>
        <v>0</v>
      </c>
      <c r="AQ116" s="5">
        <f t="shared" si="167"/>
        <v>0</v>
      </c>
      <c r="AR116">
        <v>0.16609007761371986</v>
      </c>
      <c r="AS116">
        <v>0</v>
      </c>
      <c r="AT116">
        <f t="shared" si="168"/>
        <v>0</v>
      </c>
      <c r="AU116">
        <f t="shared" si="169"/>
        <v>0</v>
      </c>
      <c r="AV116">
        <f t="shared" si="170"/>
        <v>0</v>
      </c>
      <c r="AW116" s="5">
        <f t="shared" si="171"/>
        <v>0</v>
      </c>
      <c r="AX116">
        <v>0.34931643288340142</v>
      </c>
      <c r="AY116">
        <v>4.33639686703189E-2</v>
      </c>
      <c r="AZ116">
        <f t="shared" si="172"/>
        <v>8080.8755617139277</v>
      </c>
      <c r="BA116">
        <f t="shared" si="173"/>
        <v>6053.4510251580605</v>
      </c>
      <c r="BB116">
        <f t="shared" si="174"/>
        <v>5930.8899950395162</v>
      </c>
      <c r="BC116" s="5">
        <f t="shared" si="175"/>
        <v>0.12413950386580686</v>
      </c>
      <c r="BD116">
        <v>1.1863577067979656</v>
      </c>
      <c r="BE116">
        <v>0</v>
      </c>
      <c r="BF116">
        <f t="shared" si="176"/>
        <v>0</v>
      </c>
      <c r="BG116">
        <f t="shared" si="177"/>
        <v>0</v>
      </c>
      <c r="BH116">
        <f t="shared" si="178"/>
        <v>0</v>
      </c>
      <c r="BI116" s="5">
        <f t="shared" si="179"/>
        <v>0</v>
      </c>
    </row>
    <row r="117" spans="1:61" x14ac:dyDescent="0.3">
      <c r="A117" s="20">
        <v>44734.416666666664</v>
      </c>
      <c r="B117" s="23">
        <v>0</v>
      </c>
      <c r="C117">
        <v>0</v>
      </c>
      <c r="D117">
        <f t="shared" si="144"/>
        <v>0</v>
      </c>
      <c r="E117">
        <f t="shared" si="145"/>
        <v>0</v>
      </c>
      <c r="F117">
        <f t="shared" si="146"/>
        <v>0</v>
      </c>
      <c r="G117" s="5" t="s">
        <v>87</v>
      </c>
      <c r="H117" s="23">
        <v>0</v>
      </c>
      <c r="I117">
        <v>0</v>
      </c>
      <c r="J117">
        <f t="shared" si="147"/>
        <v>0</v>
      </c>
      <c r="K117">
        <f t="shared" si="148"/>
        <v>0</v>
      </c>
      <c r="L117">
        <f t="shared" si="149"/>
        <v>0</v>
      </c>
      <c r="M117" s="5" t="s">
        <v>87</v>
      </c>
      <c r="N117">
        <v>0</v>
      </c>
      <c r="O117">
        <v>4.7800813532705017E-2</v>
      </c>
      <c r="P117">
        <f t="shared" si="150"/>
        <v>8482.2543613785056</v>
      </c>
      <c r="Q117">
        <f t="shared" si="151"/>
        <v>6487.2714749865499</v>
      </c>
      <c r="R117">
        <f t="shared" si="152"/>
        <v>3993.7579706575043</v>
      </c>
      <c r="S117" s="5" t="s">
        <v>87</v>
      </c>
      <c r="T117">
        <v>1.483426199598447</v>
      </c>
      <c r="U117">
        <v>0</v>
      </c>
      <c r="V117">
        <f t="shared" si="153"/>
        <v>0</v>
      </c>
      <c r="W117">
        <f t="shared" si="154"/>
        <v>0</v>
      </c>
      <c r="X117">
        <f t="shared" si="155"/>
        <v>0</v>
      </c>
      <c r="Y117" s="5">
        <f t="shared" si="156"/>
        <v>0</v>
      </c>
      <c r="Z117">
        <v>0</v>
      </c>
      <c r="AA117">
        <v>1.0801844041203018E-2</v>
      </c>
      <c r="AB117">
        <f t="shared" si="157"/>
        <v>1916.7872251114754</v>
      </c>
      <c r="AC117">
        <f t="shared" si="158"/>
        <v>1465.9686634371872</v>
      </c>
      <c r="AD117">
        <f t="shared" si="159"/>
        <v>902.49406964251216</v>
      </c>
      <c r="AE117" s="5" t="s">
        <v>87</v>
      </c>
      <c r="AF117">
        <v>2.903065062525763</v>
      </c>
      <c r="AG117">
        <v>4.8490628453999873E-3</v>
      </c>
      <c r="AH117">
        <f t="shared" si="160"/>
        <v>860.46620191622765</v>
      </c>
      <c r="AI117">
        <f t="shared" si="161"/>
        <v>658.08894770917743</v>
      </c>
      <c r="AJ117">
        <f t="shared" si="162"/>
        <v>405.13920073316893</v>
      </c>
      <c r="AK117" s="5">
        <f t="shared" si="163"/>
        <v>1.67032523934596E-3</v>
      </c>
      <c r="AL117">
        <v>5.4717658588598921</v>
      </c>
      <c r="AM117">
        <v>3.3430504454381005E-2</v>
      </c>
      <c r="AN117">
        <f t="shared" si="164"/>
        <v>5932.2430154299091</v>
      </c>
      <c r="AO117">
        <f t="shared" si="165"/>
        <v>4537.0097685248338</v>
      </c>
      <c r="AP117">
        <f t="shared" si="166"/>
        <v>2793.1186471635328</v>
      </c>
      <c r="AQ117" s="5">
        <f t="shared" si="167"/>
        <v>6.1096372390002651E-3</v>
      </c>
      <c r="AR117">
        <v>0.37382339775423873</v>
      </c>
      <c r="AS117">
        <v>0</v>
      </c>
      <c r="AT117">
        <f t="shared" si="168"/>
        <v>0</v>
      </c>
      <c r="AU117">
        <f t="shared" si="169"/>
        <v>0</v>
      </c>
      <c r="AV117">
        <f t="shared" si="170"/>
        <v>0</v>
      </c>
      <c r="AW117" s="5">
        <f t="shared" si="171"/>
        <v>0</v>
      </c>
      <c r="AX117">
        <v>0.78621587579459851</v>
      </c>
      <c r="AY117">
        <v>6.4384429781489949E-3</v>
      </c>
      <c r="AZ117">
        <f t="shared" si="172"/>
        <v>1142.5017064725391</v>
      </c>
      <c r="BA117">
        <f t="shared" si="173"/>
        <v>873.79114263183146</v>
      </c>
      <c r="BB117">
        <f t="shared" si="174"/>
        <v>537.93191082434851</v>
      </c>
      <c r="BC117" s="5">
        <f t="shared" si="175"/>
        <v>8.1891541195882045E-3</v>
      </c>
      <c r="BD117">
        <v>2.670167148326434</v>
      </c>
      <c r="BE117">
        <v>0</v>
      </c>
      <c r="BF117">
        <f t="shared" si="176"/>
        <v>0</v>
      </c>
      <c r="BG117">
        <f t="shared" si="177"/>
        <v>0</v>
      </c>
      <c r="BH117">
        <f t="shared" si="178"/>
        <v>0</v>
      </c>
      <c r="BI117" s="5">
        <f t="shared" si="179"/>
        <v>0</v>
      </c>
    </row>
    <row r="118" spans="1:61" x14ac:dyDescent="0.3">
      <c r="A118" s="20">
        <v>44734.458333333336</v>
      </c>
      <c r="B118" s="23">
        <v>0</v>
      </c>
      <c r="C118">
        <v>0</v>
      </c>
      <c r="D118">
        <f t="shared" si="144"/>
        <v>0</v>
      </c>
      <c r="E118">
        <f t="shared" si="145"/>
        <v>0</v>
      </c>
      <c r="F118">
        <f t="shared" si="146"/>
        <v>0</v>
      </c>
      <c r="G118" s="5" t="s">
        <v>87</v>
      </c>
      <c r="H118" s="23">
        <v>0</v>
      </c>
      <c r="I118">
        <v>0</v>
      </c>
      <c r="J118">
        <f t="shared" si="147"/>
        <v>0</v>
      </c>
      <c r="K118">
        <f t="shared" si="148"/>
        <v>0</v>
      </c>
      <c r="L118">
        <f t="shared" si="149"/>
        <v>0</v>
      </c>
      <c r="M118" s="5" t="s">
        <v>87</v>
      </c>
      <c r="N118">
        <v>0</v>
      </c>
      <c r="O118">
        <v>6.2743341434594008E-2</v>
      </c>
      <c r="P118">
        <f t="shared" si="150"/>
        <v>11460.071313028597</v>
      </c>
      <c r="Q118">
        <f t="shared" si="151"/>
        <v>8448.3700097209385</v>
      </c>
      <c r="R118">
        <f t="shared" si="152"/>
        <v>4710.1426414949719</v>
      </c>
      <c r="S118" s="5" t="s">
        <v>87</v>
      </c>
      <c r="T118">
        <v>3.218588134855461</v>
      </c>
      <c r="U118">
        <v>1.9589238630228017E-2</v>
      </c>
      <c r="V118">
        <f t="shared" si="153"/>
        <v>3577.9744358111475</v>
      </c>
      <c r="W118">
        <f t="shared" si="154"/>
        <v>2637.6844518139928</v>
      </c>
      <c r="X118">
        <f t="shared" si="155"/>
        <v>1470.5641439712172</v>
      </c>
      <c r="Y118" s="5">
        <f t="shared" si="156"/>
        <v>6.0862831183920996E-3</v>
      </c>
      <c r="Z118">
        <v>0</v>
      </c>
      <c r="AA118">
        <v>0</v>
      </c>
      <c r="AB118">
        <f t="shared" si="157"/>
        <v>0</v>
      </c>
      <c r="AC118">
        <f t="shared" si="158"/>
        <v>0</v>
      </c>
      <c r="AD118">
        <f t="shared" si="159"/>
        <v>0</v>
      </c>
      <c r="AE118" s="5" t="s">
        <v>87</v>
      </c>
      <c r="AF118">
        <v>6.2987769580233524</v>
      </c>
      <c r="AG118">
        <v>1.3040025894756974E-2</v>
      </c>
      <c r="AH118">
        <f t="shared" si="160"/>
        <v>2381.7607296773617</v>
      </c>
      <c r="AI118">
        <f t="shared" si="161"/>
        <v>1755.8351400537285</v>
      </c>
      <c r="AJ118">
        <f t="shared" si="162"/>
        <v>978.91474391940596</v>
      </c>
      <c r="AK118" s="5">
        <f t="shared" si="163"/>
        <v>2.0702472847758946E-3</v>
      </c>
      <c r="AL118">
        <v>11.872084148709872</v>
      </c>
      <c r="AM118">
        <v>0</v>
      </c>
      <c r="AN118">
        <f t="shared" si="164"/>
        <v>0</v>
      </c>
      <c r="AO118">
        <f t="shared" si="165"/>
        <v>0</v>
      </c>
      <c r="AP118">
        <f t="shared" si="166"/>
        <v>0</v>
      </c>
      <c r="AQ118" s="5">
        <f t="shared" si="167"/>
        <v>0</v>
      </c>
      <c r="AR118">
        <v>0.81108420012322802</v>
      </c>
      <c r="AS118">
        <v>0</v>
      </c>
      <c r="AT118">
        <f t="shared" si="168"/>
        <v>0</v>
      </c>
      <c r="AU118">
        <f t="shared" si="169"/>
        <v>0</v>
      </c>
      <c r="AV118">
        <f t="shared" si="170"/>
        <v>0</v>
      </c>
      <c r="AW118" s="5">
        <f t="shared" si="171"/>
        <v>0</v>
      </c>
      <c r="AX118">
        <v>1.7058516897925082</v>
      </c>
      <c r="AY118">
        <v>2.9078696632832107E-2</v>
      </c>
      <c r="AZ118">
        <f t="shared" si="172"/>
        <v>5311.223939986784</v>
      </c>
      <c r="BA118">
        <f t="shared" si="173"/>
        <v>3915.4368087119665</v>
      </c>
      <c r="BB118">
        <f t="shared" si="174"/>
        <v>2182.9377562267059</v>
      </c>
      <c r="BC118" s="5">
        <f t="shared" si="175"/>
        <v>1.7046438917775464E-2</v>
      </c>
      <c r="BD118">
        <v>5.7934586189799546</v>
      </c>
      <c r="BE118">
        <v>0</v>
      </c>
      <c r="BF118">
        <f t="shared" si="176"/>
        <v>0</v>
      </c>
      <c r="BG118">
        <f t="shared" si="177"/>
        <v>0</v>
      </c>
      <c r="BH118">
        <f t="shared" si="178"/>
        <v>0</v>
      </c>
      <c r="BI118" s="5">
        <f t="shared" si="179"/>
        <v>0</v>
      </c>
    </row>
    <row r="119" spans="1:61" x14ac:dyDescent="0.3">
      <c r="A119" s="20">
        <v>44734.5</v>
      </c>
      <c r="B119" s="23">
        <v>0</v>
      </c>
      <c r="C119">
        <v>2.2810971333331986E-2</v>
      </c>
      <c r="D119">
        <f t="shared" si="144"/>
        <v>3163.6536142198133</v>
      </c>
      <c r="E119">
        <f t="shared" si="145"/>
        <v>2991.6969086520457</v>
      </c>
      <c r="F119">
        <f t="shared" si="146"/>
        <v>1659.498164499902</v>
      </c>
      <c r="G119" s="5" t="s">
        <v>87</v>
      </c>
      <c r="H119" s="23">
        <v>0</v>
      </c>
      <c r="I119">
        <v>0</v>
      </c>
      <c r="J119">
        <f t="shared" si="147"/>
        <v>0</v>
      </c>
      <c r="K119">
        <f t="shared" si="148"/>
        <v>0</v>
      </c>
      <c r="L119">
        <f t="shared" si="149"/>
        <v>0</v>
      </c>
      <c r="M119" s="5" t="s">
        <v>87</v>
      </c>
      <c r="N119">
        <v>0</v>
      </c>
      <c r="O119">
        <v>3.3038519261050003E-2</v>
      </c>
      <c r="P119">
        <f t="shared" si="150"/>
        <v>4582.1122363150253</v>
      </c>
      <c r="Q119">
        <f t="shared" si="151"/>
        <v>4333.0568652854763</v>
      </c>
      <c r="R119">
        <f t="shared" si="152"/>
        <v>2403.552276241388</v>
      </c>
      <c r="S119" s="5" t="s">
        <v>87</v>
      </c>
      <c r="T119">
        <v>4.8957690085460319</v>
      </c>
      <c r="U119">
        <v>4.2301482414723979E-2</v>
      </c>
      <c r="V119">
        <f t="shared" si="153"/>
        <v>5866.7925960980692</v>
      </c>
      <c r="W119">
        <f t="shared" si="154"/>
        <v>5547.9099211617413</v>
      </c>
      <c r="X119">
        <f t="shared" si="155"/>
        <v>3077.4328456711696</v>
      </c>
      <c r="Y119" s="5">
        <f t="shared" si="156"/>
        <v>8.6404163147573154E-3</v>
      </c>
      <c r="Z119">
        <v>0</v>
      </c>
      <c r="AA119">
        <v>0</v>
      </c>
      <c r="AB119">
        <f t="shared" si="157"/>
        <v>0</v>
      </c>
      <c r="AC119">
        <f t="shared" si="158"/>
        <v>0</v>
      </c>
      <c r="AD119">
        <f t="shared" si="159"/>
        <v>0</v>
      </c>
      <c r="AE119" s="5" t="s">
        <v>87</v>
      </c>
      <c r="AF119">
        <v>9.5810199164297263</v>
      </c>
      <c r="AG119">
        <v>4.4801637956888019E-2</v>
      </c>
      <c r="AH119">
        <f t="shared" si="160"/>
        <v>6213.539168240799</v>
      </c>
      <c r="AI119">
        <f t="shared" si="161"/>
        <v>5875.8094874424578</v>
      </c>
      <c r="AJ119">
        <f t="shared" si="162"/>
        <v>3259.3191613636036</v>
      </c>
      <c r="AK119" s="5">
        <f t="shared" si="163"/>
        <v>4.6760823323268585E-3</v>
      </c>
      <c r="AL119">
        <v>18.05853349568585</v>
      </c>
      <c r="AM119">
        <v>3.1207024176339998E-3</v>
      </c>
      <c r="AN119">
        <f t="shared" si="164"/>
        <v>432.81021830165946</v>
      </c>
      <c r="AO119">
        <f t="shared" si="165"/>
        <v>409.28532324339517</v>
      </c>
      <c r="AP119">
        <f t="shared" si="166"/>
        <v>227.03110088287349</v>
      </c>
      <c r="AQ119" s="5">
        <f t="shared" si="167"/>
        <v>1.7281040115346702E-4</v>
      </c>
      <c r="AR119">
        <v>1.2337337751551023</v>
      </c>
      <c r="AS119">
        <v>0</v>
      </c>
      <c r="AT119">
        <f t="shared" si="168"/>
        <v>0</v>
      </c>
      <c r="AU119">
        <f t="shared" si="169"/>
        <v>0</v>
      </c>
      <c r="AV119">
        <f t="shared" si="170"/>
        <v>0</v>
      </c>
      <c r="AW119" s="5">
        <f t="shared" si="171"/>
        <v>0</v>
      </c>
      <c r="AX119">
        <v>2.5947575415507722</v>
      </c>
      <c r="AY119">
        <v>6.4333578677194997E-2</v>
      </c>
      <c r="AZ119">
        <f t="shared" si="172"/>
        <v>8922.4240267401747</v>
      </c>
      <c r="BA119">
        <f t="shared" si="173"/>
        <v>8437.4560661452524</v>
      </c>
      <c r="BB119">
        <f t="shared" si="174"/>
        <v>4680.2678487659359</v>
      </c>
      <c r="BC119" s="5">
        <f t="shared" si="175"/>
        <v>2.4793676344320614E-2</v>
      </c>
      <c r="BD119">
        <v>8.8123841792418993</v>
      </c>
      <c r="BE119">
        <v>2.6353209807409017E-3</v>
      </c>
      <c r="BF119">
        <f t="shared" si="176"/>
        <v>365.49266681895563</v>
      </c>
      <c r="BG119">
        <f t="shared" si="177"/>
        <v>345.62673882580384</v>
      </c>
      <c r="BH119">
        <f t="shared" si="178"/>
        <v>191.7196013489006</v>
      </c>
      <c r="BI119" s="5">
        <f t="shared" si="179"/>
        <v>2.9904744586006782E-4</v>
      </c>
    </row>
    <row r="120" spans="1:61" x14ac:dyDescent="0.3">
      <c r="A120" s="20">
        <v>44734.541666666664</v>
      </c>
      <c r="B120" s="23">
        <v>0</v>
      </c>
      <c r="C120">
        <v>3.3688059303859985E-2</v>
      </c>
      <c r="D120">
        <f t="shared" si="144"/>
        <v>4645.9202585953299</v>
      </c>
      <c r="E120">
        <f t="shared" si="145"/>
        <v>4343.9292656424286</v>
      </c>
      <c r="F120">
        <f t="shared" si="146"/>
        <v>2793.41387747607</v>
      </c>
      <c r="G120" s="5" t="s">
        <v>87</v>
      </c>
      <c r="H120" s="23">
        <v>0</v>
      </c>
      <c r="I120">
        <v>0</v>
      </c>
      <c r="J120">
        <f t="shared" si="147"/>
        <v>0</v>
      </c>
      <c r="K120">
        <f t="shared" si="148"/>
        <v>0</v>
      </c>
      <c r="L120">
        <f t="shared" si="149"/>
        <v>0</v>
      </c>
      <c r="M120" s="5" t="s">
        <v>87</v>
      </c>
      <c r="N120">
        <v>0</v>
      </c>
      <c r="O120">
        <v>8.3328117604449026E-2</v>
      </c>
      <c r="P120">
        <f t="shared" si="150"/>
        <v>11491.780698829565</v>
      </c>
      <c r="Q120">
        <f t="shared" si="151"/>
        <v>10744.799676584082</v>
      </c>
      <c r="R120">
        <f t="shared" si="152"/>
        <v>6909.5675117609135</v>
      </c>
      <c r="S120" s="5" t="s">
        <v>87</v>
      </c>
      <c r="T120">
        <v>4.896121777277644</v>
      </c>
      <c r="U120">
        <v>6.9523946633839873E-3</v>
      </c>
      <c r="V120">
        <f t="shared" si="153"/>
        <v>958.80474802728565</v>
      </c>
      <c r="W120">
        <f t="shared" si="154"/>
        <v>896.48116479982377</v>
      </c>
      <c r="X120">
        <f t="shared" si="155"/>
        <v>576.49256548780022</v>
      </c>
      <c r="Y120" s="5">
        <f t="shared" si="156"/>
        <v>1.4199799309831951E-3</v>
      </c>
      <c r="Z120">
        <v>0</v>
      </c>
      <c r="AA120">
        <v>6.6664825863799182E-4</v>
      </c>
      <c r="AB120">
        <f t="shared" si="157"/>
        <v>91.937461348765439</v>
      </c>
      <c r="AC120">
        <f t="shared" si="158"/>
        <v>85.96140414224827</v>
      </c>
      <c r="AD120">
        <f t="shared" si="159"/>
        <v>55.278473606262288</v>
      </c>
      <c r="AE120" s="5" t="s">
        <v>87</v>
      </c>
      <c r="AF120">
        <v>9.5817102848350917</v>
      </c>
      <c r="AG120">
        <v>2.2630876859289994E-2</v>
      </c>
      <c r="AH120">
        <f t="shared" si="160"/>
        <v>3121.0242276646827</v>
      </c>
      <c r="AI120">
        <f t="shared" si="161"/>
        <v>2918.1535038723878</v>
      </c>
      <c r="AJ120">
        <f t="shared" si="162"/>
        <v>1876.5523091723264</v>
      </c>
      <c r="AK120" s="5">
        <f t="shared" si="163"/>
        <v>2.3618828149195581E-3</v>
      </c>
      <c r="AL120">
        <v>18.059834718424284</v>
      </c>
      <c r="AM120">
        <v>1.6618306928270987E-2</v>
      </c>
      <c r="AN120">
        <f t="shared" si="164"/>
        <v>2291.8307084778521</v>
      </c>
      <c r="AO120">
        <f t="shared" si="165"/>
        <v>2142.8586657371875</v>
      </c>
      <c r="AP120">
        <f t="shared" si="166"/>
        <v>1377.9900104922303</v>
      </c>
      <c r="AQ120" s="5">
        <f t="shared" si="167"/>
        <v>9.2018045499153711E-4</v>
      </c>
      <c r="AR120">
        <v>1.2338226728743877</v>
      </c>
      <c r="AS120">
        <v>0</v>
      </c>
      <c r="AT120">
        <f t="shared" si="168"/>
        <v>0</v>
      </c>
      <c r="AU120">
        <f t="shared" si="169"/>
        <v>0</v>
      </c>
      <c r="AV120">
        <f t="shared" si="170"/>
        <v>0</v>
      </c>
      <c r="AW120" s="5">
        <f t="shared" si="171"/>
        <v>0</v>
      </c>
      <c r="AX120">
        <v>2.5949445089761505</v>
      </c>
      <c r="AY120">
        <v>0</v>
      </c>
      <c r="AZ120">
        <f t="shared" si="172"/>
        <v>0</v>
      </c>
      <c r="BA120">
        <f t="shared" si="173"/>
        <v>0</v>
      </c>
      <c r="BB120">
        <f t="shared" si="174"/>
        <v>0</v>
      </c>
      <c r="BC120" s="5">
        <f t="shared" si="175"/>
        <v>0</v>
      </c>
      <c r="BD120">
        <v>8.8130191629561967</v>
      </c>
      <c r="BE120">
        <v>1.57348668102163E-2</v>
      </c>
      <c r="BF120">
        <f t="shared" si="176"/>
        <v>2169.9954817969301</v>
      </c>
      <c r="BG120">
        <f t="shared" si="177"/>
        <v>2028.9428907545473</v>
      </c>
      <c r="BH120">
        <f t="shared" si="178"/>
        <v>1304.7351559031358</v>
      </c>
      <c r="BI120" s="5">
        <f t="shared" si="179"/>
        <v>1.7854116187963065E-3</v>
      </c>
    </row>
    <row r="121" spans="1:61" x14ac:dyDescent="0.3">
      <c r="A121" s="20">
        <v>44734.583333333336</v>
      </c>
      <c r="B121" s="23">
        <v>0</v>
      </c>
      <c r="C121">
        <v>0</v>
      </c>
      <c r="D121">
        <f t="shared" si="144"/>
        <v>0</v>
      </c>
      <c r="E121">
        <f t="shared" si="145"/>
        <v>0</v>
      </c>
      <c r="F121">
        <f t="shared" si="146"/>
        <v>0</v>
      </c>
      <c r="G121" s="5" t="s">
        <v>87</v>
      </c>
      <c r="H121" s="23">
        <v>0</v>
      </c>
      <c r="I121">
        <v>0</v>
      </c>
      <c r="J121">
        <f t="shared" si="147"/>
        <v>0</v>
      </c>
      <c r="K121">
        <f t="shared" si="148"/>
        <v>0</v>
      </c>
      <c r="L121">
        <f t="shared" si="149"/>
        <v>0</v>
      </c>
      <c r="M121" s="5" t="s">
        <v>87</v>
      </c>
      <c r="N121">
        <v>0</v>
      </c>
      <c r="O121">
        <v>3.9237993760759982E-2</v>
      </c>
      <c r="P121">
        <f t="shared" si="150"/>
        <v>7503.8739268077397</v>
      </c>
      <c r="Q121">
        <f t="shared" si="151"/>
        <v>5359.4260124634311</v>
      </c>
      <c r="R121">
        <f t="shared" si="152"/>
        <v>3488.2576453315628</v>
      </c>
      <c r="S121" s="5" t="s">
        <v>87</v>
      </c>
      <c r="T121">
        <v>3.3682453119657079</v>
      </c>
      <c r="U121">
        <v>0</v>
      </c>
      <c r="V121">
        <f t="shared" si="153"/>
        <v>0</v>
      </c>
      <c r="W121">
        <f t="shared" si="154"/>
        <v>0</v>
      </c>
      <c r="X121">
        <f t="shared" si="155"/>
        <v>0</v>
      </c>
      <c r="Y121" s="5">
        <f t="shared" si="156"/>
        <v>0</v>
      </c>
      <c r="Z121">
        <v>0</v>
      </c>
      <c r="AA121">
        <v>0</v>
      </c>
      <c r="AB121">
        <f t="shared" si="157"/>
        <v>0</v>
      </c>
      <c r="AC121">
        <f t="shared" si="158"/>
        <v>0</v>
      </c>
      <c r="AD121">
        <f t="shared" si="159"/>
        <v>0</v>
      </c>
      <c r="AE121" s="5" t="s">
        <v>87</v>
      </c>
      <c r="AF121">
        <v>6.5916560526103254</v>
      </c>
      <c r="AG121">
        <v>3.8299484596574007E-2</v>
      </c>
      <c r="AH121">
        <f t="shared" si="160"/>
        <v>7324.3934342488137</v>
      </c>
      <c r="AI121">
        <f t="shared" si="161"/>
        <v>5231.2372355819853</v>
      </c>
      <c r="AJ121">
        <f t="shared" si="162"/>
        <v>3404.8241806354295</v>
      </c>
      <c r="AK121" s="5">
        <f t="shared" si="163"/>
        <v>5.8102977902506625E-3</v>
      </c>
      <c r="AL121">
        <v>12.424109610082244</v>
      </c>
      <c r="AM121">
        <v>3.7889317099379927E-3</v>
      </c>
      <c r="AN121">
        <f t="shared" si="164"/>
        <v>724.59530020854174</v>
      </c>
      <c r="AO121">
        <f t="shared" si="165"/>
        <v>517.52134141977388</v>
      </c>
      <c r="AP121">
        <f t="shared" si="166"/>
        <v>336.83602901348758</v>
      </c>
      <c r="AQ121" s="5">
        <f t="shared" si="167"/>
        <v>3.0496605622853945E-4</v>
      </c>
      <c r="AR121">
        <v>0.84879780829652596</v>
      </c>
      <c r="AS121">
        <v>3.1172134771397991E-2</v>
      </c>
      <c r="AT121">
        <f t="shared" si="168"/>
        <v>5961.3590536821521</v>
      </c>
      <c r="AU121">
        <f t="shared" si="169"/>
        <v>4257.7291534441192</v>
      </c>
      <c r="AV121">
        <f t="shared" si="170"/>
        <v>2771.2027811772818</v>
      </c>
      <c r="AW121" s="5">
        <f t="shared" si="171"/>
        <v>3.672504154311873E-2</v>
      </c>
      <c r="AX121">
        <v>1.7851699926528262</v>
      </c>
      <c r="AY121">
        <v>3.0144562221169069E-3</v>
      </c>
      <c r="AZ121">
        <f t="shared" si="172"/>
        <v>576.48460791763739</v>
      </c>
      <c r="BA121">
        <f t="shared" si="173"/>
        <v>411.73754164776341</v>
      </c>
      <c r="BB121">
        <f t="shared" si="174"/>
        <v>267.98515814619304</v>
      </c>
      <c r="BC121" s="5">
        <f t="shared" si="175"/>
        <v>1.6886101797158881E-3</v>
      </c>
      <c r="BD121">
        <v>6.0628415366736181</v>
      </c>
      <c r="BE121">
        <v>2.3876144889144604E-2</v>
      </c>
      <c r="BF121">
        <f t="shared" si="176"/>
        <v>4566.0739486000139</v>
      </c>
      <c r="BG121">
        <f t="shared" si="177"/>
        <v>3261.1869194035203</v>
      </c>
      <c r="BH121">
        <f t="shared" si="178"/>
        <v>2122.5892806449551</v>
      </c>
      <c r="BI121" s="5">
        <f t="shared" si="179"/>
        <v>3.9381113203635909E-3</v>
      </c>
    </row>
    <row r="122" spans="1:61" ht="18" thickBot="1" x14ac:dyDescent="0.35">
      <c r="A122" s="21">
        <v>44734.625</v>
      </c>
      <c r="B122" s="24">
        <v>0</v>
      </c>
      <c r="C122" s="25">
        <v>6.4656858096989733E-3</v>
      </c>
      <c r="D122" s="25">
        <f t="shared" si="144"/>
        <v>1197.7036393886378</v>
      </c>
      <c r="E122" s="25">
        <f t="shared" si="145"/>
        <v>896.48026888638196</v>
      </c>
      <c r="F122" s="25">
        <f t="shared" si="146"/>
        <v>610.1667698612921</v>
      </c>
      <c r="G122" s="7" t="s">
        <v>87</v>
      </c>
      <c r="H122" s="24">
        <v>0</v>
      </c>
      <c r="I122" s="25">
        <v>0</v>
      </c>
      <c r="J122" s="25">
        <f t="shared" si="147"/>
        <v>0</v>
      </c>
      <c r="K122" s="25">
        <f t="shared" si="148"/>
        <v>0</v>
      </c>
      <c r="L122" s="25">
        <f t="shared" si="149"/>
        <v>0</v>
      </c>
      <c r="M122" s="7" t="s">
        <v>87</v>
      </c>
      <c r="N122" s="25">
        <v>0</v>
      </c>
      <c r="O122" s="25">
        <v>3.5034227481843011E-2</v>
      </c>
      <c r="P122" s="25">
        <f t="shared" si="150"/>
        <v>6489.7402987365995</v>
      </c>
      <c r="Q122" s="25">
        <f t="shared" si="151"/>
        <v>4857.5657088124972</v>
      </c>
      <c r="R122" s="25">
        <f t="shared" si="152"/>
        <v>3306.1800474615252</v>
      </c>
      <c r="S122" s="7" t="s">
        <v>87</v>
      </c>
      <c r="T122" s="25">
        <v>1.4211470042311518</v>
      </c>
      <c r="U122" s="25">
        <v>3.4976040408259024E-2</v>
      </c>
      <c r="V122" s="25">
        <f t="shared" si="153"/>
        <v>6478.9617252259013</v>
      </c>
      <c r="W122" s="25">
        <f t="shared" si="154"/>
        <v>4849.4979546859295</v>
      </c>
      <c r="X122" s="25">
        <f t="shared" si="155"/>
        <v>3300.6889333274044</v>
      </c>
      <c r="Y122" s="7">
        <f t="shared" si="156"/>
        <v>2.461113474125165E-2</v>
      </c>
      <c r="Z122" s="25">
        <v>0</v>
      </c>
      <c r="AA122" s="25">
        <v>0</v>
      </c>
      <c r="AB122" s="25">
        <f t="shared" si="157"/>
        <v>0</v>
      </c>
      <c r="AC122" s="25">
        <f t="shared" si="158"/>
        <v>0</v>
      </c>
      <c r="AD122" s="25">
        <f t="shared" si="159"/>
        <v>0</v>
      </c>
      <c r="AE122" s="7" t="s">
        <v>87</v>
      </c>
      <c r="AF122" s="25">
        <v>2.7811846776155109</v>
      </c>
      <c r="AG122" s="25">
        <v>1.7825303213416022E-2</v>
      </c>
      <c r="AH122" s="25">
        <f t="shared" si="160"/>
        <v>3301.9591672531838</v>
      </c>
      <c r="AI122" s="25">
        <f t="shared" si="161"/>
        <v>2471.513941146558</v>
      </c>
      <c r="AJ122" s="25">
        <f t="shared" si="162"/>
        <v>1682.17386425007</v>
      </c>
      <c r="AK122" s="7">
        <f t="shared" si="163"/>
        <v>6.4092483166916514E-3</v>
      </c>
      <c r="AL122" s="25">
        <v>5.2420428197088533</v>
      </c>
      <c r="AM122" s="25">
        <v>2.9998856367754984E-2</v>
      </c>
      <c r="AN122" s="25">
        <f t="shared" si="164"/>
        <v>5556.9881535629338</v>
      </c>
      <c r="AO122" s="25">
        <f t="shared" si="165"/>
        <v>4159.4014331019644</v>
      </c>
      <c r="AP122" s="25">
        <f t="shared" si="166"/>
        <v>2830.9920754250379</v>
      </c>
      <c r="AQ122" s="7">
        <f t="shared" si="167"/>
        <v>5.7227415722295172E-3</v>
      </c>
      <c r="AR122" s="25">
        <v>0.35812904071247659</v>
      </c>
      <c r="AS122" s="25">
        <v>2.6726040408259016E-2</v>
      </c>
      <c r="AT122" s="25">
        <f t="shared" si="168"/>
        <v>4950.7317252259008</v>
      </c>
      <c r="AU122" s="25">
        <f t="shared" si="169"/>
        <v>3705.6189546859287</v>
      </c>
      <c r="AV122" s="25">
        <f t="shared" si="170"/>
        <v>2522.1364333274037</v>
      </c>
      <c r="AW122" s="7">
        <f t="shared" si="171"/>
        <v>7.4626844991652064E-2</v>
      </c>
      <c r="AX122" s="25">
        <v>0.75320790266945392</v>
      </c>
      <c r="AY122" s="25">
        <v>0</v>
      </c>
      <c r="AZ122" s="25">
        <f t="shared" si="172"/>
        <v>0</v>
      </c>
      <c r="BA122" s="25">
        <f t="shared" si="173"/>
        <v>0</v>
      </c>
      <c r="BB122" s="25">
        <f t="shared" si="174"/>
        <v>0</v>
      </c>
      <c r="BC122" s="7">
        <f t="shared" si="175"/>
        <v>0</v>
      </c>
      <c r="BD122" s="25">
        <v>2.5580645971250524</v>
      </c>
      <c r="BE122" s="25">
        <v>1.0480659556824992E-3</v>
      </c>
      <c r="BF122" s="25">
        <f t="shared" si="176"/>
        <v>194.14373763062616</v>
      </c>
      <c r="BG122" s="25">
        <f t="shared" si="177"/>
        <v>145.31644088728987</v>
      </c>
      <c r="BH122" s="25">
        <f t="shared" si="178"/>
        <v>98.905984237757451</v>
      </c>
      <c r="BI122" s="7">
        <f t="shared" si="179"/>
        <v>4.0971051194738095E-4</v>
      </c>
    </row>
    <row r="126" spans="1:61" x14ac:dyDescent="0.3">
      <c r="B126" s="49"/>
      <c r="C126" s="49"/>
    </row>
  </sheetData>
  <mergeCells count="56">
    <mergeCell ref="AL44:AQ44"/>
    <mergeCell ref="AR44:AW44"/>
    <mergeCell ref="AX44:BC44"/>
    <mergeCell ref="BD44:BI44"/>
    <mergeCell ref="G1:J1"/>
    <mergeCell ref="B44:G44"/>
    <mergeCell ref="H44:M44"/>
    <mergeCell ref="N44:S44"/>
    <mergeCell ref="T44:Y44"/>
    <mergeCell ref="Z44:AE44"/>
    <mergeCell ref="AF44:AK44"/>
    <mergeCell ref="AL22:AQ22"/>
    <mergeCell ref="B1:E1"/>
    <mergeCell ref="L1:O1"/>
    <mergeCell ref="Q1:T1"/>
    <mergeCell ref="V1:Y1"/>
    <mergeCell ref="AR22:AW22"/>
    <mergeCell ref="AX22:BC22"/>
    <mergeCell ref="BD22:BI22"/>
    <mergeCell ref="B65:G65"/>
    <mergeCell ref="H65:M65"/>
    <mergeCell ref="N65:S65"/>
    <mergeCell ref="T65:Y65"/>
    <mergeCell ref="Z65:AE65"/>
    <mergeCell ref="AF65:AK65"/>
    <mergeCell ref="AL65:AQ65"/>
    <mergeCell ref="B22:G22"/>
    <mergeCell ref="H22:M22"/>
    <mergeCell ref="N22:S22"/>
    <mergeCell ref="T22:Y22"/>
    <mergeCell ref="Z22:AE22"/>
    <mergeCell ref="AF22:AK22"/>
    <mergeCell ref="AR65:AW65"/>
    <mergeCell ref="AX65:BC65"/>
    <mergeCell ref="BD65:BI65"/>
    <mergeCell ref="B85:G85"/>
    <mergeCell ref="H85:M85"/>
    <mergeCell ref="N85:S85"/>
    <mergeCell ref="T85:Y85"/>
    <mergeCell ref="Z85:AE85"/>
    <mergeCell ref="AF85:AK85"/>
    <mergeCell ref="AL85:AQ85"/>
    <mergeCell ref="AR105:AW105"/>
    <mergeCell ref="AX105:BC105"/>
    <mergeCell ref="BD105:BI105"/>
    <mergeCell ref="B126:C126"/>
    <mergeCell ref="AR85:AW85"/>
    <mergeCell ref="AX85:BC85"/>
    <mergeCell ref="BD85:BI85"/>
    <mergeCell ref="B105:G105"/>
    <mergeCell ref="H105:M105"/>
    <mergeCell ref="N105:S105"/>
    <mergeCell ref="T105:Y105"/>
    <mergeCell ref="Z105:AE105"/>
    <mergeCell ref="AF105:AK105"/>
    <mergeCell ref="AL105:AQ105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3E0CA-3E03-4398-9353-22197EE380D0}">
  <dimension ref="A1:BI124"/>
  <sheetViews>
    <sheetView topLeftCell="A4" workbookViewId="0">
      <selection activeCell="G51" sqref="G51"/>
    </sheetView>
  </sheetViews>
  <sheetFormatPr defaultRowHeight="17.25" x14ac:dyDescent="0.3"/>
  <cols>
    <col min="1" max="1" width="16.77734375" bestFit="1" customWidth="1"/>
    <col min="2" max="2" width="15.109375" bestFit="1" customWidth="1"/>
    <col min="3" max="3" width="15.6640625" bestFit="1" customWidth="1"/>
    <col min="4" max="6" width="12.77734375" bestFit="1" customWidth="1"/>
    <col min="7" max="7" width="21.6640625" bestFit="1" customWidth="1"/>
    <col min="8" max="8" width="15.109375" bestFit="1" customWidth="1"/>
    <col min="9" max="9" width="15.6640625" bestFit="1" customWidth="1"/>
    <col min="10" max="12" width="12.77734375" bestFit="1" customWidth="1"/>
    <col min="13" max="13" width="21.6640625" bestFit="1" customWidth="1"/>
    <col min="14" max="14" width="15.109375" bestFit="1" customWidth="1"/>
    <col min="15" max="15" width="15.6640625" bestFit="1" customWidth="1"/>
    <col min="16" max="18" width="12.77734375" bestFit="1" customWidth="1"/>
    <col min="19" max="19" width="21.6640625" bestFit="1" customWidth="1"/>
    <col min="20" max="20" width="15.109375" bestFit="1" customWidth="1"/>
    <col min="21" max="21" width="15.6640625" bestFit="1" customWidth="1"/>
    <col min="22" max="24" width="12.77734375" bestFit="1" customWidth="1"/>
    <col min="25" max="25" width="21.6640625" bestFit="1" customWidth="1"/>
    <col min="26" max="26" width="15.109375" bestFit="1" customWidth="1"/>
    <col min="27" max="27" width="15.6640625" bestFit="1" customWidth="1"/>
    <col min="28" max="30" width="12.77734375" bestFit="1" customWidth="1"/>
    <col min="31" max="31" width="21.6640625" bestFit="1" customWidth="1"/>
    <col min="32" max="32" width="15.109375" bestFit="1" customWidth="1"/>
    <col min="33" max="33" width="15.6640625" bestFit="1" customWidth="1"/>
    <col min="34" max="36" width="12.77734375" bestFit="1" customWidth="1"/>
    <col min="37" max="37" width="21.6640625" bestFit="1" customWidth="1"/>
    <col min="38" max="38" width="15.109375" bestFit="1" customWidth="1"/>
    <col min="39" max="39" width="15.6640625" bestFit="1" customWidth="1"/>
    <col min="40" max="42" width="12.77734375" bestFit="1" customWidth="1"/>
    <col min="43" max="43" width="21.6640625" bestFit="1" customWidth="1"/>
    <col min="44" max="44" width="15.109375" bestFit="1" customWidth="1"/>
    <col min="45" max="45" width="15.6640625" bestFit="1" customWidth="1"/>
    <col min="46" max="48" width="12.77734375" bestFit="1" customWidth="1"/>
    <col min="49" max="49" width="21.6640625" bestFit="1" customWidth="1"/>
    <col min="50" max="50" width="15.109375" bestFit="1" customWidth="1"/>
    <col min="51" max="51" width="15.6640625" bestFit="1" customWidth="1"/>
    <col min="52" max="54" width="12.77734375" bestFit="1" customWidth="1"/>
    <col min="55" max="55" width="21.6640625" bestFit="1" customWidth="1"/>
    <col min="56" max="56" width="15.109375" bestFit="1" customWidth="1"/>
    <col min="57" max="57" width="15.6640625" bestFit="1" customWidth="1"/>
    <col min="58" max="60" width="12.77734375" bestFit="1" customWidth="1"/>
    <col min="61" max="61" width="21.6640625" bestFit="1" customWidth="1"/>
  </cols>
  <sheetData>
    <row r="1" spans="2:25" x14ac:dyDescent="0.3">
      <c r="B1" s="50" t="s">
        <v>104</v>
      </c>
      <c r="C1" s="51"/>
      <c r="D1" s="51"/>
      <c r="E1" s="52"/>
      <c r="F1" s="8"/>
      <c r="G1" s="50" t="s">
        <v>103</v>
      </c>
      <c r="H1" s="51"/>
      <c r="I1" s="51"/>
      <c r="J1" s="52"/>
      <c r="K1" s="8"/>
      <c r="L1" s="50" t="s">
        <v>105</v>
      </c>
      <c r="M1" s="51"/>
      <c r="N1" s="51"/>
      <c r="O1" s="52"/>
      <c r="P1" s="8"/>
      <c r="Q1" s="50" t="s">
        <v>106</v>
      </c>
      <c r="R1" s="51"/>
      <c r="S1" s="51"/>
      <c r="T1" s="52"/>
      <c r="U1" s="8"/>
      <c r="V1" s="50" t="s">
        <v>107</v>
      </c>
      <c r="W1" s="51"/>
      <c r="X1" s="51"/>
      <c r="Y1" s="52"/>
    </row>
    <row r="2" spans="2:25" x14ac:dyDescent="0.3">
      <c r="B2" s="44" t="s">
        <v>1</v>
      </c>
      <c r="C2" s="43" t="s">
        <v>100</v>
      </c>
      <c r="D2" s="43" t="s">
        <v>101</v>
      </c>
      <c r="E2" s="45" t="s">
        <v>102</v>
      </c>
      <c r="F2" s="8"/>
      <c r="G2" s="44" t="s">
        <v>1</v>
      </c>
      <c r="H2" s="43" t="s">
        <v>100</v>
      </c>
      <c r="I2" s="43" t="s">
        <v>101</v>
      </c>
      <c r="J2" s="45" t="s">
        <v>102</v>
      </c>
      <c r="K2" s="8"/>
      <c r="L2" s="44" t="s">
        <v>1</v>
      </c>
      <c r="M2" s="43" t="s">
        <v>100</v>
      </c>
      <c r="N2" s="43" t="s">
        <v>101</v>
      </c>
      <c r="O2" s="45" t="s">
        <v>102</v>
      </c>
      <c r="P2" s="8"/>
      <c r="Q2" s="44" t="s">
        <v>1</v>
      </c>
      <c r="R2" s="43" t="s">
        <v>100</v>
      </c>
      <c r="S2" s="43" t="s">
        <v>101</v>
      </c>
      <c r="T2" s="45" t="s">
        <v>102</v>
      </c>
      <c r="U2" s="8"/>
      <c r="V2" s="44" t="s">
        <v>1</v>
      </c>
      <c r="W2" s="43" t="s">
        <v>100</v>
      </c>
      <c r="X2" s="43" t="s">
        <v>101</v>
      </c>
      <c r="Y2" s="45" t="s">
        <v>102</v>
      </c>
    </row>
    <row r="3" spans="2:25" x14ac:dyDescent="0.3">
      <c r="B3" s="11" t="s">
        <v>92</v>
      </c>
      <c r="C3" s="8">
        <v>215.51</v>
      </c>
      <c r="D3" s="8">
        <v>111.20680327868851</v>
      </c>
      <c r="E3" s="5">
        <v>72.34</v>
      </c>
      <c r="F3" s="8"/>
      <c r="G3" s="11" t="s">
        <v>92</v>
      </c>
      <c r="H3" s="8">
        <v>146.74</v>
      </c>
      <c r="I3" s="8">
        <v>82.74933333333334</v>
      </c>
      <c r="J3" s="5">
        <v>72.34</v>
      </c>
      <c r="K3" s="8"/>
      <c r="L3" s="11" t="s">
        <v>92</v>
      </c>
      <c r="M3" s="8">
        <v>158.24</v>
      </c>
      <c r="N3" s="8">
        <v>90.031666666666666</v>
      </c>
      <c r="O3" s="5">
        <v>84.75</v>
      </c>
      <c r="P3" s="8"/>
      <c r="Q3" s="11" t="s">
        <v>92</v>
      </c>
      <c r="R3" s="8">
        <v>183.08</v>
      </c>
      <c r="S3" s="8">
        <v>123.56900000000002</v>
      </c>
      <c r="T3" s="5">
        <v>112.87</v>
      </c>
      <c r="U3" s="8"/>
      <c r="V3" s="11" t="s">
        <v>92</v>
      </c>
      <c r="W3" s="8">
        <v>215.51</v>
      </c>
      <c r="X3" s="8">
        <v>149.1983333333333</v>
      </c>
      <c r="Y3" s="5">
        <v>136.93</v>
      </c>
    </row>
    <row r="4" spans="2:25" x14ac:dyDescent="0.3">
      <c r="B4" s="11" t="s">
        <v>93</v>
      </c>
      <c r="C4" s="8">
        <v>186.35</v>
      </c>
      <c r="D4" s="8">
        <v>106.13393442622956</v>
      </c>
      <c r="E4" s="5">
        <v>67.03</v>
      </c>
      <c r="F4" s="8"/>
      <c r="G4" s="11" t="s">
        <v>93</v>
      </c>
      <c r="H4" s="8">
        <v>145.56</v>
      </c>
      <c r="I4" s="8">
        <v>81.679666666666662</v>
      </c>
      <c r="J4" s="5">
        <v>71.33</v>
      </c>
      <c r="K4" s="8"/>
      <c r="L4" s="11" t="s">
        <v>93</v>
      </c>
      <c r="M4" s="8">
        <v>121.56</v>
      </c>
      <c r="N4" s="8">
        <v>87.876666666666623</v>
      </c>
      <c r="O4" s="5">
        <v>67.03</v>
      </c>
      <c r="P4" s="8"/>
      <c r="Q4" s="11" t="s">
        <v>93</v>
      </c>
      <c r="R4" s="8">
        <v>162.05000000000001</v>
      </c>
      <c r="S4" s="8">
        <v>115.81866666666664</v>
      </c>
      <c r="T4" s="5">
        <v>72.849999999999994</v>
      </c>
      <c r="U4" s="8"/>
      <c r="V4" s="11" t="s">
        <v>93</v>
      </c>
      <c r="W4" s="8">
        <v>186.35</v>
      </c>
      <c r="X4" s="8">
        <v>139.59633333333332</v>
      </c>
      <c r="Y4" s="5">
        <v>136.77000000000001</v>
      </c>
    </row>
    <row r="5" spans="2:25" x14ac:dyDescent="0.3">
      <c r="B5" s="11" t="s">
        <v>94</v>
      </c>
      <c r="C5" s="8">
        <v>177.45</v>
      </c>
      <c r="D5" s="8">
        <v>101.74762295081968</v>
      </c>
      <c r="E5" s="5">
        <v>59.08</v>
      </c>
      <c r="F5" s="8"/>
      <c r="G5" s="11" t="s">
        <v>94</v>
      </c>
      <c r="H5" s="8">
        <v>80.150000000000006</v>
      </c>
      <c r="I5" s="8">
        <v>78.48333333333332</v>
      </c>
      <c r="J5" s="5">
        <v>70.88</v>
      </c>
      <c r="K5" s="8"/>
      <c r="L5" s="11" t="s">
        <v>94</v>
      </c>
      <c r="M5" s="8">
        <v>109.24</v>
      </c>
      <c r="N5" s="8">
        <v>82.955666666666659</v>
      </c>
      <c r="O5" s="5">
        <v>59.08</v>
      </c>
      <c r="P5" s="8"/>
      <c r="Q5" s="11" t="s">
        <v>94</v>
      </c>
      <c r="R5" s="8">
        <v>115.68</v>
      </c>
      <c r="S5" s="8">
        <v>110.227</v>
      </c>
      <c r="T5" s="5">
        <v>63.95</v>
      </c>
      <c r="U5" s="8"/>
      <c r="V5" s="11" t="s">
        <v>94</v>
      </c>
      <c r="W5" s="8">
        <v>177.45</v>
      </c>
      <c r="X5" s="8">
        <v>135.71466666666666</v>
      </c>
      <c r="Y5" s="5">
        <v>83.55</v>
      </c>
    </row>
    <row r="6" spans="2:25" x14ac:dyDescent="0.3">
      <c r="B6" s="11" t="s">
        <v>95</v>
      </c>
      <c r="C6" s="8">
        <v>182.65</v>
      </c>
      <c r="D6" s="8">
        <v>101.02401639344268</v>
      </c>
      <c r="E6" s="5">
        <v>59.45</v>
      </c>
      <c r="F6" s="8"/>
      <c r="G6" s="11" t="s">
        <v>95</v>
      </c>
      <c r="H6" s="8">
        <v>81.25</v>
      </c>
      <c r="I6" s="8">
        <v>77.818666666666687</v>
      </c>
      <c r="J6" s="5">
        <v>70.88</v>
      </c>
      <c r="K6" s="8"/>
      <c r="L6" s="11" t="s">
        <v>95</v>
      </c>
      <c r="M6" s="8">
        <v>88.32</v>
      </c>
      <c r="N6" s="8">
        <v>81.523666666666671</v>
      </c>
      <c r="O6" s="5">
        <v>59.45</v>
      </c>
      <c r="P6" s="8"/>
      <c r="Q6" s="11" t="s">
        <v>95</v>
      </c>
      <c r="R6" s="8">
        <v>140.38</v>
      </c>
      <c r="S6" s="8">
        <v>110.44766666666666</v>
      </c>
      <c r="T6" s="5">
        <v>63.95</v>
      </c>
      <c r="U6" s="8"/>
      <c r="V6" s="11" t="s">
        <v>95</v>
      </c>
      <c r="W6" s="8">
        <v>182.65</v>
      </c>
      <c r="X6" s="8">
        <v>134.64966666666669</v>
      </c>
      <c r="Y6" s="5">
        <v>75.069999999999993</v>
      </c>
    </row>
    <row r="7" spans="2:25" x14ac:dyDescent="0.3">
      <c r="B7" s="11" t="s">
        <v>96</v>
      </c>
      <c r="C7" s="8">
        <v>138.69</v>
      </c>
      <c r="D7" s="8">
        <v>98.673114754098336</v>
      </c>
      <c r="E7" s="5">
        <v>58.83</v>
      </c>
      <c r="F7" s="8"/>
      <c r="G7" s="11" t="s">
        <v>96</v>
      </c>
      <c r="H7" s="8">
        <v>79.430000000000007</v>
      </c>
      <c r="I7" s="8">
        <v>76.193333333333328</v>
      </c>
      <c r="J7" s="5">
        <v>62.57</v>
      </c>
      <c r="K7" s="8"/>
      <c r="L7" s="11" t="s">
        <v>96</v>
      </c>
      <c r="M7" s="8">
        <v>86.8</v>
      </c>
      <c r="N7" s="8">
        <v>79.652333333333345</v>
      </c>
      <c r="O7" s="5">
        <v>58.83</v>
      </c>
      <c r="P7" s="8"/>
      <c r="Q7" s="11" t="s">
        <v>96</v>
      </c>
      <c r="R7" s="8">
        <v>115.27</v>
      </c>
      <c r="S7" s="8">
        <v>107.90133333333328</v>
      </c>
      <c r="T7" s="5">
        <v>63.95</v>
      </c>
      <c r="U7" s="8"/>
      <c r="V7" s="11" t="s">
        <v>96</v>
      </c>
      <c r="W7" s="8">
        <v>138.69</v>
      </c>
      <c r="X7" s="8">
        <v>131.15166666666667</v>
      </c>
      <c r="Y7" s="5">
        <v>72.75</v>
      </c>
    </row>
    <row r="8" spans="2:25" x14ac:dyDescent="0.3">
      <c r="B8" s="11" t="s">
        <v>97</v>
      </c>
      <c r="C8" s="8">
        <v>137.91</v>
      </c>
      <c r="D8" s="8">
        <v>96.977704918032799</v>
      </c>
      <c r="E8" s="5">
        <v>59.08</v>
      </c>
      <c r="F8" s="8"/>
      <c r="G8" s="11" t="s">
        <v>97</v>
      </c>
      <c r="H8" s="8">
        <v>79.400000000000006</v>
      </c>
      <c r="I8" s="8">
        <v>74.856999999999999</v>
      </c>
      <c r="J8" s="5">
        <v>62.57</v>
      </c>
      <c r="K8" s="8"/>
      <c r="L8" s="11" t="s">
        <v>97</v>
      </c>
      <c r="M8" s="8">
        <v>87.19</v>
      </c>
      <c r="N8" s="8">
        <v>77.86966666666666</v>
      </c>
      <c r="O8" s="5">
        <v>59.08</v>
      </c>
      <c r="P8" s="8"/>
      <c r="Q8" s="11" t="s">
        <v>97</v>
      </c>
      <c r="R8" s="8">
        <v>115.27</v>
      </c>
      <c r="S8" s="8">
        <v>106.36633333333334</v>
      </c>
      <c r="T8" s="5">
        <v>63.57</v>
      </c>
      <c r="U8" s="8"/>
      <c r="V8" s="11" t="s">
        <v>97</v>
      </c>
      <c r="W8" s="8">
        <v>137.91</v>
      </c>
      <c r="X8" s="8">
        <v>128.94566666666665</v>
      </c>
      <c r="Y8" s="5">
        <v>82.92</v>
      </c>
    </row>
    <row r="9" spans="2:25" x14ac:dyDescent="0.3">
      <c r="B9" s="11" t="s">
        <v>98</v>
      </c>
      <c r="C9" s="8">
        <v>191.24</v>
      </c>
      <c r="D9" s="8">
        <v>100.3760655737705</v>
      </c>
      <c r="E9" s="5">
        <v>59.08</v>
      </c>
      <c r="F9" s="8"/>
      <c r="G9" s="11" t="s">
        <v>98</v>
      </c>
      <c r="H9" s="8">
        <v>80.16</v>
      </c>
      <c r="I9" s="8">
        <v>75.963666666666668</v>
      </c>
      <c r="J9" s="5">
        <v>70.88</v>
      </c>
      <c r="K9" s="8"/>
      <c r="L9" s="11" t="s">
        <v>98</v>
      </c>
      <c r="M9" s="8">
        <v>87.19</v>
      </c>
      <c r="N9" s="8">
        <v>79.703333333333333</v>
      </c>
      <c r="O9" s="5">
        <v>59.08</v>
      </c>
      <c r="P9" s="8"/>
      <c r="Q9" s="11" t="s">
        <v>98</v>
      </c>
      <c r="R9" s="8">
        <v>147.66</v>
      </c>
      <c r="S9" s="8">
        <v>109.59800000000001</v>
      </c>
      <c r="T9" s="5">
        <v>63.95</v>
      </c>
      <c r="U9" s="8"/>
      <c r="V9" s="11" t="s">
        <v>98</v>
      </c>
      <c r="W9" s="8">
        <v>191.24</v>
      </c>
      <c r="X9" s="8">
        <v>136.58766666666668</v>
      </c>
      <c r="Y9" s="5">
        <v>88.9</v>
      </c>
    </row>
    <row r="10" spans="2:25" x14ac:dyDescent="0.3">
      <c r="B10" s="11" t="s">
        <v>99</v>
      </c>
      <c r="C10" s="8">
        <v>185.24</v>
      </c>
      <c r="D10" s="8">
        <v>102.87754098360659</v>
      </c>
      <c r="E10" s="5">
        <v>59.45</v>
      </c>
      <c r="F10" s="8"/>
      <c r="G10" s="11" t="s">
        <v>99</v>
      </c>
      <c r="H10" s="8">
        <v>81.099999999999994</v>
      </c>
      <c r="I10" s="8">
        <v>76.750333333333344</v>
      </c>
      <c r="J10" s="5">
        <v>66.83</v>
      </c>
      <c r="K10" s="8"/>
      <c r="L10" s="11" t="s">
        <v>99</v>
      </c>
      <c r="M10" s="8">
        <v>87.19</v>
      </c>
      <c r="N10" s="8">
        <v>81.310666666666677</v>
      </c>
      <c r="O10" s="5">
        <v>59.45</v>
      </c>
      <c r="P10" s="8"/>
      <c r="Q10" s="11" t="s">
        <v>99</v>
      </c>
      <c r="R10" s="8">
        <v>146.56</v>
      </c>
      <c r="S10" s="8">
        <v>115.23700000000004</v>
      </c>
      <c r="T10" s="5">
        <v>107.15</v>
      </c>
      <c r="U10" s="8"/>
      <c r="V10" s="11" t="s">
        <v>99</v>
      </c>
      <c r="W10" s="8">
        <v>185.24</v>
      </c>
      <c r="X10" s="8">
        <v>138.65199999999999</v>
      </c>
      <c r="Y10" s="5">
        <v>94.37</v>
      </c>
    </row>
    <row r="11" spans="2:25" x14ac:dyDescent="0.3">
      <c r="B11" s="11" t="s">
        <v>92</v>
      </c>
      <c r="C11" s="8">
        <v>215.51</v>
      </c>
      <c r="D11" s="8">
        <v>111.20680327868851</v>
      </c>
      <c r="E11" s="5">
        <v>72.34</v>
      </c>
      <c r="F11" s="8"/>
      <c r="G11" s="11" t="s">
        <v>92</v>
      </c>
      <c r="H11" s="8">
        <v>146.74</v>
      </c>
      <c r="I11" s="8">
        <v>82.74933333333334</v>
      </c>
      <c r="J11" s="5">
        <v>72.34</v>
      </c>
      <c r="K11" s="8"/>
      <c r="L11" s="11" t="s">
        <v>92</v>
      </c>
      <c r="M11" s="8">
        <v>158.24</v>
      </c>
      <c r="N11" s="8">
        <v>90.031666666666666</v>
      </c>
      <c r="O11" s="5">
        <v>84.75</v>
      </c>
      <c r="P11" s="8"/>
      <c r="Q11" s="11" t="s">
        <v>92</v>
      </c>
      <c r="R11" s="8">
        <v>183.08</v>
      </c>
      <c r="S11" s="8">
        <v>123.56900000000002</v>
      </c>
      <c r="T11" s="5">
        <v>112.87</v>
      </c>
      <c r="U11" s="8"/>
      <c r="V11" s="11" t="s">
        <v>92</v>
      </c>
      <c r="W11" s="8">
        <v>215.51</v>
      </c>
      <c r="X11" s="8">
        <v>149.1983333333333</v>
      </c>
      <c r="Y11" s="5">
        <v>136.93</v>
      </c>
    </row>
    <row r="12" spans="2:25" x14ac:dyDescent="0.3">
      <c r="B12" s="11" t="s">
        <v>93</v>
      </c>
      <c r="C12" s="8">
        <v>186.35</v>
      </c>
      <c r="D12" s="8">
        <v>106.13393442622956</v>
      </c>
      <c r="E12" s="5">
        <v>67.03</v>
      </c>
      <c r="F12" s="8"/>
      <c r="G12" s="11" t="s">
        <v>93</v>
      </c>
      <c r="H12" s="8">
        <v>145.56</v>
      </c>
      <c r="I12" s="8">
        <v>81.679666666666662</v>
      </c>
      <c r="J12" s="5">
        <v>71.33</v>
      </c>
      <c r="K12" s="8"/>
      <c r="L12" s="11" t="s">
        <v>93</v>
      </c>
      <c r="M12" s="8">
        <v>121.56</v>
      </c>
      <c r="N12" s="8">
        <v>87.876666666666623</v>
      </c>
      <c r="O12" s="5">
        <v>67.03</v>
      </c>
      <c r="P12" s="8"/>
      <c r="Q12" s="11" t="s">
        <v>93</v>
      </c>
      <c r="R12" s="8">
        <v>162.05000000000001</v>
      </c>
      <c r="S12" s="8">
        <v>115.81866666666664</v>
      </c>
      <c r="T12" s="5">
        <v>72.849999999999994</v>
      </c>
      <c r="U12" s="8"/>
      <c r="V12" s="11" t="s">
        <v>93</v>
      </c>
      <c r="W12" s="8">
        <v>186.35</v>
      </c>
      <c r="X12" s="8">
        <v>139.59633333333332</v>
      </c>
      <c r="Y12" s="5">
        <v>136.77000000000001</v>
      </c>
    </row>
    <row r="13" spans="2:25" x14ac:dyDescent="0.3">
      <c r="B13" s="11" t="s">
        <v>94</v>
      </c>
      <c r="C13" s="8">
        <v>177.45</v>
      </c>
      <c r="D13" s="8">
        <v>101.74762295081968</v>
      </c>
      <c r="E13" s="5">
        <v>59.08</v>
      </c>
      <c r="F13" s="8"/>
      <c r="G13" s="11" t="s">
        <v>94</v>
      </c>
      <c r="H13" s="8">
        <v>80.150000000000006</v>
      </c>
      <c r="I13" s="8">
        <v>78.48333333333332</v>
      </c>
      <c r="J13" s="5">
        <v>70.88</v>
      </c>
      <c r="K13" s="8"/>
      <c r="L13" s="11" t="s">
        <v>94</v>
      </c>
      <c r="M13" s="8">
        <v>109.24</v>
      </c>
      <c r="N13" s="8">
        <v>82.955666666666659</v>
      </c>
      <c r="O13" s="5">
        <v>59.08</v>
      </c>
      <c r="P13" s="8"/>
      <c r="Q13" s="11" t="s">
        <v>94</v>
      </c>
      <c r="R13" s="8">
        <v>115.68</v>
      </c>
      <c r="S13" s="8">
        <v>110.227</v>
      </c>
      <c r="T13" s="5">
        <v>63.95</v>
      </c>
      <c r="U13" s="8"/>
      <c r="V13" s="11" t="s">
        <v>94</v>
      </c>
      <c r="W13" s="8">
        <v>177.45</v>
      </c>
      <c r="X13" s="8">
        <v>135.71466666666666</v>
      </c>
      <c r="Y13" s="5">
        <v>83.55</v>
      </c>
    </row>
    <row r="14" spans="2:25" x14ac:dyDescent="0.3">
      <c r="B14" s="11" t="s">
        <v>95</v>
      </c>
      <c r="C14" s="8">
        <v>182.65</v>
      </c>
      <c r="D14" s="8">
        <v>101.02401639344268</v>
      </c>
      <c r="E14" s="5">
        <v>59.45</v>
      </c>
      <c r="F14" s="8"/>
      <c r="G14" s="11" t="s">
        <v>95</v>
      </c>
      <c r="H14" s="8">
        <v>81.25</v>
      </c>
      <c r="I14" s="8">
        <v>77.818666666666687</v>
      </c>
      <c r="J14" s="5">
        <v>70.88</v>
      </c>
      <c r="K14" s="8"/>
      <c r="L14" s="11" t="s">
        <v>95</v>
      </c>
      <c r="M14" s="8">
        <v>88.32</v>
      </c>
      <c r="N14" s="8">
        <v>81.523666666666671</v>
      </c>
      <c r="O14" s="5">
        <v>59.45</v>
      </c>
      <c r="P14" s="8"/>
      <c r="Q14" s="11" t="s">
        <v>95</v>
      </c>
      <c r="R14" s="8">
        <v>140.38</v>
      </c>
      <c r="S14" s="8">
        <v>110.44766666666666</v>
      </c>
      <c r="T14" s="5">
        <v>63.95</v>
      </c>
      <c r="U14" s="8"/>
      <c r="V14" s="11" t="s">
        <v>95</v>
      </c>
      <c r="W14" s="8">
        <v>182.65</v>
      </c>
      <c r="X14" s="8">
        <v>134.64966666666669</v>
      </c>
      <c r="Y14" s="5">
        <v>75.069999999999993</v>
      </c>
    </row>
    <row r="15" spans="2:25" x14ac:dyDescent="0.3">
      <c r="B15" s="11" t="s">
        <v>96</v>
      </c>
      <c r="C15" s="8">
        <v>138.69</v>
      </c>
      <c r="D15" s="8">
        <v>98.673114754098336</v>
      </c>
      <c r="E15" s="5">
        <v>58.83</v>
      </c>
      <c r="F15" s="8"/>
      <c r="G15" s="11" t="s">
        <v>96</v>
      </c>
      <c r="H15" s="8">
        <v>79.430000000000007</v>
      </c>
      <c r="I15" s="8">
        <v>76.193333333333328</v>
      </c>
      <c r="J15" s="5">
        <v>62.57</v>
      </c>
      <c r="K15" s="8"/>
      <c r="L15" s="11" t="s">
        <v>96</v>
      </c>
      <c r="M15" s="8">
        <v>86.8</v>
      </c>
      <c r="N15" s="8">
        <v>79.652333333333345</v>
      </c>
      <c r="O15" s="5">
        <v>58.83</v>
      </c>
      <c r="P15" s="8"/>
      <c r="Q15" s="11" t="s">
        <v>96</v>
      </c>
      <c r="R15" s="8">
        <v>115.27</v>
      </c>
      <c r="S15" s="8">
        <v>107.90133333333328</v>
      </c>
      <c r="T15" s="5">
        <v>63.95</v>
      </c>
      <c r="U15" s="8"/>
      <c r="V15" s="11" t="s">
        <v>96</v>
      </c>
      <c r="W15" s="8">
        <v>138.69</v>
      </c>
      <c r="X15" s="8">
        <v>131.15166666666667</v>
      </c>
      <c r="Y15" s="5">
        <v>72.75</v>
      </c>
    </row>
    <row r="16" spans="2:25" x14ac:dyDescent="0.3">
      <c r="B16" s="11" t="s">
        <v>97</v>
      </c>
      <c r="C16" s="8">
        <v>137.91</v>
      </c>
      <c r="D16" s="8">
        <v>96.977704918032799</v>
      </c>
      <c r="E16" s="5">
        <v>59.08</v>
      </c>
      <c r="F16" s="8"/>
      <c r="G16" s="11" t="s">
        <v>97</v>
      </c>
      <c r="H16" s="8">
        <v>79.400000000000006</v>
      </c>
      <c r="I16" s="8">
        <v>74.856999999999999</v>
      </c>
      <c r="J16" s="5">
        <v>62.57</v>
      </c>
      <c r="K16" s="8"/>
      <c r="L16" s="11" t="s">
        <v>97</v>
      </c>
      <c r="M16" s="8">
        <v>87.19</v>
      </c>
      <c r="N16" s="8">
        <v>77.86966666666666</v>
      </c>
      <c r="O16" s="5">
        <v>59.08</v>
      </c>
      <c r="P16" s="8"/>
      <c r="Q16" s="11" t="s">
        <v>97</v>
      </c>
      <c r="R16" s="8">
        <v>115.27</v>
      </c>
      <c r="S16" s="8">
        <v>106.36633333333334</v>
      </c>
      <c r="T16" s="5">
        <v>63.57</v>
      </c>
      <c r="U16" s="8"/>
      <c r="V16" s="11" t="s">
        <v>97</v>
      </c>
      <c r="W16" s="8">
        <v>137.91</v>
      </c>
      <c r="X16" s="8">
        <v>128.94566666666665</v>
      </c>
      <c r="Y16" s="5">
        <v>82.92</v>
      </c>
    </row>
    <row r="17" spans="1:61" x14ac:dyDescent="0.3">
      <c r="B17" s="11" t="s">
        <v>98</v>
      </c>
      <c r="C17" s="8">
        <v>191.24</v>
      </c>
      <c r="D17" s="8">
        <v>100.3760655737705</v>
      </c>
      <c r="E17" s="5">
        <v>59.08</v>
      </c>
      <c r="F17" s="8"/>
      <c r="G17" s="11" t="s">
        <v>98</v>
      </c>
      <c r="H17" s="8">
        <v>80.16</v>
      </c>
      <c r="I17" s="8">
        <v>75.963666666666668</v>
      </c>
      <c r="J17" s="5">
        <v>70.88</v>
      </c>
      <c r="K17" s="8"/>
      <c r="L17" s="11" t="s">
        <v>98</v>
      </c>
      <c r="M17" s="8">
        <v>87.19</v>
      </c>
      <c r="N17" s="8">
        <v>79.703333333333333</v>
      </c>
      <c r="O17" s="5">
        <v>59.08</v>
      </c>
      <c r="P17" s="8"/>
      <c r="Q17" s="11" t="s">
        <v>98</v>
      </c>
      <c r="R17" s="8">
        <v>147.66</v>
      </c>
      <c r="S17" s="8">
        <v>109.59800000000001</v>
      </c>
      <c r="T17" s="5">
        <v>63.95</v>
      </c>
      <c r="U17" s="8"/>
      <c r="V17" s="11" t="s">
        <v>98</v>
      </c>
      <c r="W17" s="8">
        <v>191.24</v>
      </c>
      <c r="X17" s="8">
        <v>136.58766666666668</v>
      </c>
      <c r="Y17" s="5">
        <v>88.9</v>
      </c>
    </row>
    <row r="18" spans="1:61" ht="18" thickBot="1" x14ac:dyDescent="0.35">
      <c r="B18" s="13" t="s">
        <v>99</v>
      </c>
      <c r="C18" s="6">
        <v>185.24</v>
      </c>
      <c r="D18" s="6">
        <v>102.87754098360659</v>
      </c>
      <c r="E18" s="7">
        <v>59.45</v>
      </c>
      <c r="F18" s="8"/>
      <c r="G18" s="13" t="s">
        <v>99</v>
      </c>
      <c r="H18" s="6">
        <v>81.099999999999994</v>
      </c>
      <c r="I18" s="6">
        <v>76.750333333333344</v>
      </c>
      <c r="J18" s="7">
        <v>66.83</v>
      </c>
      <c r="K18" s="8"/>
      <c r="L18" s="13" t="s">
        <v>99</v>
      </c>
      <c r="M18" s="6">
        <v>87.19</v>
      </c>
      <c r="N18" s="6">
        <v>81.310666666666677</v>
      </c>
      <c r="O18" s="7">
        <v>59.45</v>
      </c>
      <c r="P18" s="8"/>
      <c r="Q18" s="13" t="s">
        <v>99</v>
      </c>
      <c r="R18" s="6">
        <v>146.56</v>
      </c>
      <c r="S18" s="6">
        <v>115.23700000000004</v>
      </c>
      <c r="T18" s="7">
        <v>107.15</v>
      </c>
      <c r="U18" s="8"/>
      <c r="V18" s="13" t="s">
        <v>99</v>
      </c>
      <c r="W18" s="6">
        <v>185.24</v>
      </c>
      <c r="X18" s="6">
        <v>138.65199999999999</v>
      </c>
      <c r="Y18" s="7">
        <v>94.37</v>
      </c>
    </row>
    <row r="19" spans="1:61" ht="18" thickBot="1" x14ac:dyDescent="0.35"/>
    <row r="20" spans="1:61" x14ac:dyDescent="0.3">
      <c r="B20" s="53" t="s">
        <v>28</v>
      </c>
      <c r="C20" s="54" t="s">
        <v>56</v>
      </c>
      <c r="D20" s="54" t="s">
        <v>30</v>
      </c>
      <c r="E20" s="54" t="s">
        <v>31</v>
      </c>
      <c r="F20" s="54" t="s">
        <v>32</v>
      </c>
      <c r="G20" s="54" t="s">
        <v>33</v>
      </c>
      <c r="H20" s="54" t="s">
        <v>34</v>
      </c>
      <c r="I20" s="54" t="s">
        <v>35</v>
      </c>
      <c r="J20" s="54" t="s">
        <v>36</v>
      </c>
      <c r="K20" s="55" t="s">
        <v>37</v>
      </c>
    </row>
    <row r="21" spans="1:61" ht="18" thickBot="1" x14ac:dyDescent="0.35">
      <c r="B21" s="13">
        <f>100/45.5</f>
        <v>2.197802197802198</v>
      </c>
      <c r="C21" s="6">
        <f>100/50.9</f>
        <v>1.9646365422396856</v>
      </c>
      <c r="D21" s="6">
        <f>100/37.9</f>
        <v>2.6385224274406331</v>
      </c>
      <c r="E21" s="6">
        <f>100/35.6</f>
        <v>2.8089887640449436</v>
      </c>
      <c r="F21" s="6">
        <f>100/49.4</f>
        <v>2.0242914979757085</v>
      </c>
      <c r="G21" s="6">
        <f>100/46.3</f>
        <v>2.1598272138228944</v>
      </c>
      <c r="H21" s="6">
        <f>100/32.6</f>
        <v>3.0674846625766872</v>
      </c>
      <c r="I21" s="6">
        <f>100/58.1</f>
        <v>1.7211703958691911</v>
      </c>
      <c r="J21" s="6">
        <f>100/57.1</f>
        <v>1.7513134851138352</v>
      </c>
      <c r="K21" s="7">
        <f>100/54.1</f>
        <v>1.8484288354898335</v>
      </c>
    </row>
    <row r="23" spans="1:61" ht="18" thickBot="1" x14ac:dyDescent="0.35">
      <c r="A23" s="42" t="s">
        <v>108</v>
      </c>
    </row>
    <row r="24" spans="1:61" ht="18" thickBot="1" x14ac:dyDescent="0.35">
      <c r="A24" s="36"/>
      <c r="B24" s="46" t="s">
        <v>28</v>
      </c>
      <c r="C24" s="47"/>
      <c r="D24" s="47"/>
      <c r="E24" s="47"/>
      <c r="F24" s="47"/>
      <c r="G24" s="48"/>
      <c r="H24" s="47" t="s">
        <v>29</v>
      </c>
      <c r="I24" s="47"/>
      <c r="J24" s="47"/>
      <c r="K24" s="47"/>
      <c r="L24" s="47"/>
      <c r="M24" s="48"/>
      <c r="N24" s="46" t="s">
        <v>57</v>
      </c>
      <c r="O24" s="47"/>
      <c r="P24" s="47"/>
      <c r="Q24" s="47"/>
      <c r="R24" s="47"/>
      <c r="S24" s="48"/>
      <c r="T24" s="46" t="s">
        <v>58</v>
      </c>
      <c r="U24" s="47"/>
      <c r="V24" s="47"/>
      <c r="W24" s="47"/>
      <c r="X24" s="47"/>
      <c r="Y24" s="48"/>
      <c r="Z24" s="46" t="s">
        <v>59</v>
      </c>
      <c r="AA24" s="47"/>
      <c r="AB24" s="47"/>
      <c r="AC24" s="47"/>
      <c r="AD24" s="47"/>
      <c r="AE24" s="48"/>
      <c r="AF24" s="46" t="s">
        <v>60</v>
      </c>
      <c r="AG24" s="47"/>
      <c r="AH24" s="47"/>
      <c r="AI24" s="47"/>
      <c r="AJ24" s="47"/>
      <c r="AK24" s="48"/>
      <c r="AL24" s="46" t="s">
        <v>61</v>
      </c>
      <c r="AM24" s="47"/>
      <c r="AN24" s="47"/>
      <c r="AO24" s="47"/>
      <c r="AP24" s="47"/>
      <c r="AQ24" s="48"/>
      <c r="AR24" s="46" t="s">
        <v>62</v>
      </c>
      <c r="AS24" s="47"/>
      <c r="AT24" s="47"/>
      <c r="AU24" s="47"/>
      <c r="AV24" s="47"/>
      <c r="AW24" s="48"/>
      <c r="AX24" s="46" t="s">
        <v>63</v>
      </c>
      <c r="AY24" s="47"/>
      <c r="AZ24" s="47"/>
      <c r="BA24" s="47"/>
      <c r="BB24" s="47"/>
      <c r="BC24" s="48"/>
      <c r="BD24" s="46" t="s">
        <v>64</v>
      </c>
      <c r="BE24" s="47"/>
      <c r="BF24" s="47"/>
      <c r="BG24" s="47"/>
      <c r="BH24" s="47"/>
      <c r="BI24" s="48"/>
    </row>
    <row r="25" spans="1:61" x14ac:dyDescent="0.3">
      <c r="A25" s="37" t="s">
        <v>0</v>
      </c>
      <c r="B25" s="38" t="s">
        <v>54</v>
      </c>
      <c r="C25" s="39" t="s">
        <v>42</v>
      </c>
      <c r="D25" s="41" t="s">
        <v>88</v>
      </c>
      <c r="E25" s="41" t="s">
        <v>90</v>
      </c>
      <c r="F25" s="41" t="s">
        <v>91</v>
      </c>
      <c r="G25" s="40" t="s">
        <v>65</v>
      </c>
      <c r="H25" s="38" t="s">
        <v>54</v>
      </c>
      <c r="I25" s="39" t="s">
        <v>55</v>
      </c>
      <c r="J25" s="41" t="s">
        <v>88</v>
      </c>
      <c r="K25" s="41" t="s">
        <v>90</v>
      </c>
      <c r="L25" s="41" t="s">
        <v>91</v>
      </c>
      <c r="M25" s="40" t="s">
        <v>65</v>
      </c>
      <c r="N25" s="38" t="s">
        <v>54</v>
      </c>
      <c r="O25" s="39" t="s">
        <v>55</v>
      </c>
      <c r="P25" s="41" t="s">
        <v>88</v>
      </c>
      <c r="Q25" s="41" t="s">
        <v>90</v>
      </c>
      <c r="R25" s="41" t="s">
        <v>91</v>
      </c>
      <c r="S25" s="40" t="s">
        <v>65</v>
      </c>
      <c r="T25" s="38" t="s">
        <v>54</v>
      </c>
      <c r="U25" s="39" t="s">
        <v>55</v>
      </c>
      <c r="V25" s="41" t="s">
        <v>88</v>
      </c>
      <c r="W25" s="41" t="s">
        <v>90</v>
      </c>
      <c r="X25" s="41" t="s">
        <v>91</v>
      </c>
      <c r="Y25" s="40" t="s">
        <v>65</v>
      </c>
      <c r="Z25" s="38" t="s">
        <v>54</v>
      </c>
      <c r="AA25" s="39" t="s">
        <v>55</v>
      </c>
      <c r="AB25" s="41" t="s">
        <v>88</v>
      </c>
      <c r="AC25" s="41" t="s">
        <v>90</v>
      </c>
      <c r="AD25" s="41" t="s">
        <v>91</v>
      </c>
      <c r="AE25" s="40" t="s">
        <v>65</v>
      </c>
      <c r="AF25" s="38" t="s">
        <v>54</v>
      </c>
      <c r="AG25" s="39" t="s">
        <v>55</v>
      </c>
      <c r="AH25" s="41" t="s">
        <v>88</v>
      </c>
      <c r="AI25" s="41" t="s">
        <v>90</v>
      </c>
      <c r="AJ25" s="41" t="s">
        <v>91</v>
      </c>
      <c r="AK25" s="40" t="s">
        <v>65</v>
      </c>
      <c r="AL25" s="38" t="s">
        <v>54</v>
      </c>
      <c r="AM25" s="39" t="s">
        <v>55</v>
      </c>
      <c r="AN25" s="41" t="s">
        <v>88</v>
      </c>
      <c r="AO25" s="41" t="s">
        <v>90</v>
      </c>
      <c r="AP25" s="41" t="s">
        <v>91</v>
      </c>
      <c r="AQ25" s="40" t="s">
        <v>65</v>
      </c>
      <c r="AR25" s="38" t="s">
        <v>54</v>
      </c>
      <c r="AS25" s="39" t="s">
        <v>55</v>
      </c>
      <c r="AT25" s="41" t="s">
        <v>88</v>
      </c>
      <c r="AU25" s="41" t="s">
        <v>90</v>
      </c>
      <c r="AV25" s="41" t="s">
        <v>91</v>
      </c>
      <c r="AW25" s="40" t="s">
        <v>65</v>
      </c>
      <c r="AX25" s="38" t="s">
        <v>54</v>
      </c>
      <c r="AY25" s="39" t="s">
        <v>55</v>
      </c>
      <c r="AZ25" s="41" t="s">
        <v>88</v>
      </c>
      <c r="BA25" s="41" t="s">
        <v>90</v>
      </c>
      <c r="BB25" s="41" t="s">
        <v>91</v>
      </c>
      <c r="BC25" s="40" t="s">
        <v>65</v>
      </c>
      <c r="BD25" s="38" t="s">
        <v>54</v>
      </c>
      <c r="BE25" s="39" t="s">
        <v>55</v>
      </c>
      <c r="BF25" s="41" t="s">
        <v>88</v>
      </c>
      <c r="BG25" s="41" t="s">
        <v>90</v>
      </c>
      <c r="BH25" s="41" t="s">
        <v>91</v>
      </c>
      <c r="BI25" s="40" t="s">
        <v>65</v>
      </c>
    </row>
    <row r="26" spans="1:61" x14ac:dyDescent="0.3">
      <c r="A26" s="20">
        <v>44733.333333333336</v>
      </c>
      <c r="B26" s="23">
        <v>0</v>
      </c>
      <c r="C26" s="56">
        <f>플러스DR_V2_보유데이터!C24*B$21</f>
        <v>0</v>
      </c>
      <c r="D26" s="56">
        <f>C26*$C3*1000</f>
        <v>0</v>
      </c>
      <c r="E26" s="56">
        <f>C26*$D3*1000</f>
        <v>0</v>
      </c>
      <c r="F26" s="56">
        <f>C26*$E3*1000</f>
        <v>0</v>
      </c>
      <c r="G26" s="5" t="s">
        <v>87</v>
      </c>
      <c r="H26" s="23">
        <v>0</v>
      </c>
      <c r="I26" s="56">
        <f>플러스DR_V2_보유데이터!I24*C$21</f>
        <v>0</v>
      </c>
      <c r="J26" s="56">
        <f>I26*$C3*1000</f>
        <v>0</v>
      </c>
      <c r="K26" s="56">
        <f>I26*$D3*1000</f>
        <v>0</v>
      </c>
      <c r="L26" s="56">
        <f>I26*$E3*1000</f>
        <v>0</v>
      </c>
      <c r="M26" s="5" t="s">
        <v>87</v>
      </c>
      <c r="N26" s="23">
        <v>0</v>
      </c>
      <c r="O26" s="56">
        <f>플러스DR_V2_보유데이터!O24*D$21</f>
        <v>1.5987933316638496E-2</v>
      </c>
      <c r="P26" s="56">
        <f>O26*$C3*1000</f>
        <v>3445.5595090687621</v>
      </c>
      <c r="Q26" s="56">
        <f>O26*$D3*1000</f>
        <v>1777.9669551762072</v>
      </c>
      <c r="R26" s="56">
        <f>O26*$E3*1000</f>
        <v>1156.567096125629</v>
      </c>
      <c r="S26" s="5" t="s">
        <v>87</v>
      </c>
      <c r="T26" s="56">
        <v>0.2012912245280927</v>
      </c>
      <c r="U26" s="56">
        <f>플러스DR_V2_보유데이터!U24*E$21</f>
        <v>4.1489893365441045E-2</v>
      </c>
      <c r="V26" s="56">
        <f>U26*$C3*1000</f>
        <v>8941.4869191861981</v>
      </c>
      <c r="W26" s="56">
        <f>U26*$D3*1000</f>
        <v>4613.9584095443661</v>
      </c>
      <c r="X26" s="56">
        <f>U26*$E3*1000</f>
        <v>3001.3788860560053</v>
      </c>
      <c r="Y26" s="5">
        <f>1-(T26-U26)/T26</f>
        <v>0.20611873896991773</v>
      </c>
      <c r="Z26" s="56">
        <v>0</v>
      </c>
      <c r="AA26" s="56">
        <f>플러스DR_V2_보유데이터!AA24*F$21</f>
        <v>7.376792797985221E-2</v>
      </c>
      <c r="AB26" s="56">
        <f>AA26*$C3*1000</f>
        <v>15897.726158937949</v>
      </c>
      <c r="AC26" s="56">
        <f>AA26*$D3*1000</f>
        <v>8203.495455131886</v>
      </c>
      <c r="AD26" s="56">
        <f>AA26*$E3*1000</f>
        <v>5336.3719100625094</v>
      </c>
      <c r="AE26" s="5" t="s">
        <v>87</v>
      </c>
      <c r="AF26" s="56">
        <v>0.39392692503254789</v>
      </c>
      <c r="AG26" s="56">
        <f>플러스DR_V2_보유데이터!AG24*G$21</f>
        <v>0</v>
      </c>
      <c r="AH26" s="56">
        <f>AG26*$C3*1000</f>
        <v>0</v>
      </c>
      <c r="AI26" s="56">
        <f>AG26*$D3*1000</f>
        <v>0</v>
      </c>
      <c r="AJ26" s="56">
        <f>AG26*$E3*1000</f>
        <v>0</v>
      </c>
      <c r="AK26" s="5">
        <f>1-(AF26-AG26)/AF26</f>
        <v>0</v>
      </c>
      <c r="AL26" s="56">
        <v>0.7424828079476179</v>
      </c>
      <c r="AM26" s="56">
        <f>플러스DR_V2_보유데이터!AM24*H$21</f>
        <v>0</v>
      </c>
      <c r="AN26" s="56">
        <f>AM26*$C3*1000</f>
        <v>0</v>
      </c>
      <c r="AO26" s="56">
        <f>AM26*$D3*1000</f>
        <v>0</v>
      </c>
      <c r="AP26" s="56">
        <f>AM26*$E3*1000</f>
        <v>0</v>
      </c>
      <c r="AQ26" s="5">
        <f>1-(AL26-AM26)/AL26</f>
        <v>0</v>
      </c>
      <c r="AR26" s="56">
        <v>5.0725387964410971E-2</v>
      </c>
      <c r="AS26" s="56">
        <f>플러스DR_V2_보유데이터!AS24*I$21</f>
        <v>0</v>
      </c>
      <c r="AT26" s="56">
        <f>AS26*$C3*1000</f>
        <v>0</v>
      </c>
      <c r="AU26" s="56">
        <f>AS26*$D3*1000</f>
        <v>0</v>
      </c>
      <c r="AV26" s="56">
        <f>AS26*$E3*1000</f>
        <v>0</v>
      </c>
      <c r="AW26" s="5">
        <f>1-(AR26-AS26)/AR26</f>
        <v>0</v>
      </c>
      <c r="AX26" s="56">
        <v>0.10668434764396165</v>
      </c>
      <c r="AY26" s="56">
        <f>플러스DR_V2_보유데이터!AY24*J$21</f>
        <v>0</v>
      </c>
      <c r="AZ26" s="56">
        <f>AY26*$C3*1000</f>
        <v>0</v>
      </c>
      <c r="BA26" s="56">
        <f>AY26*$D3*1000</f>
        <v>0</v>
      </c>
      <c r="BB26" s="56">
        <f>AY26*$E3*1000</f>
        <v>0</v>
      </c>
      <c r="BC26" s="5">
        <f>1-(AX26-AY26)/AX26</f>
        <v>0</v>
      </c>
      <c r="BD26" s="56">
        <v>0.36232420266461896</v>
      </c>
      <c r="BE26" s="56">
        <f>플러스DR_V2_보유데이터!BE24*K$21</f>
        <v>4.8104548473092965E-2</v>
      </c>
      <c r="BF26" s="56">
        <f>BE26*$C3*1000</f>
        <v>10367.011241436265</v>
      </c>
      <c r="BG26" s="56">
        <f>BE26*$D3*1000</f>
        <v>5349.5530588573847</v>
      </c>
      <c r="BH26" s="56">
        <f>BE26*$E3*1000</f>
        <v>3479.8830365435451</v>
      </c>
      <c r="BI26" s="5">
        <f>1-(BD26-BE26)/BD26</f>
        <v>0.13276658892594151</v>
      </c>
    </row>
    <row r="27" spans="1:61" x14ac:dyDescent="0.3">
      <c r="A27" s="20">
        <v>44733.375</v>
      </c>
      <c r="B27" s="23">
        <v>0</v>
      </c>
      <c r="C27" s="56">
        <f>플러스DR_V2_보유데이터!C25*B$21</f>
        <v>0</v>
      </c>
      <c r="D27" s="56">
        <f>C27*$C4*1000</f>
        <v>0</v>
      </c>
      <c r="E27" s="56">
        <f>C27*$D4*1000</f>
        <v>0</v>
      </c>
      <c r="F27" s="56">
        <f>C27*$E4*1000</f>
        <v>0</v>
      </c>
      <c r="G27" s="5" t="s">
        <v>87</v>
      </c>
      <c r="H27" s="23">
        <v>0</v>
      </c>
      <c r="I27" s="56">
        <f>플러스DR_V2_보유데이터!I25*C$21</f>
        <v>0</v>
      </c>
      <c r="J27" s="56">
        <f>I27*$C4*1000</f>
        <v>0</v>
      </c>
      <c r="K27" s="56">
        <f>I27*$D4*1000</f>
        <v>0</v>
      </c>
      <c r="L27" s="56">
        <f>I27*$E4*1000</f>
        <v>0</v>
      </c>
      <c r="M27" s="5" t="s">
        <v>87</v>
      </c>
      <c r="N27" s="23">
        <v>0</v>
      </c>
      <c r="O27" s="56">
        <f>플러스DR_V2_보유데이터!O25*D$21</f>
        <v>1.1498962370556736E-2</v>
      </c>
      <c r="P27" s="56">
        <f>O27*$C4*1000</f>
        <v>2142.8316377532478</v>
      </c>
      <c r="Q27" s="56">
        <f>O27*$D4*1000</f>
        <v>1220.4301182063498</v>
      </c>
      <c r="R27" s="56">
        <f>O27*$E4*1000</f>
        <v>770.77544769841802</v>
      </c>
      <c r="S27" s="5" t="s">
        <v>87</v>
      </c>
      <c r="T27" s="56">
        <v>0.6590876175907795</v>
      </c>
      <c r="U27" s="56">
        <f>플러스DR_V2_보유데이터!U25*E$21</f>
        <v>6.359737040820225E-2</v>
      </c>
      <c r="V27" s="56">
        <f>U27*$C4*1000</f>
        <v>11851.369975568488</v>
      </c>
      <c r="W27" s="56">
        <f>U27*$D4*1000</f>
        <v>6749.8391405847706</v>
      </c>
      <c r="X27" s="56">
        <f>U27*$E4*1000</f>
        <v>4262.9317384617971</v>
      </c>
      <c r="Y27" s="5">
        <f t="shared" ref="Y27:Y41" si="0">1-(T27-U27)/T27</f>
        <v>9.6493043884931851E-2</v>
      </c>
      <c r="Z27" s="56">
        <v>0</v>
      </c>
      <c r="AA27" s="56">
        <f>플러스DR_V2_보유데이터!AA25*K$21</f>
        <v>7.4505248364009236E-2</v>
      </c>
      <c r="AB27" s="56">
        <f>AA27*$C4*1000</f>
        <v>13884.053032633121</v>
      </c>
      <c r="AC27" s="56">
        <f>AA27*$D4*1000</f>
        <v>7907.5351442757037</v>
      </c>
      <c r="AD27" s="56">
        <f>AA27*$E4*1000</f>
        <v>4994.0867978395399</v>
      </c>
      <c r="AE27" s="5" t="s">
        <v>87</v>
      </c>
      <c r="AF27" s="56">
        <v>1.2898344631428711</v>
      </c>
      <c r="AG27" s="56">
        <f>플러스DR_V2_보유데이터!AG25*G$21</f>
        <v>0</v>
      </c>
      <c r="AH27" s="56">
        <f>AG27*$C4*1000</f>
        <v>0</v>
      </c>
      <c r="AI27" s="56">
        <f>AG27*$D4*1000</f>
        <v>0</v>
      </c>
      <c r="AJ27" s="56">
        <f>AG27*$E4*1000</f>
        <v>0</v>
      </c>
      <c r="AK27" s="5">
        <f t="shared" ref="AK27:AK41" si="1">1-(AF27-AG27)/AF27</f>
        <v>0</v>
      </c>
      <c r="AL27" s="56">
        <v>2.4311105769243873</v>
      </c>
      <c r="AM27" s="56">
        <f>플러스DR_V2_보유데이터!AM25*H$21</f>
        <v>0</v>
      </c>
      <c r="AN27" s="56">
        <f>AM27*$C4*1000</f>
        <v>0</v>
      </c>
      <c r="AO27" s="56">
        <f>AM27*$D4*1000</f>
        <v>0</v>
      </c>
      <c r="AP27" s="56">
        <f>AM27*$E4*1000</f>
        <v>0</v>
      </c>
      <c r="AQ27" s="5">
        <f t="shared" ref="AQ27:AQ41" si="2">1-(AL27-AM27)/AL27</f>
        <v>0</v>
      </c>
      <c r="AR27" s="56">
        <v>0.16609007761371986</v>
      </c>
      <c r="AS27" s="56">
        <f>플러스DR_V2_보유데이터!AS25*I$21</f>
        <v>0</v>
      </c>
      <c r="AT27" s="56">
        <f>AS27*$C4*1000</f>
        <v>0</v>
      </c>
      <c r="AU27" s="56">
        <f>AS27*$D4*1000</f>
        <v>0</v>
      </c>
      <c r="AV27" s="56">
        <f>AS27*$E4*1000</f>
        <v>0</v>
      </c>
      <c r="AW27" s="5">
        <f t="shared" ref="AW27:AW41" si="3">1-(AR27-AS27)/AR27</f>
        <v>0</v>
      </c>
      <c r="AX27" s="56">
        <v>0.34931643288340142</v>
      </c>
      <c r="AY27" s="56">
        <f>플러스DR_V2_보유데이터!AY25*J$21</f>
        <v>3.6309155980818034E-2</v>
      </c>
      <c r="AZ27" s="56">
        <f>AY27*$C4*1000</f>
        <v>6766.2112170254404</v>
      </c>
      <c r="BA27" s="56">
        <f>AY27*$D4*1000</f>
        <v>3853.6335799398817</v>
      </c>
      <c r="BB27" s="56">
        <f>AY27*$E4*1000</f>
        <v>2433.8027253942328</v>
      </c>
      <c r="BC27" s="5">
        <f t="shared" ref="BC27:BC41" si="4">1-(AX27-AY27)/AX27</f>
        <v>0.10394345230514157</v>
      </c>
      <c r="BD27" s="56">
        <v>1.1863577067979656</v>
      </c>
      <c r="BE27" s="56">
        <f>플러스DR_V2_보유데이터!BE25*K$21</f>
        <v>2.5328279659909789E-2</v>
      </c>
      <c r="BF27" s="56">
        <f>BE27*$C4*1000</f>
        <v>4719.9249146241882</v>
      </c>
      <c r="BG27" s="56">
        <f>BE27*$D4*1000</f>
        <v>2688.1899725540693</v>
      </c>
      <c r="BH27" s="56">
        <f>BE27*$E4*1000</f>
        <v>1697.7545856037532</v>
      </c>
      <c r="BI27" s="5">
        <f t="shared" ref="BI27:BI41" si="5">1-(BD27-BE27)/BD27</f>
        <v>2.1349614466847355E-2</v>
      </c>
    </row>
    <row r="28" spans="1:61" x14ac:dyDescent="0.3">
      <c r="A28" s="20">
        <v>44733.416666666664</v>
      </c>
      <c r="B28" s="23">
        <v>0</v>
      </c>
      <c r="C28" s="56">
        <f>플러스DR_V2_보유데이터!C26*B$21</f>
        <v>8.5393639797345058E-2</v>
      </c>
      <c r="D28" s="56">
        <f>C28*$C5*1000</f>
        <v>15153.10138203888</v>
      </c>
      <c r="E28" s="56">
        <f>C28*$D5*1000</f>
        <v>8688.5998644983756</v>
      </c>
      <c r="F28" s="56">
        <f>C28*$E5*1000</f>
        <v>5045.0562392271459</v>
      </c>
      <c r="G28" s="5" t="s">
        <v>87</v>
      </c>
      <c r="H28" s="23">
        <v>0</v>
      </c>
      <c r="I28" s="56">
        <f>플러스DR_V2_보유데이터!I26*C$21</f>
        <v>1.5126031972829091E-2</v>
      </c>
      <c r="J28" s="56">
        <f>I28*$C5*1000</f>
        <v>2684.1143735785222</v>
      </c>
      <c r="K28" s="56">
        <f>I28*$D5*1000</f>
        <v>1539.0377979134576</v>
      </c>
      <c r="L28" s="56">
        <f>I28*$E5*1000</f>
        <v>893.64596895474267</v>
      </c>
      <c r="M28" s="5" t="s">
        <v>87</v>
      </c>
      <c r="N28" s="23">
        <v>0</v>
      </c>
      <c r="O28" s="56">
        <f>플러스DR_V2_보유데이터!O26*D$21</f>
        <v>0.11530430673370443</v>
      </c>
      <c r="P28" s="56">
        <f>O28*$C5*1000</f>
        <v>20460.74922989585</v>
      </c>
      <c r="Q28" s="56">
        <f>O28*$D5*1000</f>
        <v>11731.939126146615</v>
      </c>
      <c r="R28" s="56">
        <f>O28*$E5*1000</f>
        <v>6812.1784418272564</v>
      </c>
      <c r="S28" s="5" t="s">
        <v>87</v>
      </c>
      <c r="T28" s="56">
        <v>1.483426199598447</v>
      </c>
      <c r="U28" s="56">
        <f>플러스DR_V2_보유데이터!U26*E$21</f>
        <v>4.032856941370803E-3</v>
      </c>
      <c r="V28" s="56">
        <f>U28*$C5*1000</f>
        <v>715.63046424624895</v>
      </c>
      <c r="W28" s="56">
        <f>U28*$D5*1000</f>
        <v>410.33360748519237</v>
      </c>
      <c r="X28" s="56">
        <f>U28*$E5*1000</f>
        <v>238.26118809618706</v>
      </c>
      <c r="Y28" s="5">
        <f t="shared" si="0"/>
        <v>2.7186097579120494E-3</v>
      </c>
      <c r="Z28" s="56">
        <v>0</v>
      </c>
      <c r="AA28" s="56">
        <f>플러스DR_V2_보유데이터!AA26*K$21</f>
        <v>1.617572639987799E-2</v>
      </c>
      <c r="AB28" s="56">
        <f>AA28*$C5*1000</f>
        <v>2870.3826496583492</v>
      </c>
      <c r="AC28" s="56">
        <f>AA28*$D5*1000</f>
        <v>1645.8417106904055</v>
      </c>
      <c r="AD28" s="56">
        <f>AA28*$E5*1000</f>
        <v>955.66191570479168</v>
      </c>
      <c r="AE28" s="5" t="s">
        <v>87</v>
      </c>
      <c r="AF28" s="56">
        <v>2.903065062525763</v>
      </c>
      <c r="AG28" s="56">
        <f>플러스DR_V2_보유데이터!AG26*G$21</f>
        <v>0</v>
      </c>
      <c r="AH28" s="56">
        <f>AG28*$C5*1000</f>
        <v>0</v>
      </c>
      <c r="AI28" s="56">
        <f>AG28*$D5*1000</f>
        <v>0</v>
      </c>
      <c r="AJ28" s="56">
        <f>AG28*$E5*1000</f>
        <v>0</v>
      </c>
      <c r="AK28" s="5">
        <f t="shared" si="1"/>
        <v>0</v>
      </c>
      <c r="AL28" s="56">
        <v>5.4717658588598921</v>
      </c>
      <c r="AM28" s="56">
        <f>플러스DR_V2_보유데이터!AM26*H$21</f>
        <v>2.9870351270239258E-2</v>
      </c>
      <c r="AN28" s="56">
        <f>AM28*$C5*1000</f>
        <v>5300.493832903956</v>
      </c>
      <c r="AO28" s="56">
        <f>AM28*$D5*1000</f>
        <v>3039.2372384528417</v>
      </c>
      <c r="AP28" s="56">
        <f>AM28*$E5*1000</f>
        <v>1764.7403530457352</v>
      </c>
      <c r="AQ28" s="5">
        <f t="shared" si="2"/>
        <v>5.4589966092707387E-3</v>
      </c>
      <c r="AR28" s="56">
        <v>0.37382339775423873</v>
      </c>
      <c r="AS28" s="56">
        <f>플러스DR_V2_보유데이터!AS26*I$21</f>
        <v>0</v>
      </c>
      <c r="AT28" s="56">
        <f>AS28*$C5*1000</f>
        <v>0</v>
      </c>
      <c r="AU28" s="56">
        <f>AS28*$D5*1000</f>
        <v>0</v>
      </c>
      <c r="AV28" s="56">
        <f>AS28*$E5*1000</f>
        <v>0</v>
      </c>
      <c r="AW28" s="5">
        <f t="shared" si="3"/>
        <v>0</v>
      </c>
      <c r="AX28" s="56">
        <v>0.78621587579459851</v>
      </c>
      <c r="AY28" s="56">
        <f>플러스DR_V2_보유데이터!AY26*J$21</f>
        <v>3.3691519820851202E-3</v>
      </c>
      <c r="AZ28" s="56">
        <f>AY28*$C5*1000</f>
        <v>597.85601922100454</v>
      </c>
      <c r="BA28" s="56">
        <f>AY28*$D5*1000</f>
        <v>342.80320553720355</v>
      </c>
      <c r="BB28" s="56">
        <f>AY28*$E5*1000</f>
        <v>199.04949910158891</v>
      </c>
      <c r="BC28" s="5">
        <f t="shared" si="4"/>
        <v>4.2852759474998336E-3</v>
      </c>
      <c r="BD28" s="56">
        <v>2.670167148326434</v>
      </c>
      <c r="BE28" s="56">
        <f>플러스DR_V2_보유데이터!BE26*K$21</f>
        <v>8.9679474557275377E-3</v>
      </c>
      <c r="BF28" s="56">
        <f>BE28*$C5*1000</f>
        <v>1591.3622760188514</v>
      </c>
      <c r="BG28" s="56">
        <f>BE28*$D5*1000</f>
        <v>912.46733636812814</v>
      </c>
      <c r="BH28" s="56">
        <f>BE28*$E5*1000</f>
        <v>529.82633568438291</v>
      </c>
      <c r="BI28" s="5">
        <f t="shared" si="5"/>
        <v>3.3585715640865876E-3</v>
      </c>
    </row>
    <row r="29" spans="1:61" x14ac:dyDescent="0.3">
      <c r="A29" s="20">
        <v>44733.458333333336</v>
      </c>
      <c r="B29" s="23">
        <v>0</v>
      </c>
      <c r="C29" s="56">
        <f>플러스DR_V2_보유데이터!C27*B$21</f>
        <v>0</v>
      </c>
      <c r="D29" s="56">
        <f>C29*$C6*1000</f>
        <v>0</v>
      </c>
      <c r="E29" s="56">
        <f>C29*$D6*1000</f>
        <v>0</v>
      </c>
      <c r="F29" s="56">
        <f>C29*$E6*1000</f>
        <v>0</v>
      </c>
      <c r="G29" s="5" t="s">
        <v>87</v>
      </c>
      <c r="H29" s="23">
        <v>0</v>
      </c>
      <c r="I29" s="56">
        <f>플러스DR_V2_보유데이터!I27*C$21</f>
        <v>0</v>
      </c>
      <c r="J29" s="56">
        <f>I29*$C6*1000</f>
        <v>0</v>
      </c>
      <c r="K29" s="56">
        <f>I29*$D6*1000</f>
        <v>0</v>
      </c>
      <c r="L29" s="56">
        <f>I29*$E6*1000</f>
        <v>0</v>
      </c>
      <c r="M29" s="5" t="s">
        <v>87</v>
      </c>
      <c r="N29" s="23">
        <v>0</v>
      </c>
      <c r="O29" s="56">
        <f>플러스DR_V2_보유데이터!O27*D$21</f>
        <v>0.19543615591245117</v>
      </c>
      <c r="P29" s="56">
        <f>O29*$C6*1000</f>
        <v>35696.413877409206</v>
      </c>
      <c r="Q29" s="56">
        <f>O29*$D6*1000</f>
        <v>19743.745418770886</v>
      </c>
      <c r="R29" s="56">
        <f>O29*$E6*1000</f>
        <v>11618.679468995224</v>
      </c>
      <c r="S29" s="5" t="s">
        <v>87</v>
      </c>
      <c r="T29" s="56">
        <v>3.218588134855461</v>
      </c>
      <c r="U29" s="56">
        <f>플러스DR_V2_보유데이터!U27*E$21</f>
        <v>7.037492248341011E-2</v>
      </c>
      <c r="V29" s="56">
        <f>U29*$C6*1000</f>
        <v>12853.979591594858</v>
      </c>
      <c r="W29" s="56">
        <f>U29*$D6*1000</f>
        <v>7109.5573226512806</v>
      </c>
      <c r="X29" s="56">
        <f>U29*$E6*1000</f>
        <v>4183.7891416387311</v>
      </c>
      <c r="Y29" s="5">
        <f t="shared" si="0"/>
        <v>2.1865153146278682E-2</v>
      </c>
      <c r="Z29" s="56">
        <v>0</v>
      </c>
      <c r="AA29" s="56">
        <f>플러스DR_V2_보유데이터!AA27*K$21</f>
        <v>0</v>
      </c>
      <c r="AB29" s="56">
        <f>AA29*$C6*1000</f>
        <v>0</v>
      </c>
      <c r="AC29" s="56">
        <f>AA29*$D6*1000</f>
        <v>0</v>
      </c>
      <c r="AD29" s="56">
        <f>AA29*$E6*1000</f>
        <v>0</v>
      </c>
      <c r="AE29" s="5" t="s">
        <v>87</v>
      </c>
      <c r="AF29" s="56">
        <v>6.2987769580233524</v>
      </c>
      <c r="AG29" s="56">
        <f>플러스DR_V2_보유데이터!AG27*G$21</f>
        <v>5.8509687238099614E-3</v>
      </c>
      <c r="AH29" s="56">
        <f>AG29*$C6*1000</f>
        <v>1068.6794374038896</v>
      </c>
      <c r="AI29" s="56">
        <f>AG29*$D6*1000</f>
        <v>591.08836027169798</v>
      </c>
      <c r="AJ29" s="56">
        <f>AG29*$E6*1000</f>
        <v>347.84009063050217</v>
      </c>
      <c r="AK29" s="5">
        <f t="shared" si="1"/>
        <v>9.289055260731649E-4</v>
      </c>
      <c r="AL29" s="56">
        <v>11.872084148709872</v>
      </c>
      <c r="AM29" s="56">
        <f>플러스DR_V2_보유데이터!AM27*H$21</f>
        <v>0</v>
      </c>
      <c r="AN29" s="56">
        <f>AM29*$C6*1000</f>
        <v>0</v>
      </c>
      <c r="AO29" s="56">
        <f>AM29*$D6*1000</f>
        <v>0</v>
      </c>
      <c r="AP29" s="56">
        <f>AM29*$E6*1000</f>
        <v>0</v>
      </c>
      <c r="AQ29" s="5">
        <f t="shared" si="2"/>
        <v>0</v>
      </c>
      <c r="AR29" s="56">
        <v>0.81108420012322802</v>
      </c>
      <c r="AS29" s="56">
        <f>플러스DR_V2_보유데이터!AS27*I$21</f>
        <v>0</v>
      </c>
      <c r="AT29" s="56">
        <f>AS29*$C6*1000</f>
        <v>0</v>
      </c>
      <c r="AU29" s="56">
        <f>AS29*$D6*1000</f>
        <v>0</v>
      </c>
      <c r="AV29" s="56">
        <f>AS29*$E6*1000</f>
        <v>0</v>
      </c>
      <c r="AW29" s="5">
        <f t="shared" si="3"/>
        <v>0</v>
      </c>
      <c r="AX29" s="56">
        <v>1.7058516897925082</v>
      </c>
      <c r="AY29" s="56">
        <f>플러스DR_V2_보유데이터!AY27*J$21</f>
        <v>0</v>
      </c>
      <c r="AZ29" s="56">
        <f>AY29*$C6*1000</f>
        <v>0</v>
      </c>
      <c r="BA29" s="56">
        <f>AY29*$D6*1000</f>
        <v>0</v>
      </c>
      <c r="BB29" s="56">
        <f>AY29*$E6*1000</f>
        <v>0</v>
      </c>
      <c r="BC29" s="5">
        <f t="shared" si="4"/>
        <v>0</v>
      </c>
      <c r="BD29" s="56">
        <v>5.7934586189799546</v>
      </c>
      <c r="BE29" s="56">
        <f>플러스DR_V2_보유데이터!BE27*K$21</f>
        <v>0</v>
      </c>
      <c r="BF29" s="56">
        <f>BE29*$C6*1000</f>
        <v>0</v>
      </c>
      <c r="BG29" s="56">
        <f>BE29*$D6*1000</f>
        <v>0</v>
      </c>
      <c r="BH29" s="56">
        <f>BE29*$E6*1000</f>
        <v>0</v>
      </c>
      <c r="BI29" s="5">
        <f t="shared" si="5"/>
        <v>0</v>
      </c>
    </row>
    <row r="30" spans="1:61" x14ac:dyDescent="0.3">
      <c r="A30" s="20">
        <v>44733.5</v>
      </c>
      <c r="B30" s="23">
        <v>0</v>
      </c>
      <c r="C30" s="56">
        <f>플러스DR_V2_보유데이터!C28*B$21</f>
        <v>0</v>
      </c>
      <c r="D30" s="56">
        <f>C30*$C7*1000</f>
        <v>0</v>
      </c>
      <c r="E30" s="56">
        <f>C30*$D7*1000</f>
        <v>0</v>
      </c>
      <c r="F30" s="56">
        <f>C30*$E7*1000</f>
        <v>0</v>
      </c>
      <c r="G30" s="5" t="s">
        <v>87</v>
      </c>
      <c r="H30" s="23">
        <v>0</v>
      </c>
      <c r="I30" s="56">
        <f>플러스DR_V2_보유데이터!I28*C$21</f>
        <v>1.4479329767663958E-2</v>
      </c>
      <c r="J30" s="56">
        <f>I30*$C7*1000</f>
        <v>2008.1382454773143</v>
      </c>
      <c r="K30" s="56">
        <f>I30*$D7*1000</f>
        <v>1428.7205677271377</v>
      </c>
      <c r="L30" s="56">
        <f>I30*$E7*1000</f>
        <v>851.81897023167062</v>
      </c>
      <c r="M30" s="5" t="s">
        <v>87</v>
      </c>
      <c r="N30" s="23">
        <v>0</v>
      </c>
      <c r="O30" s="56">
        <f>플러스DR_V2_보유데이터!O28*D$21</f>
        <v>2.293718311988395E-2</v>
      </c>
      <c r="P30" s="56">
        <f>O30*$C7*1000</f>
        <v>3181.1579268967048</v>
      </c>
      <c r="Q30" s="56">
        <f>O30*$D7*1000</f>
        <v>2263.2833021240763</v>
      </c>
      <c r="R30" s="56">
        <f>O30*$E7*1000</f>
        <v>1349.3944829427726</v>
      </c>
      <c r="S30" s="5" t="s">
        <v>87</v>
      </c>
      <c r="T30" s="56">
        <v>4.8957690085460319</v>
      </c>
      <c r="U30" s="56">
        <f>플러스DR_V2_보유데이터!U28*E$21</f>
        <v>0.15214582383521913</v>
      </c>
      <c r="V30" s="56">
        <f>U30*$C7*1000</f>
        <v>21101.104307706541</v>
      </c>
      <c r="W30" s="56">
        <f>U30*$D7*1000</f>
        <v>15012.702334649408</v>
      </c>
      <c r="X30" s="56">
        <f>U30*$E7*1000</f>
        <v>8950.7388162259413</v>
      </c>
      <c r="Y30" s="5">
        <f t="shared" si="0"/>
        <v>3.1077002115425301E-2</v>
      </c>
      <c r="Z30" s="56">
        <v>0</v>
      </c>
      <c r="AA30" s="56">
        <f>플러스DR_V2_보유데이터!AA28*K$21</f>
        <v>0</v>
      </c>
      <c r="AB30" s="56">
        <f>AA30*$C7*1000</f>
        <v>0</v>
      </c>
      <c r="AC30" s="56">
        <f>AA30*$D7*1000</f>
        <v>0</v>
      </c>
      <c r="AD30" s="56">
        <f>AA30*$E7*1000</f>
        <v>0</v>
      </c>
      <c r="AE30" s="5" t="s">
        <v>87</v>
      </c>
      <c r="AF30" s="56">
        <v>9.5810199164297263</v>
      </c>
      <c r="AG30" s="56">
        <f>플러스DR_V2_보유데이터!AG28*G$21</f>
        <v>1.4182517300213799E-2</v>
      </c>
      <c r="AH30" s="56">
        <f>AG30*$C7*1000</f>
        <v>1966.9733243666517</v>
      </c>
      <c r="AI30" s="56">
        <f>AG30*$D7*1000</f>
        <v>1399.433157065981</v>
      </c>
      <c r="AJ30" s="56">
        <f>AG30*$E7*1000</f>
        <v>834.35749277157777</v>
      </c>
      <c r="AK30" s="5">
        <f t="shared" si="1"/>
        <v>1.4802721864602963E-3</v>
      </c>
      <c r="AL30" s="56">
        <v>18.05853349568585</v>
      </c>
      <c r="AM30" s="56">
        <f>플러스DR_V2_보유데이터!AM28*H$21</f>
        <v>0</v>
      </c>
      <c r="AN30" s="56">
        <f>AM30*$C7*1000</f>
        <v>0</v>
      </c>
      <c r="AO30" s="56">
        <f>AM30*$D7*1000</f>
        <v>0</v>
      </c>
      <c r="AP30" s="56">
        <f>AM30*$E7*1000</f>
        <v>0</v>
      </c>
      <c r="AQ30" s="5">
        <f t="shared" si="2"/>
        <v>0</v>
      </c>
      <c r="AR30" s="56">
        <v>1.2337337751551023</v>
      </c>
      <c r="AS30" s="56">
        <f>플러스DR_V2_보유데이터!AS28*I$21</f>
        <v>7.7132380869772837E-2</v>
      </c>
      <c r="AT30" s="56">
        <f>AS30*$C7*1000</f>
        <v>10697.489902828795</v>
      </c>
      <c r="AU30" s="56">
        <f>AS30*$D7*1000</f>
        <v>7610.8922688199145</v>
      </c>
      <c r="AV30" s="56">
        <f>AS30*$E7*1000</f>
        <v>4537.6979665687359</v>
      </c>
      <c r="AW30" s="5">
        <f t="shared" si="3"/>
        <v>6.251946929156238E-2</v>
      </c>
      <c r="AX30" s="56">
        <v>2.5947575415507722</v>
      </c>
      <c r="AY30" s="56">
        <f>플러스DR_V2_보유데이터!AY28*J$21</f>
        <v>2.8481236793522074E-2</v>
      </c>
      <c r="AZ30" s="56">
        <f>AY30*$C7*1000</f>
        <v>3950.0627308935764</v>
      </c>
      <c r="BA30" s="56">
        <f>AY30*$D7*1000</f>
        <v>2810.3323464658515</v>
      </c>
      <c r="BB30" s="56">
        <f>AY30*$E7*1000</f>
        <v>1675.5511605629038</v>
      </c>
      <c r="BC30" s="5">
        <f t="shared" si="4"/>
        <v>1.0976453999050673E-2</v>
      </c>
      <c r="BD30" s="56">
        <v>8.8123841792418993</v>
      </c>
      <c r="BE30" s="56">
        <f>플러스DR_V2_보유데이터!BE28*K$21</f>
        <v>9.6095328097763454E-3</v>
      </c>
      <c r="BF30" s="56">
        <f>BE30*$C7*1000</f>
        <v>1332.7461053878812</v>
      </c>
      <c r="BG30" s="56">
        <f>BE30*$D7*1000</f>
        <v>948.20253367233431</v>
      </c>
      <c r="BH30" s="56">
        <f>BE30*$E7*1000</f>
        <v>565.32881519914235</v>
      </c>
      <c r="BI30" s="5">
        <f t="shared" si="5"/>
        <v>1.0904577710549868E-3</v>
      </c>
    </row>
    <row r="31" spans="1:61" x14ac:dyDescent="0.3">
      <c r="A31" s="20">
        <v>44733.541666666664</v>
      </c>
      <c r="B31" s="23">
        <v>0</v>
      </c>
      <c r="C31" s="56">
        <f>플러스DR_V2_보유데이터!C29*B$21</f>
        <v>0</v>
      </c>
      <c r="D31" s="56">
        <f>C31*$C8*1000</f>
        <v>0</v>
      </c>
      <c r="E31" s="56">
        <f>C31*$D8*1000</f>
        <v>0</v>
      </c>
      <c r="F31" s="56">
        <f>C31*$E8*1000</f>
        <v>0</v>
      </c>
      <c r="G31" s="5" t="s">
        <v>87</v>
      </c>
      <c r="H31" s="23">
        <v>0</v>
      </c>
      <c r="I31" s="56">
        <f>플러스DR_V2_보유데이터!I29*C$21</f>
        <v>0</v>
      </c>
      <c r="J31" s="56">
        <f>I31*$C8*1000</f>
        <v>0</v>
      </c>
      <c r="K31" s="56">
        <f>I31*$D8*1000</f>
        <v>0</v>
      </c>
      <c r="L31" s="56">
        <f>I31*$E8*1000</f>
        <v>0</v>
      </c>
      <c r="M31" s="5" t="s">
        <v>87</v>
      </c>
      <c r="N31" s="23">
        <v>0</v>
      </c>
      <c r="O31" s="56">
        <f>플러스DR_V2_보유데이터!O29*D$21</f>
        <v>0.26609135271444062</v>
      </c>
      <c r="P31" s="56">
        <f>O31*$C8*1000</f>
        <v>36696.658452848504</v>
      </c>
      <c r="Q31" s="56">
        <f>O31*$D8*1000</f>
        <v>25804.928684781211</v>
      </c>
      <c r="R31" s="56">
        <f>O31*$E8*1000</f>
        <v>15720.677118369151</v>
      </c>
      <c r="S31" s="5" t="s">
        <v>87</v>
      </c>
      <c r="T31" s="56">
        <v>4.896121777277644</v>
      </c>
      <c r="U31" s="56">
        <f>플러스DR_V2_보유데이터!U29*E$21</f>
        <v>8.0571528295938138E-2</v>
      </c>
      <c r="V31" s="56">
        <f>U31*$C8*1000</f>
        <v>11111.619467292827</v>
      </c>
      <c r="W31" s="56">
        <f>U31*$D8*1000</f>
        <v>7813.6418958784188</v>
      </c>
      <c r="X31" s="56">
        <f>U31*$E8*1000</f>
        <v>4760.1658917240247</v>
      </c>
      <c r="Y31" s="5">
        <f t="shared" si="0"/>
        <v>1.6456193689842857E-2</v>
      </c>
      <c r="Z31" s="56">
        <v>0</v>
      </c>
      <c r="AA31" s="56">
        <f>플러스DR_V2_보유데이터!AA29*K$21</f>
        <v>0</v>
      </c>
      <c r="AB31" s="56">
        <f>AA31*$C8*1000</f>
        <v>0</v>
      </c>
      <c r="AC31" s="56">
        <f>AA31*$D8*1000</f>
        <v>0</v>
      </c>
      <c r="AD31" s="56">
        <f>AA31*$E8*1000</f>
        <v>0</v>
      </c>
      <c r="AE31" s="5" t="s">
        <v>87</v>
      </c>
      <c r="AF31" s="56">
        <v>9.5817102848350917</v>
      </c>
      <c r="AG31" s="56">
        <f>플러스DR_V2_보유데이터!AG29*G$21</f>
        <v>0</v>
      </c>
      <c r="AH31" s="56">
        <f>AG31*$C8*1000</f>
        <v>0</v>
      </c>
      <c r="AI31" s="56">
        <f>AG31*$D8*1000</f>
        <v>0</v>
      </c>
      <c r="AJ31" s="56">
        <f>AG31*$E8*1000</f>
        <v>0</v>
      </c>
      <c r="AK31" s="5">
        <f t="shared" si="1"/>
        <v>0</v>
      </c>
      <c r="AL31" s="56">
        <v>18.059834718424284</v>
      </c>
      <c r="AM31" s="56">
        <f>플러스DR_V2_보유데이터!AM29*H$21</f>
        <v>0.1109673848729939</v>
      </c>
      <c r="AN31" s="56">
        <f>AM31*$C8*1000</f>
        <v>15303.512047834589</v>
      </c>
      <c r="AO31" s="56">
        <f>AM31*$D8*1000</f>
        <v>10761.36230573898</v>
      </c>
      <c r="AP31" s="56">
        <f>AM31*$E8*1000</f>
        <v>6555.9530982964789</v>
      </c>
      <c r="AQ31" s="5">
        <f t="shared" si="2"/>
        <v>6.1444297028802053E-3</v>
      </c>
      <c r="AR31" s="56">
        <v>1.2338226728743877</v>
      </c>
      <c r="AS31" s="56">
        <f>플러스DR_V2_보유데이터!AS29*I$21</f>
        <v>3.4618698921435431E-2</v>
      </c>
      <c r="AT31" s="56">
        <f>AS31*$C8*1000</f>
        <v>4774.2647682551606</v>
      </c>
      <c r="AU31" s="56">
        <f>AS31*$D8*1000</f>
        <v>3357.2419686491853</v>
      </c>
      <c r="AV31" s="56">
        <f>AS31*$E8*1000</f>
        <v>2045.2727322784053</v>
      </c>
      <c r="AW31" s="5">
        <f t="shared" si="3"/>
        <v>2.8058082966481379E-2</v>
      </c>
      <c r="AX31" s="56">
        <v>2.5949445089761505</v>
      </c>
      <c r="AY31" s="56">
        <f>플러스DR_V2_보유데이터!AY29*J$21</f>
        <v>0</v>
      </c>
      <c r="AZ31" s="56">
        <f>AY31*$C8*1000</f>
        <v>0</v>
      </c>
      <c r="BA31" s="56">
        <f>AY31*$D8*1000</f>
        <v>0</v>
      </c>
      <c r="BB31" s="56">
        <f>AY31*$E8*1000</f>
        <v>0</v>
      </c>
      <c r="BC31" s="5">
        <f t="shared" si="4"/>
        <v>0</v>
      </c>
      <c r="BD31" s="56">
        <v>8.8130191629561967</v>
      </c>
      <c r="BE31" s="56">
        <f>플러스DR_V2_보유데이터!BE29*K$21</f>
        <v>5.522809695642994E-2</v>
      </c>
      <c r="BF31" s="56">
        <f>BE31*$C8*1000</f>
        <v>7616.5068512612525</v>
      </c>
      <c r="BG31" s="56">
        <f>BE31*$D8*1000</f>
        <v>5355.8940898251676</v>
      </c>
      <c r="BH31" s="56">
        <f>BE31*$E8*1000</f>
        <v>3262.8759681858805</v>
      </c>
      <c r="BI31" s="5">
        <f t="shared" si="5"/>
        <v>6.2666489128460068E-3</v>
      </c>
    </row>
    <row r="32" spans="1:61" x14ac:dyDescent="0.3">
      <c r="A32" s="20">
        <v>44733.583333333336</v>
      </c>
      <c r="B32" s="23">
        <v>0</v>
      </c>
      <c r="C32" s="56">
        <f>플러스DR_V2_보유데이터!C30*B$21</f>
        <v>0</v>
      </c>
      <c r="D32" s="56">
        <f>C32*$C9*1000</f>
        <v>0</v>
      </c>
      <c r="E32" s="56">
        <f>C32*$D9*1000</f>
        <v>0</v>
      </c>
      <c r="F32" s="56">
        <f>C32*$E9*1000</f>
        <v>0</v>
      </c>
      <c r="G32" s="5" t="s">
        <v>87</v>
      </c>
      <c r="H32" s="23">
        <v>0</v>
      </c>
      <c r="I32" s="56">
        <f>플러스DR_V2_보유데이터!I30*C$21</f>
        <v>0</v>
      </c>
      <c r="J32" s="56">
        <f>I32*$C9*1000</f>
        <v>0</v>
      </c>
      <c r="K32" s="56">
        <f>I32*$D9*1000</f>
        <v>0</v>
      </c>
      <c r="L32" s="56">
        <f>I32*$E9*1000</f>
        <v>0</v>
      </c>
      <c r="M32" s="5" t="s">
        <v>87</v>
      </c>
      <c r="N32" s="23">
        <v>0</v>
      </c>
      <c r="O32" s="56">
        <f>플러스DR_V2_보유데이터!O30*D$21</f>
        <v>0.17358586967470968</v>
      </c>
      <c r="P32" s="56">
        <f>O32*$C9*1000</f>
        <v>33196.561716591481</v>
      </c>
      <c r="Q32" s="56">
        <f>O32*$D9*1000</f>
        <v>17423.86663714864</v>
      </c>
      <c r="R32" s="56">
        <f>O32*$E9*1000</f>
        <v>10255.453180381848</v>
      </c>
      <c r="S32" s="5" t="s">
        <v>87</v>
      </c>
      <c r="T32" s="56">
        <v>3.3682453119657079</v>
      </c>
      <c r="U32" s="56">
        <f>플러스DR_V2_보유데이터!U30*E$21</f>
        <v>0</v>
      </c>
      <c r="V32" s="56">
        <f>U32*$C9*1000</f>
        <v>0</v>
      </c>
      <c r="W32" s="56">
        <f>U32*$D9*1000</f>
        <v>0</v>
      </c>
      <c r="X32" s="56">
        <f>U32*$E9*1000</f>
        <v>0</v>
      </c>
      <c r="Y32" s="5">
        <f t="shared" si="0"/>
        <v>0</v>
      </c>
      <c r="Z32" s="56">
        <v>0</v>
      </c>
      <c r="AA32" s="56">
        <f>플러스DR_V2_보유데이터!AA30*K$21</f>
        <v>0</v>
      </c>
      <c r="AB32" s="56">
        <f>AA32*$C9*1000</f>
        <v>0</v>
      </c>
      <c r="AC32" s="56">
        <f>AA32*$D9*1000</f>
        <v>0</v>
      </c>
      <c r="AD32" s="56">
        <f>AA32*$E9*1000</f>
        <v>0</v>
      </c>
      <c r="AE32" s="5" t="s">
        <v>87</v>
      </c>
      <c r="AF32" s="56">
        <v>6.5916560526103254</v>
      </c>
      <c r="AG32" s="56">
        <f>플러스DR_V2_보유데이터!AG30*G$21</f>
        <v>3.739695798879912E-2</v>
      </c>
      <c r="AH32" s="56">
        <f>AG32*$C9*1000</f>
        <v>7151.7942457779445</v>
      </c>
      <c r="AI32" s="56">
        <f>AG32*$D9*1000</f>
        <v>3753.7595073432412</v>
      </c>
      <c r="AJ32" s="56">
        <f>AG32*$E9*1000</f>
        <v>2209.412277978252</v>
      </c>
      <c r="AK32" s="5">
        <f t="shared" si="1"/>
        <v>5.673378236109472E-3</v>
      </c>
      <c r="AL32" s="56">
        <v>12.424109610082244</v>
      </c>
      <c r="AM32" s="56">
        <f>플러스DR_V2_보유데이터!AM30*H$21</f>
        <v>4.7930692445024556E-2</v>
      </c>
      <c r="AN32" s="56">
        <f>AM32*$C9*1000</f>
        <v>9166.2656231864967</v>
      </c>
      <c r="AO32" s="56">
        <f>AM32*$D9*1000</f>
        <v>4811.0943278580116</v>
      </c>
      <c r="AP32" s="56">
        <f>AM32*$E9*1000</f>
        <v>2831.7453096520508</v>
      </c>
      <c r="AQ32" s="5">
        <f t="shared" si="2"/>
        <v>3.8578774615871669E-3</v>
      </c>
      <c r="AR32" s="56">
        <v>0.84879780829652596</v>
      </c>
      <c r="AS32" s="56">
        <f>플러스DR_V2_보유데이터!AS30*I$21</f>
        <v>4.4575429278344215E-2</v>
      </c>
      <c r="AT32" s="56">
        <f>AS32*$C9*1000</f>
        <v>8524.6050951905472</v>
      </c>
      <c r="AU32" s="56">
        <f>AS32*$D9*1000</f>
        <v>4474.3062122220481</v>
      </c>
      <c r="AV32" s="56">
        <f>AS32*$E9*1000</f>
        <v>2633.5163617645762</v>
      </c>
      <c r="AW32" s="5">
        <f t="shared" si="3"/>
        <v>5.2515957089714682E-2</v>
      </c>
      <c r="AX32" s="56">
        <v>1.7851699926528262</v>
      </c>
      <c r="AY32" s="56">
        <f>플러스DR_V2_보유데이터!AY30*J$21</f>
        <v>4.0718757206334513E-2</v>
      </c>
      <c r="AZ32" s="56">
        <f>AY32*$C9*1000</f>
        <v>7787.0551281394128</v>
      </c>
      <c r="BA32" s="56">
        <f>AY32*$D9*1000</f>
        <v>4087.1886434254729</v>
      </c>
      <c r="BB32" s="56">
        <f>AY32*$E9*1000</f>
        <v>2405.664175750243</v>
      </c>
      <c r="BC32" s="5">
        <f t="shared" si="4"/>
        <v>2.2809456451721499E-2</v>
      </c>
      <c r="BD32" s="56">
        <v>6.0628415366736181</v>
      </c>
      <c r="BE32" s="56">
        <f>플러스DR_V2_보유데이터!BE30*K$21</f>
        <v>7.4466332335220875E-2</v>
      </c>
      <c r="BF32" s="56">
        <f>BE32*$C9*1000</f>
        <v>14240.94139578764</v>
      </c>
      <c r="BG32" s="56">
        <f>BE32*$D9*1000</f>
        <v>7474.6374575183172</v>
      </c>
      <c r="BH32" s="56">
        <f>BE32*$E9*1000</f>
        <v>4399.4709143648497</v>
      </c>
      <c r="BI32" s="5">
        <f t="shared" si="5"/>
        <v>1.2282414423134824E-2</v>
      </c>
    </row>
    <row r="33" spans="1:61" x14ac:dyDescent="0.3">
      <c r="A33" s="20">
        <v>44733.625</v>
      </c>
      <c r="B33" s="23">
        <v>0</v>
      </c>
      <c r="C33" s="56">
        <f>플러스DR_V2_보유데이터!C31*B$21</f>
        <v>0</v>
      </c>
      <c r="D33" s="56">
        <f>C33*$C10*1000</f>
        <v>0</v>
      </c>
      <c r="E33" s="56">
        <f>C33*$D10*1000</f>
        <v>0</v>
      </c>
      <c r="F33" s="56">
        <f>C33*$E10*1000</f>
        <v>0</v>
      </c>
      <c r="G33" s="5" t="s">
        <v>87</v>
      </c>
      <c r="H33" s="23">
        <v>0</v>
      </c>
      <c r="I33" s="56">
        <f>플러스DR_V2_보유데이터!I31*C$21</f>
        <v>0</v>
      </c>
      <c r="J33" s="56">
        <f>I33*$C10*1000</f>
        <v>0</v>
      </c>
      <c r="K33" s="56">
        <f>I33*$D10*1000</f>
        <v>0</v>
      </c>
      <c r="L33" s="56">
        <f>I33*$E10*1000</f>
        <v>0</v>
      </c>
      <c r="M33" s="5" t="s">
        <v>87</v>
      </c>
      <c r="N33" s="23">
        <v>0</v>
      </c>
      <c r="O33" s="56">
        <f>플러스DR_V2_보유데이터!O31*D$21</f>
        <v>7.374137302587859E-2</v>
      </c>
      <c r="P33" s="56">
        <f>O33*$C10*1000</f>
        <v>13659.85193931375</v>
      </c>
      <c r="Q33" s="56">
        <f>O33*$D10*1000</f>
        <v>7586.331125657247</v>
      </c>
      <c r="R33" s="56">
        <f>O33*$E10*1000</f>
        <v>4383.9246263884825</v>
      </c>
      <c r="S33" s="5" t="s">
        <v>87</v>
      </c>
      <c r="T33" s="56">
        <v>1.4211470042311518</v>
      </c>
      <c r="U33" s="56">
        <f>플러스DR_V2_보유데이터!U31*E$21</f>
        <v>0.22154078103957858</v>
      </c>
      <c r="V33" s="56">
        <f>U33*$C10*1000</f>
        <v>41038.214279771535</v>
      </c>
      <c r="W33" s="56">
        <f>U33*$D10*1000</f>
        <v>22791.570780939459</v>
      </c>
      <c r="X33" s="56">
        <f>U33*$E10*1000</f>
        <v>13170.599432802946</v>
      </c>
      <c r="Y33" s="5">
        <f t="shared" si="0"/>
        <v>0.15588871550936656</v>
      </c>
      <c r="Z33" s="56">
        <v>0</v>
      </c>
      <c r="AA33" s="56">
        <f>플러스DR_V2_보유데이터!AA31*K$21</f>
        <v>0</v>
      </c>
      <c r="AB33" s="56">
        <f>AA33*$C10*1000</f>
        <v>0</v>
      </c>
      <c r="AC33" s="56">
        <f>AA33*$D10*1000</f>
        <v>0</v>
      </c>
      <c r="AD33" s="56">
        <f>AA33*$E10*1000</f>
        <v>0</v>
      </c>
      <c r="AE33" s="5" t="s">
        <v>87</v>
      </c>
      <c r="AF33" s="56">
        <v>2.7811846776155109</v>
      </c>
      <c r="AG33" s="56">
        <f>플러스DR_V2_보유데이터!AG31*G$21</f>
        <v>7.1422969951954685E-2</v>
      </c>
      <c r="AH33" s="56">
        <f>AG33*$C10*1000</f>
        <v>13230.390953900085</v>
      </c>
      <c r="AI33" s="56">
        <f>AG33*$D10*1000</f>
        <v>7347.8195184031201</v>
      </c>
      <c r="AJ33" s="56">
        <f>AG33*$E10*1000</f>
        <v>4246.0955636437066</v>
      </c>
      <c r="AK33" s="5">
        <f t="shared" si="1"/>
        <v>2.5680772128081175E-2</v>
      </c>
      <c r="AL33" s="56">
        <v>5.2420428197088533</v>
      </c>
      <c r="AM33" s="56">
        <f>플러스DR_V2_보유데이터!AM31*H$21</f>
        <v>0</v>
      </c>
      <c r="AN33" s="56">
        <f>AM33*$C10*1000</f>
        <v>0</v>
      </c>
      <c r="AO33" s="56">
        <f>AM33*$D10*1000</f>
        <v>0</v>
      </c>
      <c r="AP33" s="56">
        <f>AM33*$E10*1000</f>
        <v>0</v>
      </c>
      <c r="AQ33" s="5">
        <f t="shared" si="2"/>
        <v>0</v>
      </c>
      <c r="AR33" s="56">
        <v>0.35812904071247659</v>
      </c>
      <c r="AS33" s="56">
        <f>플러스DR_V2_보유데이터!AS31*I$21</f>
        <v>0.1273124234941308</v>
      </c>
      <c r="AT33" s="56">
        <f>AS33*$C10*1000</f>
        <v>23583.353328052792</v>
      </c>
      <c r="AU33" s="56">
        <f>AS33*$D10*1000</f>
        <v>13097.589065739721</v>
      </c>
      <c r="AV33" s="56">
        <f>AS33*$E10*1000</f>
        <v>7568.7235767260763</v>
      </c>
      <c r="AW33" s="5">
        <f t="shared" si="3"/>
        <v>0.35549315755251309</v>
      </c>
      <c r="AX33" s="56">
        <v>0.75320790266945392</v>
      </c>
      <c r="AY33" s="56">
        <f>플러스DR_V2_보유데이터!AY31*J$21</f>
        <v>4.479929124876602E-2</v>
      </c>
      <c r="AZ33" s="56">
        <f>AY33*$C10*1000</f>
        <v>8298.6207109214174</v>
      </c>
      <c r="BA33" s="56">
        <f>AY33*$D10*1000</f>
        <v>4608.8409214814546</v>
      </c>
      <c r="BB33" s="56">
        <f>AY33*$E10*1000</f>
        <v>2663.3178647391401</v>
      </c>
      <c r="BC33" s="5">
        <f t="shared" si="4"/>
        <v>5.9477988866011966E-2</v>
      </c>
      <c r="BD33" s="56">
        <v>2.5580645971250524</v>
      </c>
      <c r="BE33" s="56">
        <f>플러스DR_V2_보유데이터!BE31*K$21</f>
        <v>1.0515530356379308E-2</v>
      </c>
      <c r="BF33" s="56">
        <f>BE33*$C10*1000</f>
        <v>1947.896843215703</v>
      </c>
      <c r="BG33" s="56">
        <f>BE33*$D10*1000</f>
        <v>1081.8119052027714</v>
      </c>
      <c r="BH33" s="56">
        <f>BE33*$E10*1000</f>
        <v>625.1482796867499</v>
      </c>
      <c r="BI33" s="5">
        <f t="shared" si="5"/>
        <v>4.1107368313517689E-3</v>
      </c>
    </row>
    <row r="34" spans="1:61" x14ac:dyDescent="0.3">
      <c r="A34" s="20">
        <v>44734.333333333336</v>
      </c>
      <c r="B34" s="23">
        <v>0</v>
      </c>
      <c r="C34" s="56">
        <f>플러스DR_V2_보유데이터!C32*B$21</f>
        <v>0</v>
      </c>
      <c r="D34" s="56">
        <f>C34*$C11*1000</f>
        <v>0</v>
      </c>
      <c r="E34" s="56">
        <f>C34*$D11*1000</f>
        <v>0</v>
      </c>
      <c r="F34" s="56">
        <f>C34*$E11*1000</f>
        <v>0</v>
      </c>
      <c r="G34" s="5" t="s">
        <v>87</v>
      </c>
      <c r="H34" s="23">
        <v>0</v>
      </c>
      <c r="I34" s="56">
        <f>플러스DR_V2_보유데이터!I32*C$21</f>
        <v>0</v>
      </c>
      <c r="J34" s="56">
        <f>I34*$C11*1000</f>
        <v>0</v>
      </c>
      <c r="K34" s="56">
        <f>I34*$D11*1000</f>
        <v>0</v>
      </c>
      <c r="L34" s="56">
        <f>I34*$E11*1000</f>
        <v>0</v>
      </c>
      <c r="M34" s="5" t="s">
        <v>87</v>
      </c>
      <c r="N34" s="23">
        <v>0</v>
      </c>
      <c r="O34" s="56">
        <f>플러스DR_V2_보유데이터!O32*D$21</f>
        <v>6.226083856429554E-2</v>
      </c>
      <c r="P34" s="56">
        <f>O34*$C11*1000</f>
        <v>13417.833318991332</v>
      </c>
      <c r="Q34" s="56">
        <f>O34*$D11*1000</f>
        <v>6923.8288261857979</v>
      </c>
      <c r="R34" s="56">
        <f>O34*$E11*1000</f>
        <v>4503.9490617411393</v>
      </c>
      <c r="S34" s="5" t="s">
        <v>87</v>
      </c>
      <c r="T34" s="56">
        <v>0.2012912245280927</v>
      </c>
      <c r="U34" s="56">
        <f>플러스DR_V2_보유데이터!U32*E$21</f>
        <v>0</v>
      </c>
      <c r="V34" s="56">
        <f>U34*$C11*1000</f>
        <v>0</v>
      </c>
      <c r="W34" s="56">
        <f>U34*$D11*1000</f>
        <v>0</v>
      </c>
      <c r="X34" s="56">
        <f>U34*$E11*1000</f>
        <v>0</v>
      </c>
      <c r="Y34" s="5">
        <f t="shared" si="0"/>
        <v>0</v>
      </c>
      <c r="Z34" s="56">
        <v>0</v>
      </c>
      <c r="AA34" s="56">
        <f>플러스DR_V2_보유데이터!AA32*K$21</f>
        <v>6.4520542365598912E-2</v>
      </c>
      <c r="AB34" s="56">
        <f>AA34*$C11*1000</f>
        <v>13904.82208521022</v>
      </c>
      <c r="AC34" s="56">
        <f>AA34*$D11*1000</f>
        <v>7175.1232622854459</v>
      </c>
      <c r="AD34" s="56">
        <f>AA34*$E11*1000</f>
        <v>4667.4160347274255</v>
      </c>
      <c r="AE34" s="5" t="s">
        <v>87</v>
      </c>
      <c r="AF34" s="56">
        <v>0.39392692503254789</v>
      </c>
      <c r="AG34" s="56">
        <f>플러스DR_V2_보유데이터!AG32*G$21</f>
        <v>0</v>
      </c>
      <c r="AH34" s="56">
        <f>AG34*$C11*1000</f>
        <v>0</v>
      </c>
      <c r="AI34" s="56">
        <f>AG34*$D11*1000</f>
        <v>0</v>
      </c>
      <c r="AJ34" s="56">
        <f>AG34*$E11*1000</f>
        <v>0</v>
      </c>
      <c r="AK34" s="5">
        <f t="shared" si="1"/>
        <v>0</v>
      </c>
      <c r="AL34" s="56">
        <v>0.7424828079476179</v>
      </c>
      <c r="AM34" s="56">
        <f>플러스DR_V2_보유데이터!AM32*H$21</f>
        <v>0</v>
      </c>
      <c r="AN34" s="56">
        <f>AM34*$C11*1000</f>
        <v>0</v>
      </c>
      <c r="AO34" s="56">
        <f>AM34*$D11*1000</f>
        <v>0</v>
      </c>
      <c r="AP34" s="56">
        <f>AM34*$E11*1000</f>
        <v>0</v>
      </c>
      <c r="AQ34" s="5">
        <f t="shared" si="2"/>
        <v>0</v>
      </c>
      <c r="AR34" s="56">
        <v>5.0725387964410971E-2</v>
      </c>
      <c r="AS34" s="56">
        <f>플러스DR_V2_보유데이터!AS32*I$21</f>
        <v>0</v>
      </c>
      <c r="AT34" s="56">
        <f>AS34*$C11*1000</f>
        <v>0</v>
      </c>
      <c r="AU34" s="56">
        <f>AS34*$D11*1000</f>
        <v>0</v>
      </c>
      <c r="AV34" s="56">
        <f>AS34*$E11*1000</f>
        <v>0</v>
      </c>
      <c r="AW34" s="5">
        <f t="shared" si="3"/>
        <v>0</v>
      </c>
      <c r="AX34" s="56">
        <v>0.10668434764396165</v>
      </c>
      <c r="AY34" s="56">
        <f>플러스DR_V2_보유데이터!AY32*J$21</f>
        <v>0</v>
      </c>
      <c r="AZ34" s="56">
        <f>AY34*$C11*1000</f>
        <v>0</v>
      </c>
      <c r="BA34" s="56">
        <f>AY34*$D11*1000</f>
        <v>0</v>
      </c>
      <c r="BB34" s="56">
        <f>AY34*$E11*1000</f>
        <v>0</v>
      </c>
      <c r="BC34" s="5">
        <f t="shared" si="4"/>
        <v>0</v>
      </c>
      <c r="BD34" s="56">
        <v>0.36232420266461896</v>
      </c>
      <c r="BE34" s="56">
        <f>플러스DR_V2_보유데이터!BE32*K$21</f>
        <v>0</v>
      </c>
      <c r="BF34" s="56">
        <f>BE34*$C11*1000</f>
        <v>0</v>
      </c>
      <c r="BG34" s="56">
        <f>BE34*$D11*1000</f>
        <v>0</v>
      </c>
      <c r="BH34" s="56">
        <f>BE34*$E11*1000</f>
        <v>0</v>
      </c>
      <c r="BI34" s="5">
        <f t="shared" si="5"/>
        <v>0</v>
      </c>
    </row>
    <row r="35" spans="1:61" x14ac:dyDescent="0.3">
      <c r="A35" s="20">
        <v>44734.375</v>
      </c>
      <c r="B35" s="23">
        <v>0</v>
      </c>
      <c r="C35" s="56">
        <f>플러스DR_V2_보유데이터!C33*B$21</f>
        <v>3.016977317191432E-2</v>
      </c>
      <c r="D35" s="56">
        <f>C35*$C12*1000</f>
        <v>5622.1372305862333</v>
      </c>
      <c r="E35" s="56">
        <f>C35*$D12*1000</f>
        <v>3202.0367274821742</v>
      </c>
      <c r="F35" s="56">
        <f>C35*$E12*1000</f>
        <v>2022.2798957134169</v>
      </c>
      <c r="G35" s="5" t="s">
        <v>87</v>
      </c>
      <c r="H35" s="23">
        <v>0</v>
      </c>
      <c r="I35" s="56">
        <f>플러스DR_V2_보유데이터!I33*C$21</f>
        <v>0</v>
      </c>
      <c r="J35" s="56">
        <f>I35*$C12*1000</f>
        <v>0</v>
      </c>
      <c r="K35" s="56">
        <f>I35*$D12*1000</f>
        <v>0</v>
      </c>
      <c r="L35" s="56">
        <f>I35*$E12*1000</f>
        <v>0</v>
      </c>
      <c r="M35" s="5" t="s">
        <v>87</v>
      </c>
      <c r="N35" s="23">
        <v>0</v>
      </c>
      <c r="O35" s="56">
        <f>플러스DR_V2_보유데이터!O33*D$21</f>
        <v>7.1513766665253303E-2</v>
      </c>
      <c r="P35" s="56">
        <f>O35*$C12*1000</f>
        <v>13326.590418069953</v>
      </c>
      <c r="Q35" s="56">
        <f>O35*$D12*1000</f>
        <v>7590.0374218226752</v>
      </c>
      <c r="R35" s="56">
        <f>O35*$E12*1000</f>
        <v>4793.5677795719293</v>
      </c>
      <c r="S35" s="5" t="s">
        <v>87</v>
      </c>
      <c r="T35" s="56">
        <v>0.6590876175907795</v>
      </c>
      <c r="U35" s="56">
        <f>플러스DR_V2_보유데이터!U33*E$21</f>
        <v>9.4333563440502782E-2</v>
      </c>
      <c r="V35" s="56">
        <f>U35*$C12*1000</f>
        <v>17579.059547137691</v>
      </c>
      <c r="W35" s="56">
        <f>U35*$D12*1000</f>
        <v>10011.992236386888</v>
      </c>
      <c r="X35" s="56">
        <f>U35*$E12*1000</f>
        <v>6323.1787574169011</v>
      </c>
      <c r="Y35" s="5">
        <f t="shared" si="0"/>
        <v>0.143127500688495</v>
      </c>
      <c r="Z35" s="56">
        <v>0</v>
      </c>
      <c r="AA35" s="56">
        <f>플러스DR_V2_보유데이터!AA33*K$21</f>
        <v>0.12011662038555639</v>
      </c>
      <c r="AB35" s="56">
        <f>AA35*$C12*1000</f>
        <v>22383.732208848432</v>
      </c>
      <c r="AC35" s="56">
        <f>AA35*$D12*1000</f>
        <v>12748.44951150095</v>
      </c>
      <c r="AD35" s="56">
        <f>AA35*$E12*1000</f>
        <v>8051.4170644438445</v>
      </c>
      <c r="AE35" s="5" t="s">
        <v>87</v>
      </c>
      <c r="AF35" s="56">
        <v>1.2898344631428711</v>
      </c>
      <c r="AG35" s="56">
        <f>플러스DR_V2_보유데이터!AG33*G$21</f>
        <v>1.0811618396803348E-3</v>
      </c>
      <c r="AH35" s="56">
        <f>AG35*$C12*1000</f>
        <v>201.47450882443039</v>
      </c>
      <c r="AI35" s="56">
        <f>AG35*$D12*1000</f>
        <v>114.74795979677437</v>
      </c>
      <c r="AJ35" s="56">
        <f>AG35*$E12*1000</f>
        <v>72.470278113772835</v>
      </c>
      <c r="AK35" s="5">
        <f t="shared" si="1"/>
        <v>8.3821751594859162E-4</v>
      </c>
      <c r="AL35" s="56">
        <v>2.4311105769243873</v>
      </c>
      <c r="AM35" s="56">
        <f>플러스DR_V2_보유데이터!AM33*H$21</f>
        <v>0</v>
      </c>
      <c r="AN35" s="56">
        <f>AM35*$C12*1000</f>
        <v>0</v>
      </c>
      <c r="AO35" s="56">
        <f>AM35*$D12*1000</f>
        <v>0</v>
      </c>
      <c r="AP35" s="56">
        <f>AM35*$E12*1000</f>
        <v>0</v>
      </c>
      <c r="AQ35" s="5">
        <f t="shared" si="2"/>
        <v>0</v>
      </c>
      <c r="AR35" s="56">
        <v>0.16609007761371986</v>
      </c>
      <c r="AS35" s="56">
        <f>플러스DR_V2_보유데이터!AS33*I$21</f>
        <v>0</v>
      </c>
      <c r="AT35" s="56">
        <f>AS35*$C12*1000</f>
        <v>0</v>
      </c>
      <c r="AU35" s="56">
        <f>AS35*$D12*1000</f>
        <v>0</v>
      </c>
      <c r="AV35" s="56">
        <f>AS35*$E12*1000</f>
        <v>0</v>
      </c>
      <c r="AW35" s="5">
        <f t="shared" si="3"/>
        <v>0</v>
      </c>
      <c r="AX35" s="56">
        <v>0.34931643288340142</v>
      </c>
      <c r="AY35" s="56">
        <f>플러스DR_V2_보유데이터!AY33*J$21</f>
        <v>7.5943903100383361E-2</v>
      </c>
      <c r="AZ35" s="56">
        <f>AY35*$C12*1000</f>
        <v>14152.146342756438</v>
      </c>
      <c r="BA35" s="56">
        <f>AY35*$D12*1000</f>
        <v>8060.225231728019</v>
      </c>
      <c r="BB35" s="56">
        <f>AY35*$E12*1000</f>
        <v>5090.5198248186962</v>
      </c>
      <c r="BC35" s="5">
        <f t="shared" si="4"/>
        <v>0.21740718715552876</v>
      </c>
      <c r="BD35" s="56">
        <v>1.1863577067979656</v>
      </c>
      <c r="BE35" s="56">
        <f>플러스DR_V2_보유데이터!BE33*K$21</f>
        <v>0</v>
      </c>
      <c r="BF35" s="56">
        <f>BE35*$C12*1000</f>
        <v>0</v>
      </c>
      <c r="BG35" s="56">
        <f>BE35*$D12*1000</f>
        <v>0</v>
      </c>
      <c r="BH35" s="56">
        <f>BE35*$E12*1000</f>
        <v>0</v>
      </c>
      <c r="BI35" s="5">
        <f t="shared" si="5"/>
        <v>0</v>
      </c>
    </row>
    <row r="36" spans="1:61" x14ac:dyDescent="0.3">
      <c r="A36" s="20">
        <v>44734.416666666664</v>
      </c>
      <c r="B36" s="23">
        <v>0</v>
      </c>
      <c r="C36" s="56">
        <f>플러스DR_V2_보유데이터!C34*B$21</f>
        <v>0</v>
      </c>
      <c r="D36" s="56">
        <f>C36*$C13*1000</f>
        <v>0</v>
      </c>
      <c r="E36" s="56">
        <f>C36*$D13*1000</f>
        <v>0</v>
      </c>
      <c r="F36" s="56">
        <f>C36*$E13*1000</f>
        <v>0</v>
      </c>
      <c r="G36" s="5" t="s">
        <v>87</v>
      </c>
      <c r="H36" s="23">
        <v>0</v>
      </c>
      <c r="I36" s="56">
        <f>플러스DR_V2_보유데이터!I34*C$21</f>
        <v>0</v>
      </c>
      <c r="J36" s="56">
        <f>I36*$C13*1000</f>
        <v>0</v>
      </c>
      <c r="K36" s="56">
        <f>I36*$D13*1000</f>
        <v>0</v>
      </c>
      <c r="L36" s="56">
        <f>I36*$E13*1000</f>
        <v>0</v>
      </c>
      <c r="M36" s="5" t="s">
        <v>87</v>
      </c>
      <c r="N36" s="23">
        <v>0</v>
      </c>
      <c r="O36" s="56">
        <f>플러스DR_V2_보유데이터!O34*D$21</f>
        <v>0.12612351855594992</v>
      </c>
      <c r="P36" s="56">
        <f>O36*$C13*1000</f>
        <v>22380.618367753312</v>
      </c>
      <c r="Q36" s="56">
        <f>O36*$D13*1000</f>
        <v>12832.7682112615</v>
      </c>
      <c r="R36" s="56">
        <f>O36*$E13*1000</f>
        <v>7451.377476285521</v>
      </c>
      <c r="S36" s="5" t="s">
        <v>87</v>
      </c>
      <c r="T36" s="56">
        <v>1.483426199598447</v>
      </c>
      <c r="U36" s="56">
        <f>플러스DR_V2_보유데이터!U34*E$21</f>
        <v>0</v>
      </c>
      <c r="V36" s="56">
        <f>U36*$C13*1000</f>
        <v>0</v>
      </c>
      <c r="W36" s="56">
        <f>U36*$D13*1000</f>
        <v>0</v>
      </c>
      <c r="X36" s="56">
        <f>U36*$E13*1000</f>
        <v>0</v>
      </c>
      <c r="Y36" s="5">
        <f t="shared" si="0"/>
        <v>0</v>
      </c>
      <c r="Z36" s="56">
        <v>0</v>
      </c>
      <c r="AA36" s="56">
        <f>플러스DR_V2_보유데이터!AA34*K$21</f>
        <v>1.9966440002223692E-2</v>
      </c>
      <c r="AB36" s="56">
        <f>AA36*$C13*1000</f>
        <v>3543.0447783945938</v>
      </c>
      <c r="AC36" s="56">
        <f>AA36*$D13*1000</f>
        <v>2031.5378090164193</v>
      </c>
      <c r="AD36" s="56">
        <f>AA36*$E13*1000</f>
        <v>1179.6172753313756</v>
      </c>
      <c r="AE36" s="5" t="s">
        <v>87</v>
      </c>
      <c r="AF36" s="56">
        <v>2.903065062525763</v>
      </c>
      <c r="AG36" s="56">
        <f>플러스DR_V2_보유데이터!AG34*G$21</f>
        <v>1.0473137895032372E-2</v>
      </c>
      <c r="AH36" s="56">
        <f>AG36*$C13*1000</f>
        <v>1858.4583194734942</v>
      </c>
      <c r="AI36" s="56">
        <f>AG36*$D13*1000</f>
        <v>1065.6168856556949</v>
      </c>
      <c r="AJ36" s="56">
        <f>AG36*$E13*1000</f>
        <v>618.75298683851258</v>
      </c>
      <c r="AK36" s="5">
        <f t="shared" si="1"/>
        <v>3.6076139078744518E-3</v>
      </c>
      <c r="AL36" s="56">
        <v>5.4717658588598921</v>
      </c>
      <c r="AM36" s="56">
        <f>플러스DR_V2_보유데이터!AM34*H$21</f>
        <v>0.10254755967601535</v>
      </c>
      <c r="AN36" s="56">
        <f>AM36*$C13*1000</f>
        <v>18197.064464508923</v>
      </c>
      <c r="AO36" s="56">
        <f>AM36*$D13*1000</f>
        <v>10433.970436441889</v>
      </c>
      <c r="AP36" s="56">
        <f>AM36*$E13*1000</f>
        <v>6058.5098256589863</v>
      </c>
      <c r="AQ36" s="5">
        <f t="shared" si="2"/>
        <v>1.8741218524540915E-2</v>
      </c>
      <c r="AR36" s="56">
        <v>0.37382339775423873</v>
      </c>
      <c r="AS36" s="56">
        <f>플러스DR_V2_보유데이터!AS34*I$21</f>
        <v>0</v>
      </c>
      <c r="AT36" s="56">
        <f>AS36*$C13*1000</f>
        <v>0</v>
      </c>
      <c r="AU36" s="56">
        <f>AS36*$D13*1000</f>
        <v>0</v>
      </c>
      <c r="AV36" s="56">
        <f>AS36*$E13*1000</f>
        <v>0</v>
      </c>
      <c r="AW36" s="5">
        <f t="shared" si="3"/>
        <v>0</v>
      </c>
      <c r="AX36" s="56">
        <v>0.78621587579459851</v>
      </c>
      <c r="AY36" s="56">
        <f>플러스DR_V2_보유데이터!AY34*J$21</f>
        <v>1.1275732010768817E-2</v>
      </c>
      <c r="AZ36" s="56">
        <f>AY36*$C13*1000</f>
        <v>2000.8786453109262</v>
      </c>
      <c r="BA36" s="56">
        <f>AY36*$D13*1000</f>
        <v>1147.2789291261934</v>
      </c>
      <c r="BB36" s="56">
        <f>AY36*$E13*1000</f>
        <v>666.17024719622168</v>
      </c>
      <c r="BC36" s="5">
        <f t="shared" si="4"/>
        <v>1.4341776041310372E-2</v>
      </c>
      <c r="BD36" s="56">
        <v>2.670167148326434</v>
      </c>
      <c r="BE36" s="56">
        <f>플러스DR_V2_보유데이터!BE34*K$21</f>
        <v>0</v>
      </c>
      <c r="BF36" s="56">
        <f>BE36*$C13*1000</f>
        <v>0</v>
      </c>
      <c r="BG36" s="56">
        <f>BE36*$D13*1000</f>
        <v>0</v>
      </c>
      <c r="BH36" s="56">
        <f>BE36*$E13*1000</f>
        <v>0</v>
      </c>
      <c r="BI36" s="5">
        <f t="shared" si="5"/>
        <v>0</v>
      </c>
    </row>
    <row r="37" spans="1:61" x14ac:dyDescent="0.3">
      <c r="A37" s="20">
        <v>44734.458333333336</v>
      </c>
      <c r="B37" s="23">
        <v>0</v>
      </c>
      <c r="C37" s="56">
        <f>플러스DR_V2_보유데이터!C35*B$21</f>
        <v>0</v>
      </c>
      <c r="D37" s="56">
        <f>C37*$C14*1000</f>
        <v>0</v>
      </c>
      <c r="E37" s="56">
        <f>C37*$D14*1000</f>
        <v>0</v>
      </c>
      <c r="F37" s="56">
        <f>C37*$E14*1000</f>
        <v>0</v>
      </c>
      <c r="G37" s="5" t="s">
        <v>87</v>
      </c>
      <c r="H37" s="23">
        <v>0</v>
      </c>
      <c r="I37" s="56">
        <f>플러스DR_V2_보유데이터!I35*C$21</f>
        <v>0</v>
      </c>
      <c r="J37" s="56">
        <f>I37*$C14*1000</f>
        <v>0</v>
      </c>
      <c r="K37" s="56">
        <f>I37*$D14*1000</f>
        <v>0</v>
      </c>
      <c r="L37" s="56">
        <f>I37*$E14*1000</f>
        <v>0</v>
      </c>
      <c r="M37" s="5" t="s">
        <v>87</v>
      </c>
      <c r="N37" s="23">
        <v>0</v>
      </c>
      <c r="O37" s="56">
        <f>플러스DR_V2_보유데이터!O35*D$21</f>
        <v>0.16554971354774145</v>
      </c>
      <c r="P37" s="56">
        <f>O37*$C14*1000</f>
        <v>30237.655179494974</v>
      </c>
      <c r="Q37" s="56">
        <f>O37*$D14*1000</f>
        <v>16724.496975376773</v>
      </c>
      <c r="R37" s="56">
        <f>O37*$E14*1000</f>
        <v>9841.9304704132301</v>
      </c>
      <c r="S37" s="5" t="s">
        <v>87</v>
      </c>
      <c r="T37" s="56">
        <v>3.218588134855461</v>
      </c>
      <c r="U37" s="56">
        <f>플러스DR_V2_보유데이터!U35*E$21</f>
        <v>5.5025951208505661E-2</v>
      </c>
      <c r="V37" s="56">
        <f>U37*$C14*1000</f>
        <v>10050.489988233559</v>
      </c>
      <c r="W37" s="56">
        <f>U37*$D14*1000</f>
        <v>5558.9425969528529</v>
      </c>
      <c r="X37" s="56">
        <f>U37*$E14*1000</f>
        <v>3271.2927993456615</v>
      </c>
      <c r="Y37" s="5">
        <f t="shared" si="0"/>
        <v>1.7096300894359984E-2</v>
      </c>
      <c r="Z37" s="56">
        <v>0</v>
      </c>
      <c r="AA37" s="56">
        <f>플러스DR_V2_보유데이터!AA35*K$21</f>
        <v>0</v>
      </c>
      <c r="AB37" s="56">
        <f>AA37*$C14*1000</f>
        <v>0</v>
      </c>
      <c r="AC37" s="56">
        <f>AA37*$D14*1000</f>
        <v>0</v>
      </c>
      <c r="AD37" s="56">
        <f>AA37*$E14*1000</f>
        <v>0</v>
      </c>
      <c r="AE37" s="5" t="s">
        <v>87</v>
      </c>
      <c r="AF37" s="56">
        <v>6.2987769580233524</v>
      </c>
      <c r="AG37" s="56">
        <f>플러스DR_V2_보유데이터!AG35*G$21</f>
        <v>2.8164202796451352E-2</v>
      </c>
      <c r="AH37" s="56">
        <f>AG37*$C14*1000</f>
        <v>5144.191640771839</v>
      </c>
      <c r="AI37" s="56">
        <f>AG37*$D14*1000</f>
        <v>2845.2608850169458</v>
      </c>
      <c r="AJ37" s="56">
        <f>AG37*$E14*1000</f>
        <v>1674.3618562490331</v>
      </c>
      <c r="AK37" s="5">
        <f t="shared" si="1"/>
        <v>4.4713764250019494E-3</v>
      </c>
      <c r="AL37" s="56">
        <v>11.872084148709872</v>
      </c>
      <c r="AM37" s="56">
        <f>플러스DR_V2_보유데이터!AM35*H$21</f>
        <v>0</v>
      </c>
      <c r="AN37" s="56">
        <f>AM37*$C14*1000</f>
        <v>0</v>
      </c>
      <c r="AO37" s="56">
        <f>AM37*$D14*1000</f>
        <v>0</v>
      </c>
      <c r="AP37" s="56">
        <f>AM37*$E14*1000</f>
        <v>0</v>
      </c>
      <c r="AQ37" s="5">
        <f t="shared" si="2"/>
        <v>0</v>
      </c>
      <c r="AR37" s="56">
        <v>0.81108420012322802</v>
      </c>
      <c r="AS37" s="56">
        <f>플러스DR_V2_보유데이터!AS35*I$21</f>
        <v>0</v>
      </c>
      <c r="AT37" s="56">
        <f>AS37*$C14*1000</f>
        <v>0</v>
      </c>
      <c r="AU37" s="56">
        <f>AS37*$D14*1000</f>
        <v>0</v>
      </c>
      <c r="AV37" s="56">
        <f>AS37*$E14*1000</f>
        <v>0</v>
      </c>
      <c r="AW37" s="5">
        <f t="shared" si="3"/>
        <v>0</v>
      </c>
      <c r="AX37" s="56">
        <v>1.7058516897925082</v>
      </c>
      <c r="AY37" s="56">
        <f>플러스DR_V2_보유데이터!AY35*J$21</f>
        <v>5.0925913542613145E-2</v>
      </c>
      <c r="AZ37" s="56">
        <f>AY37*$C14*1000</f>
        <v>9301.6181085582903</v>
      </c>
      <c r="BA37" s="56">
        <f>AY37*$D14*1000</f>
        <v>5144.7403245799942</v>
      </c>
      <c r="BB37" s="56">
        <f>AY37*$E14*1000</f>
        <v>3027.5455601083518</v>
      </c>
      <c r="BC37" s="5">
        <f t="shared" si="4"/>
        <v>2.9853658349869527E-2</v>
      </c>
      <c r="BD37" s="56">
        <v>5.7934586189799546</v>
      </c>
      <c r="BE37" s="56">
        <f>플러스DR_V2_보유데이터!BE35*K$21</f>
        <v>0</v>
      </c>
      <c r="BF37" s="56">
        <f>BE37*$C14*1000</f>
        <v>0</v>
      </c>
      <c r="BG37" s="56">
        <f>BE37*$D14*1000</f>
        <v>0</v>
      </c>
      <c r="BH37" s="56">
        <f>BE37*$E14*1000</f>
        <v>0</v>
      </c>
      <c r="BI37" s="5">
        <f t="shared" si="5"/>
        <v>0</v>
      </c>
    </row>
    <row r="38" spans="1:61" x14ac:dyDescent="0.3">
      <c r="A38" s="20">
        <v>44734.5</v>
      </c>
      <c r="B38" s="23">
        <v>0</v>
      </c>
      <c r="C38" s="56">
        <f>플러스DR_V2_보유데이터!C36*B$21</f>
        <v>5.0134002930399976E-2</v>
      </c>
      <c r="D38" s="56">
        <f>C38*$C15*1000</f>
        <v>6953.0848664171726</v>
      </c>
      <c r="E38" s="56">
        <f>C38*$D15*1000</f>
        <v>4946.8782242336592</v>
      </c>
      <c r="F38" s="56">
        <f>C38*$E15*1000</f>
        <v>2949.3833923954303</v>
      </c>
      <c r="G38" s="5" t="s">
        <v>87</v>
      </c>
      <c r="H38" s="23">
        <v>0</v>
      </c>
      <c r="I38" s="56">
        <f>플러스DR_V2_보유데이터!I36*C$21</f>
        <v>0</v>
      </c>
      <c r="J38" s="56">
        <f>I38*$C15*1000</f>
        <v>0</v>
      </c>
      <c r="K38" s="56">
        <f>I38*$D15*1000</f>
        <v>0</v>
      </c>
      <c r="L38" s="56">
        <f>I38*$E15*1000</f>
        <v>0</v>
      </c>
      <c r="M38" s="5" t="s">
        <v>87</v>
      </c>
      <c r="N38" s="23">
        <v>0</v>
      </c>
      <c r="O38" s="56">
        <f>플러스DR_V2_보유데이터!O36*D$21</f>
        <v>8.7172874039709775E-2</v>
      </c>
      <c r="P38" s="56">
        <f>O38*$C15*1000</f>
        <v>12090.005900567348</v>
      </c>
      <c r="Q38" s="56">
        <f>O38*$D15*1000</f>
        <v>8601.6190035648415</v>
      </c>
      <c r="R38" s="56">
        <f>O38*$E15*1000</f>
        <v>5128.3801797561255</v>
      </c>
      <c r="S38" s="5" t="s">
        <v>87</v>
      </c>
      <c r="T38" s="56">
        <v>4.8957690085460319</v>
      </c>
      <c r="U38" s="56">
        <f>플러스DR_V2_보유데이터!U36*E$21</f>
        <v>0.11882438880540443</v>
      </c>
      <c r="V38" s="56">
        <f>U38*$C15*1000</f>
        <v>16479.75448342154</v>
      </c>
      <c r="W38" s="56">
        <f>U38*$D15*1000</f>
        <v>11724.77255218127</v>
      </c>
      <c r="X38" s="56">
        <f>U38*$E15*1000</f>
        <v>6990.4387934219421</v>
      </c>
      <c r="Y38" s="5">
        <f t="shared" si="0"/>
        <v>2.4270832344823745E-2</v>
      </c>
      <c r="Z38" s="56">
        <v>0</v>
      </c>
      <c r="AA38" s="56">
        <f>플러스DR_V2_보유데이터!AA36*K$21</f>
        <v>0</v>
      </c>
      <c r="AB38" s="56">
        <f>AA38*$C15*1000</f>
        <v>0</v>
      </c>
      <c r="AC38" s="56">
        <f>AA38*$D15*1000</f>
        <v>0</v>
      </c>
      <c r="AD38" s="56">
        <f>AA38*$E15*1000</f>
        <v>0</v>
      </c>
      <c r="AE38" s="5" t="s">
        <v>87</v>
      </c>
      <c r="AF38" s="56">
        <v>9.5810199164297263</v>
      </c>
      <c r="AG38" s="56">
        <f>플러스DR_V2_보유데이터!AG36*G$21</f>
        <v>9.6763796883127487E-2</v>
      </c>
      <c r="AH38" s="56">
        <f>AG38*$C15*1000</f>
        <v>13420.170989720951</v>
      </c>
      <c r="AI38" s="56">
        <f>AG38*$D15*1000</f>
        <v>9547.9852338911005</v>
      </c>
      <c r="AJ38" s="56">
        <f>AG38*$E15*1000</f>
        <v>5692.6141706343897</v>
      </c>
      <c r="AK38" s="5">
        <f t="shared" si="1"/>
        <v>1.0099529875435831E-2</v>
      </c>
      <c r="AL38" s="56">
        <v>18.05853349568585</v>
      </c>
      <c r="AM38" s="56">
        <f>플러스DR_V2_보유데이터!AM36*H$21</f>
        <v>9.5727068025582823E-3</v>
      </c>
      <c r="AN38" s="56">
        <f>AM38*$C15*1000</f>
        <v>1327.6387064468081</v>
      </c>
      <c r="AO38" s="56">
        <f>AM38*$D15*1000</f>
        <v>944.56879683617115</v>
      </c>
      <c r="AP38" s="56">
        <f>AM38*$E15*1000</f>
        <v>563.16234119450371</v>
      </c>
      <c r="AQ38" s="5">
        <f t="shared" si="2"/>
        <v>5.3009325507213934E-4</v>
      </c>
      <c r="AR38" s="56">
        <v>1.2337337751551023</v>
      </c>
      <c r="AS38" s="56">
        <f>플러스DR_V2_보유데이터!AS36*I$21</f>
        <v>0</v>
      </c>
      <c r="AT38" s="56">
        <f>AS38*$C15*1000</f>
        <v>0</v>
      </c>
      <c r="AU38" s="56">
        <f>AS38*$D15*1000</f>
        <v>0</v>
      </c>
      <c r="AV38" s="56">
        <f>AS38*$E15*1000</f>
        <v>0</v>
      </c>
      <c r="AW38" s="5">
        <f t="shared" si="3"/>
        <v>0</v>
      </c>
      <c r="AX38" s="56">
        <v>2.5947575415507722</v>
      </c>
      <c r="AY38" s="56">
        <f>플러스DR_V2_보유데이터!AY36*J$21</f>
        <v>0.11266826388300348</v>
      </c>
      <c r="AZ38" s="56">
        <f>AY38*$C15*1000</f>
        <v>15625.961517933752</v>
      </c>
      <c r="BA38" s="56">
        <f>AY38*$D15*1000</f>
        <v>11117.328531272635</v>
      </c>
      <c r="BB38" s="56">
        <f>AY38*$E15*1000</f>
        <v>6628.2739642370943</v>
      </c>
      <c r="BC38" s="5">
        <f t="shared" si="4"/>
        <v>4.342149972735676E-2</v>
      </c>
      <c r="BD38" s="56">
        <v>8.8123841792418993</v>
      </c>
      <c r="BE38" s="56">
        <f>플러스DR_V2_보유데이터!BE36*K$21</f>
        <v>4.8712032915728311E-3</v>
      </c>
      <c r="BF38" s="56">
        <f>BE38*$C15*1000</f>
        <v>675.58718450823596</v>
      </c>
      <c r="BG38" s="56">
        <f>BE38*$D15*1000</f>
        <v>480.65680137990751</v>
      </c>
      <c r="BH38" s="56">
        <f>BE38*$E15*1000</f>
        <v>286.57288964322964</v>
      </c>
      <c r="BI38" s="5">
        <f t="shared" si="5"/>
        <v>5.5276792210756653E-4</v>
      </c>
    </row>
    <row r="39" spans="1:61" x14ac:dyDescent="0.3">
      <c r="A39" s="20">
        <v>44734.541666666664</v>
      </c>
      <c r="B39" s="23">
        <v>0</v>
      </c>
      <c r="C39" s="56">
        <f>플러스DR_V2_보유데이터!C37*B$21</f>
        <v>7.4039690777714259E-2</v>
      </c>
      <c r="D39" s="56">
        <f>C39*$C16*1000</f>
        <v>10210.813755154573</v>
      </c>
      <c r="E39" s="56">
        <f>C39*$D16*1000</f>
        <v>7180.1992844635679</v>
      </c>
      <c r="F39" s="56">
        <f>C39*$E16*1000</f>
        <v>4374.2649311473588</v>
      </c>
      <c r="G39" s="5" t="s">
        <v>87</v>
      </c>
      <c r="H39" s="23">
        <v>0</v>
      </c>
      <c r="I39" s="56">
        <f>플러스DR_V2_보유데이터!I37*C$21</f>
        <v>0</v>
      </c>
      <c r="J39" s="56">
        <f>I39*$C16*1000</f>
        <v>0</v>
      </c>
      <c r="K39" s="56">
        <f>I39*$D16*1000</f>
        <v>0</v>
      </c>
      <c r="L39" s="56">
        <f>I39*$E16*1000</f>
        <v>0</v>
      </c>
      <c r="M39" s="5" t="s">
        <v>87</v>
      </c>
      <c r="N39" s="23">
        <v>0</v>
      </c>
      <c r="O39" s="56">
        <f>플러스DR_V2_보유데이터!O37*D$21</f>
        <v>0.21986310713574939</v>
      </c>
      <c r="P39" s="56">
        <f>O39*$C16*1000</f>
        <v>30321.321105091196</v>
      </c>
      <c r="Q39" s="56">
        <f>O39*$D16*1000</f>
        <v>21321.819526172538</v>
      </c>
      <c r="R39" s="56">
        <f>O39*$E16*1000</f>
        <v>12989.512369580072</v>
      </c>
      <c r="S39" s="5" t="s">
        <v>87</v>
      </c>
      <c r="T39" s="56">
        <v>4.896121777277644</v>
      </c>
      <c r="U39" s="56">
        <f>플러스DR_V2_보유데이터!U37*E$21</f>
        <v>1.9529198492651646E-2</v>
      </c>
      <c r="V39" s="56">
        <f>U39*$C16*1000</f>
        <v>2693.2717641215886</v>
      </c>
      <c r="W39" s="56">
        <f>U39*$D16*1000</f>
        <v>1893.8968487060624</v>
      </c>
      <c r="X39" s="56">
        <f>U39*$E16*1000</f>
        <v>1153.7850469458592</v>
      </c>
      <c r="Y39" s="5">
        <f t="shared" si="0"/>
        <v>3.988707671301106E-3</v>
      </c>
      <c r="Z39" s="56">
        <v>0</v>
      </c>
      <c r="AA39" s="56">
        <f>플러스DR_V2_보유데이터!AA37*K$21</f>
        <v>1.2322518643955486E-3</v>
      </c>
      <c r="AB39" s="56">
        <f>AA39*$C16*1000</f>
        <v>169.93985461879009</v>
      </c>
      <c r="AC39" s="56">
        <f>AA39*$D16*1000</f>
        <v>119.50095769004727</v>
      </c>
      <c r="AD39" s="56">
        <f>AA39*$E16*1000</f>
        <v>72.801440148489007</v>
      </c>
      <c r="AE39" s="5" t="s">
        <v>87</v>
      </c>
      <c r="AF39" s="56">
        <v>9.5817102848350917</v>
      </c>
      <c r="AG39" s="56">
        <f>플러스DR_V2_보유데이터!AG37*G$21</f>
        <v>4.8878783713369324E-2</v>
      </c>
      <c r="AH39" s="56">
        <f>AG39*$C16*1000</f>
        <v>6740.8730619107637</v>
      </c>
      <c r="AI39" s="56">
        <f>AG39*$D16*1000</f>
        <v>4740.1522637074786</v>
      </c>
      <c r="AJ39" s="56">
        <f>AG39*$E16*1000</f>
        <v>2887.7585417858595</v>
      </c>
      <c r="AK39" s="5">
        <f t="shared" si="1"/>
        <v>5.1012587795239428E-3</v>
      </c>
      <c r="AL39" s="56">
        <v>18.059834718424284</v>
      </c>
      <c r="AM39" s="56">
        <f>플러스DR_V2_보유데이터!AM37*H$21</f>
        <v>5.0976401620463151E-2</v>
      </c>
      <c r="AN39" s="56">
        <f>AM39*$C16*1000</f>
        <v>7030.1555474780735</v>
      </c>
      <c r="AO39" s="56">
        <f>AM39*$D16*1000</f>
        <v>4943.5744341324043</v>
      </c>
      <c r="AP39" s="56">
        <f>AM39*$E16*1000</f>
        <v>3011.6858077369629</v>
      </c>
      <c r="AQ39" s="5">
        <f t="shared" si="2"/>
        <v>2.8226394324892823E-3</v>
      </c>
      <c r="AR39" s="56">
        <v>1.2338226728743877</v>
      </c>
      <c r="AS39" s="56">
        <f>플러스DR_V2_보유데이터!AS37*I$21</f>
        <v>0</v>
      </c>
      <c r="AT39" s="56">
        <f>AS39*$C16*1000</f>
        <v>0</v>
      </c>
      <c r="AU39" s="56">
        <f>AS39*$D16*1000</f>
        <v>0</v>
      </c>
      <c r="AV39" s="56">
        <f>AS39*$E16*1000</f>
        <v>0</v>
      </c>
      <c r="AW39" s="5">
        <f t="shared" si="3"/>
        <v>0</v>
      </c>
      <c r="AX39" s="56">
        <v>2.5949445089761505</v>
      </c>
      <c r="AY39" s="56">
        <f>플러스DR_V2_보유데이터!AY37*J$21</f>
        <v>0</v>
      </c>
      <c r="AZ39" s="56">
        <f>AY39*$C16*1000</f>
        <v>0</v>
      </c>
      <c r="BA39" s="56">
        <f>AY39*$D16*1000</f>
        <v>0</v>
      </c>
      <c r="BB39" s="56">
        <f>AY39*$E16*1000</f>
        <v>0</v>
      </c>
      <c r="BC39" s="5">
        <f t="shared" si="4"/>
        <v>0</v>
      </c>
      <c r="BD39" s="56">
        <v>8.8130191629561967</v>
      </c>
      <c r="BE39" s="56">
        <f>플러스DR_V2_보유데이터!BE37*K$21</f>
        <v>2.9084781534595747E-2</v>
      </c>
      <c r="BF39" s="56">
        <f>BE39*$C16*1000</f>
        <v>4011.0822214360996</v>
      </c>
      <c r="BG39" s="56">
        <f>BE39*$D16*1000</f>
        <v>2820.5753612674753</v>
      </c>
      <c r="BH39" s="56">
        <f>BE39*$E16*1000</f>
        <v>1718.3288930639167</v>
      </c>
      <c r="BI39" s="5">
        <f t="shared" si="5"/>
        <v>3.300206319401644E-3</v>
      </c>
    </row>
    <row r="40" spans="1:61" x14ac:dyDescent="0.3">
      <c r="A40" s="20">
        <v>44734.583333333336</v>
      </c>
      <c r="B40" s="23">
        <v>0</v>
      </c>
      <c r="C40" s="56">
        <f>플러스DR_V2_보유데이터!C38*B$21</f>
        <v>0</v>
      </c>
      <c r="D40" s="56">
        <f>C40*$C17*1000</f>
        <v>0</v>
      </c>
      <c r="E40" s="56">
        <f>C40*$D17*1000</f>
        <v>0</v>
      </c>
      <c r="F40" s="56">
        <f>C40*$E17*1000</f>
        <v>0</v>
      </c>
      <c r="G40" s="5" t="s">
        <v>87</v>
      </c>
      <c r="H40" s="23">
        <v>0</v>
      </c>
      <c r="I40" s="56">
        <f>플러스DR_V2_보유데이터!I38*C$21</f>
        <v>0</v>
      </c>
      <c r="J40" s="56">
        <f>I40*$C17*1000</f>
        <v>0</v>
      </c>
      <c r="K40" s="56">
        <f>I40*$D17*1000</f>
        <v>0</v>
      </c>
      <c r="L40" s="56">
        <f>I40*$E17*1000</f>
        <v>0</v>
      </c>
      <c r="M40" s="5" t="s">
        <v>87</v>
      </c>
      <c r="N40" s="23">
        <v>0</v>
      </c>
      <c r="O40" s="56">
        <f>플러스DR_V2_보유데이터!O38*D$21</f>
        <v>0.10353032654554084</v>
      </c>
      <c r="P40" s="56">
        <f>O40*$C17*1000</f>
        <v>19799.139648569231</v>
      </c>
      <c r="Q40" s="56">
        <f>O40*$D17*1000</f>
        <v>10391.966846209079</v>
      </c>
      <c r="R40" s="56">
        <f>O40*$E17*1000</f>
        <v>6116.5716923105529</v>
      </c>
      <c r="S40" s="5" t="s">
        <v>87</v>
      </c>
      <c r="T40" s="56">
        <v>3.3682453119657079</v>
      </c>
      <c r="U40" s="56">
        <f>플러스DR_V2_보유데이터!U38*E$21</f>
        <v>0</v>
      </c>
      <c r="V40" s="56">
        <f>U40*$C17*1000</f>
        <v>0</v>
      </c>
      <c r="W40" s="56">
        <f>U40*$D17*1000</f>
        <v>0</v>
      </c>
      <c r="X40" s="56">
        <f>U40*$E17*1000</f>
        <v>0</v>
      </c>
      <c r="Y40" s="5">
        <f t="shared" si="0"/>
        <v>0</v>
      </c>
      <c r="Z40" s="56">
        <v>0</v>
      </c>
      <c r="AA40" s="56">
        <f>플러스DR_V2_보유데이터!AA38*K$21</f>
        <v>0</v>
      </c>
      <c r="AB40" s="56">
        <f>AA40*$C17*1000</f>
        <v>0</v>
      </c>
      <c r="AC40" s="56">
        <f>AA40*$D17*1000</f>
        <v>0</v>
      </c>
      <c r="AD40" s="56">
        <f>AA40*$E17*1000</f>
        <v>0</v>
      </c>
      <c r="AE40" s="5" t="s">
        <v>87</v>
      </c>
      <c r="AF40" s="56">
        <v>6.5916560526103254</v>
      </c>
      <c r="AG40" s="56">
        <f>플러스DR_V2_보유데이터!AG38*G$21</f>
        <v>8.2720269107071295E-2</v>
      </c>
      <c r="AH40" s="56">
        <f>AG40*$C17*1000</f>
        <v>15819.424264036315</v>
      </c>
      <c r="AI40" s="56">
        <f>AG40*$D17*1000</f>
        <v>8303.1351561713309</v>
      </c>
      <c r="AJ40" s="56">
        <f>AG40*$E17*1000</f>
        <v>4887.1134988457725</v>
      </c>
      <c r="AK40" s="5">
        <f t="shared" si="1"/>
        <v>1.2549239287798275E-2</v>
      </c>
      <c r="AL40" s="56">
        <v>12.424109610082244</v>
      </c>
      <c r="AM40" s="56">
        <f>플러스DR_V2_보유데이터!AM38*H$21</f>
        <v>1.1622489907785253E-2</v>
      </c>
      <c r="AN40" s="56">
        <f>AM40*$C17*1000</f>
        <v>2222.6849699648519</v>
      </c>
      <c r="AO40" s="56">
        <f>AM40*$D17*1000</f>
        <v>1166.6198091143385</v>
      </c>
      <c r="AP40" s="56">
        <f>AM40*$E17*1000</f>
        <v>686.6567037519527</v>
      </c>
      <c r="AQ40" s="5">
        <f t="shared" si="2"/>
        <v>9.3547870008747758E-4</v>
      </c>
      <c r="AR40" s="56">
        <v>0.84879780829652596</v>
      </c>
      <c r="AS40" s="56">
        <f>플러스DR_V2_보유데이터!AS38*I$21</f>
        <v>5.3652555544574855E-2</v>
      </c>
      <c r="AT40" s="56">
        <f>AS40*$C17*1000</f>
        <v>10260.514722344496</v>
      </c>
      <c r="AU40" s="56">
        <f>AS40*$D17*1000</f>
        <v>5385.4324335426099</v>
      </c>
      <c r="AV40" s="56">
        <f>AS40*$E17*1000</f>
        <v>3169.7929815734824</v>
      </c>
      <c r="AW40" s="5">
        <f t="shared" si="3"/>
        <v>6.3210054291081952E-2</v>
      </c>
      <c r="AX40" s="56">
        <v>1.7851699926528262</v>
      </c>
      <c r="AY40" s="56">
        <f>플러스DR_V2_보유데이터!AY38*J$21</f>
        <v>5.2792578320786454E-3</v>
      </c>
      <c r="AZ40" s="56">
        <f>AY40*$C17*1000</f>
        <v>1009.6052678067202</v>
      </c>
      <c r="BA40" s="56">
        <f>AY40*$D17*1000</f>
        <v>529.9111303335676</v>
      </c>
      <c r="BB40" s="56">
        <f>AY40*$E17*1000</f>
        <v>311.89855271920635</v>
      </c>
      <c r="BC40" s="5">
        <f t="shared" si="4"/>
        <v>2.9572857788369156E-3</v>
      </c>
      <c r="BD40" s="56">
        <v>6.0628415366736181</v>
      </c>
      <c r="BE40" s="56">
        <f>플러스DR_V2_보유데이터!BE38*K$21</f>
        <v>4.4133354693428099E-2</v>
      </c>
      <c r="BF40" s="56">
        <f>BE40*$C17*1000</f>
        <v>8440.0627515711894</v>
      </c>
      <c r="BG40" s="56">
        <f>BE40*$D17*1000</f>
        <v>4429.9325046980111</v>
      </c>
      <c r="BH40" s="56">
        <f>BE40*$E17*1000</f>
        <v>2607.398595287732</v>
      </c>
      <c r="BI40" s="5">
        <f t="shared" si="5"/>
        <v>7.2793185219288681E-3</v>
      </c>
    </row>
    <row r="41" spans="1:61" ht="18" thickBot="1" x14ac:dyDescent="0.35">
      <c r="A41" s="21">
        <v>44734.625</v>
      </c>
      <c r="B41" s="24">
        <v>0</v>
      </c>
      <c r="C41" s="25">
        <f>플러스DR_V2_보유데이터!C39*B$21</f>
        <v>1.4210298482854888E-2</v>
      </c>
      <c r="D41" s="25">
        <f>C41*$C18*1000</f>
        <v>2632.3156909640393</v>
      </c>
      <c r="E41" s="25">
        <f>C41*$D18*1000</f>
        <v>1461.9205645591865</v>
      </c>
      <c r="F41" s="25">
        <f>C41*$E18*1000</f>
        <v>844.80224480572303</v>
      </c>
      <c r="G41" s="7" t="s">
        <v>87</v>
      </c>
      <c r="H41" s="24">
        <v>0</v>
      </c>
      <c r="I41" s="25">
        <f>플러스DR_V2_보유데이터!I39*C$21</f>
        <v>0</v>
      </c>
      <c r="J41" s="25">
        <f>I41*$C18*1000</f>
        <v>0</v>
      </c>
      <c r="K41" s="25">
        <f>I41*$D18*1000</f>
        <v>0</v>
      </c>
      <c r="L41" s="25">
        <f>I41*$E18*1000</f>
        <v>0</v>
      </c>
      <c r="M41" s="7" t="s">
        <v>87</v>
      </c>
      <c r="N41" s="24">
        <v>0</v>
      </c>
      <c r="O41" s="25">
        <f>플러스DR_V2_보유데이터!O39*D$21</f>
        <v>9.2438594938899762E-2</v>
      </c>
      <c r="P41" s="25">
        <f>O41*$C18*1000</f>
        <v>17123.325326481794</v>
      </c>
      <c r="Q41" s="25">
        <f>O41*$D18*1000</f>
        <v>9509.8553392936683</v>
      </c>
      <c r="R41" s="25">
        <f>O41*$E18*1000</f>
        <v>5495.4744691175911</v>
      </c>
      <c r="S41" s="7" t="s">
        <v>87</v>
      </c>
      <c r="T41" s="25">
        <v>1.4211470042311518</v>
      </c>
      <c r="U41" s="25">
        <f>플러스DR_V2_보유데이터!U39*E$21</f>
        <v>9.8247304517581513E-2</v>
      </c>
      <c r="V41" s="25">
        <f>U41*$C18*1000</f>
        <v>18199.330688836799</v>
      </c>
      <c r="W41" s="25">
        <f>U41*$D18*1000</f>
        <v>10107.44109703637</v>
      </c>
      <c r="X41" s="25">
        <f>U41*$E18*1000</f>
        <v>5840.8022535702212</v>
      </c>
      <c r="Y41" s="7">
        <f t="shared" si="0"/>
        <v>6.9132400958572093E-2</v>
      </c>
      <c r="Z41" s="25">
        <v>0</v>
      </c>
      <c r="AA41" s="25">
        <f>플러스DR_V2_보유데이터!AA39*K$21</f>
        <v>0</v>
      </c>
      <c r="AB41" s="25">
        <f>AA41*$C18*1000</f>
        <v>0</v>
      </c>
      <c r="AC41" s="25">
        <f>AA41*$D18*1000</f>
        <v>0</v>
      </c>
      <c r="AD41" s="25">
        <f>AA41*$E18*1000</f>
        <v>0</v>
      </c>
      <c r="AE41" s="7" t="s">
        <v>87</v>
      </c>
      <c r="AF41" s="25">
        <v>2.7811846776155109</v>
      </c>
      <c r="AG41" s="25">
        <f>플러스DR_V2_보유데이터!AG39*G$21</f>
        <v>3.8499574974980612E-2</v>
      </c>
      <c r="AH41" s="25">
        <f>AG41*$C18*1000</f>
        <v>7131.6612683654093</v>
      </c>
      <c r="AI41" s="25">
        <f>AG41*$D18*1000</f>
        <v>3960.7416023400028</v>
      </c>
      <c r="AJ41" s="25">
        <f>AG41*$E18*1000</f>
        <v>2288.7997322625979</v>
      </c>
      <c r="AK41" s="7">
        <f t="shared" si="1"/>
        <v>1.3842868934539454E-2</v>
      </c>
      <c r="AL41" s="25">
        <v>5.2420428197088533</v>
      </c>
      <c r="AM41" s="25">
        <f>플러스DR_V2_보유데이터!AM39*H$21</f>
        <v>9.2021031802929393E-2</v>
      </c>
      <c r="AN41" s="25">
        <f>AM41*$C18*1000</f>
        <v>17045.975931174642</v>
      </c>
      <c r="AO41" s="25">
        <f>AM41*$D18*1000</f>
        <v>9466.8974706596346</v>
      </c>
      <c r="AP41" s="25">
        <f>AM41*$E18*1000</f>
        <v>5470.650340684153</v>
      </c>
      <c r="AQ41" s="7">
        <f t="shared" si="2"/>
        <v>1.7554422000703895E-2</v>
      </c>
      <c r="AR41" s="25">
        <v>0.35812904071247659</v>
      </c>
      <c r="AS41" s="25">
        <f>플러스DR_V2_보유데이터!AS39*I$21</f>
        <v>4.6000069549499166E-2</v>
      </c>
      <c r="AT41" s="25">
        <f>AS41*$C18*1000</f>
        <v>8521.0528833492262</v>
      </c>
      <c r="AU41" s="25">
        <f>AS41*$D18*1000</f>
        <v>4732.3740403273541</v>
      </c>
      <c r="AV41" s="25">
        <f>AS41*$E18*1000</f>
        <v>2734.7041347177255</v>
      </c>
      <c r="AW41" s="7">
        <f t="shared" si="3"/>
        <v>0.12844551633675039</v>
      </c>
      <c r="AX41" s="25">
        <v>0.75320790266945392</v>
      </c>
      <c r="AY41" s="25">
        <f>플러스DR_V2_보유데이터!AY39*J$21</f>
        <v>0</v>
      </c>
      <c r="AZ41" s="25">
        <f>AY41*$C18*1000</f>
        <v>0</v>
      </c>
      <c r="BA41" s="25">
        <f>AY41*$D18*1000</f>
        <v>0</v>
      </c>
      <c r="BB41" s="25">
        <f>AY41*$E18*1000</f>
        <v>0</v>
      </c>
      <c r="BC41" s="7">
        <f t="shared" si="4"/>
        <v>0</v>
      </c>
      <c r="BD41" s="25">
        <v>2.5580645971250524</v>
      </c>
      <c r="BE41" s="25">
        <f>플러스DR_V2_보유데이터!BE39*K$21</f>
        <v>1.9372753339787414E-3</v>
      </c>
      <c r="BF41" s="25">
        <f>BE41*$C18*1000</f>
        <v>358.86088286622208</v>
      </c>
      <c r="BG41" s="25">
        <f>BE41*$D18*1000</f>
        <v>199.30212256792811</v>
      </c>
      <c r="BH41" s="25">
        <f>BE41*$E18*1000</f>
        <v>115.17101860503617</v>
      </c>
      <c r="BI41" s="7">
        <f t="shared" si="5"/>
        <v>7.5732072448675414E-4</v>
      </c>
    </row>
    <row r="45" spans="1:61" ht="18" thickBot="1" x14ac:dyDescent="0.35">
      <c r="A45" s="42" t="s">
        <v>89</v>
      </c>
    </row>
    <row r="46" spans="1:61" ht="18" thickBot="1" x14ac:dyDescent="0.35">
      <c r="A46" s="36"/>
      <c r="B46" s="46" t="s">
        <v>28</v>
      </c>
      <c r="C46" s="47"/>
      <c r="D46" s="47"/>
      <c r="E46" s="47"/>
      <c r="F46" s="47"/>
      <c r="G46" s="48"/>
      <c r="H46" s="47" t="s">
        <v>29</v>
      </c>
      <c r="I46" s="47"/>
      <c r="J46" s="47"/>
      <c r="K46" s="47"/>
      <c r="L46" s="47"/>
      <c r="M46" s="48"/>
      <c r="N46" s="46" t="s">
        <v>57</v>
      </c>
      <c r="O46" s="47"/>
      <c r="P46" s="47"/>
      <c r="Q46" s="47"/>
      <c r="R46" s="47"/>
      <c r="S46" s="48"/>
      <c r="T46" s="46" t="s">
        <v>58</v>
      </c>
      <c r="U46" s="47"/>
      <c r="V46" s="47"/>
      <c r="W46" s="47"/>
      <c r="X46" s="47"/>
      <c r="Y46" s="48"/>
      <c r="Z46" s="46" t="s">
        <v>59</v>
      </c>
      <c r="AA46" s="47"/>
      <c r="AB46" s="47"/>
      <c r="AC46" s="47"/>
      <c r="AD46" s="47"/>
      <c r="AE46" s="48"/>
      <c r="AF46" s="46" t="s">
        <v>60</v>
      </c>
      <c r="AG46" s="47"/>
      <c r="AH46" s="47"/>
      <c r="AI46" s="47"/>
      <c r="AJ46" s="47"/>
      <c r="AK46" s="48"/>
      <c r="AL46" s="46" t="s">
        <v>61</v>
      </c>
      <c r="AM46" s="47"/>
      <c r="AN46" s="47"/>
      <c r="AO46" s="47"/>
      <c r="AP46" s="47"/>
      <c r="AQ46" s="48"/>
      <c r="AR46" s="46" t="s">
        <v>62</v>
      </c>
      <c r="AS46" s="47"/>
      <c r="AT46" s="47"/>
      <c r="AU46" s="47"/>
      <c r="AV46" s="47"/>
      <c r="AW46" s="48"/>
      <c r="AX46" s="46" t="s">
        <v>63</v>
      </c>
      <c r="AY46" s="47"/>
      <c r="AZ46" s="47"/>
      <c r="BA46" s="47"/>
      <c r="BB46" s="47"/>
      <c r="BC46" s="48"/>
      <c r="BD46" s="46" t="s">
        <v>64</v>
      </c>
      <c r="BE46" s="47"/>
      <c r="BF46" s="47"/>
      <c r="BG46" s="47"/>
      <c r="BH46" s="47"/>
      <c r="BI46" s="48"/>
    </row>
    <row r="47" spans="1:61" x14ac:dyDescent="0.3">
      <c r="A47" s="37" t="s">
        <v>0</v>
      </c>
      <c r="B47" s="38" t="s">
        <v>54</v>
      </c>
      <c r="C47" s="39" t="s">
        <v>55</v>
      </c>
      <c r="D47" s="41" t="s">
        <v>88</v>
      </c>
      <c r="E47" s="41" t="s">
        <v>90</v>
      </c>
      <c r="F47" s="41" t="s">
        <v>91</v>
      </c>
      <c r="G47" s="40" t="s">
        <v>65</v>
      </c>
      <c r="H47" s="38" t="s">
        <v>54</v>
      </c>
      <c r="I47" s="39" t="s">
        <v>55</v>
      </c>
      <c r="J47" s="41" t="s">
        <v>88</v>
      </c>
      <c r="K47" s="41" t="s">
        <v>90</v>
      </c>
      <c r="L47" s="41" t="s">
        <v>91</v>
      </c>
      <c r="M47" s="40" t="s">
        <v>65</v>
      </c>
      <c r="N47" s="38" t="s">
        <v>54</v>
      </c>
      <c r="O47" s="39" t="s">
        <v>55</v>
      </c>
      <c r="P47" s="41" t="s">
        <v>88</v>
      </c>
      <c r="Q47" s="41" t="s">
        <v>90</v>
      </c>
      <c r="R47" s="41" t="s">
        <v>91</v>
      </c>
      <c r="S47" s="40" t="s">
        <v>65</v>
      </c>
      <c r="T47" s="38" t="s">
        <v>54</v>
      </c>
      <c r="U47" s="39" t="s">
        <v>55</v>
      </c>
      <c r="V47" s="41" t="s">
        <v>88</v>
      </c>
      <c r="W47" s="41" t="s">
        <v>90</v>
      </c>
      <c r="X47" s="41" t="s">
        <v>91</v>
      </c>
      <c r="Y47" s="40" t="s">
        <v>65</v>
      </c>
      <c r="Z47" s="38" t="s">
        <v>54</v>
      </c>
      <c r="AA47" s="39" t="s">
        <v>55</v>
      </c>
      <c r="AB47" s="41" t="s">
        <v>88</v>
      </c>
      <c r="AC47" s="41" t="s">
        <v>90</v>
      </c>
      <c r="AD47" s="41" t="s">
        <v>91</v>
      </c>
      <c r="AE47" s="40" t="s">
        <v>65</v>
      </c>
      <c r="AF47" s="38" t="s">
        <v>54</v>
      </c>
      <c r="AG47" s="39" t="s">
        <v>55</v>
      </c>
      <c r="AH47" s="41" t="s">
        <v>88</v>
      </c>
      <c r="AI47" s="41" t="s">
        <v>90</v>
      </c>
      <c r="AJ47" s="41" t="s">
        <v>91</v>
      </c>
      <c r="AK47" s="40" t="s">
        <v>65</v>
      </c>
      <c r="AL47" s="38" t="s">
        <v>54</v>
      </c>
      <c r="AM47" s="39" t="s">
        <v>55</v>
      </c>
      <c r="AN47" s="41" t="s">
        <v>88</v>
      </c>
      <c r="AO47" s="41" t="s">
        <v>90</v>
      </c>
      <c r="AP47" s="41" t="s">
        <v>91</v>
      </c>
      <c r="AQ47" s="40" t="s">
        <v>65</v>
      </c>
      <c r="AR47" s="38" t="s">
        <v>54</v>
      </c>
      <c r="AS47" s="39" t="s">
        <v>55</v>
      </c>
      <c r="AT47" s="41" t="s">
        <v>88</v>
      </c>
      <c r="AU47" s="41" t="s">
        <v>90</v>
      </c>
      <c r="AV47" s="41" t="s">
        <v>91</v>
      </c>
      <c r="AW47" s="40" t="s">
        <v>65</v>
      </c>
      <c r="AX47" s="38" t="s">
        <v>54</v>
      </c>
      <c r="AY47" s="39" t="s">
        <v>55</v>
      </c>
      <c r="AZ47" s="41" t="s">
        <v>88</v>
      </c>
      <c r="BA47" s="41" t="s">
        <v>90</v>
      </c>
      <c r="BB47" s="41" t="s">
        <v>91</v>
      </c>
      <c r="BC47" s="40" t="s">
        <v>65</v>
      </c>
      <c r="BD47" s="38" t="s">
        <v>54</v>
      </c>
      <c r="BE47" s="39" t="s">
        <v>55</v>
      </c>
      <c r="BF47" s="41" t="s">
        <v>88</v>
      </c>
      <c r="BG47" s="41" t="s">
        <v>90</v>
      </c>
      <c r="BH47" s="41" t="s">
        <v>91</v>
      </c>
      <c r="BI47" s="40" t="s">
        <v>65</v>
      </c>
    </row>
    <row r="48" spans="1:61" x14ac:dyDescent="0.3">
      <c r="A48" s="20">
        <v>44733.333333333336</v>
      </c>
      <c r="B48" s="23">
        <v>0</v>
      </c>
      <c r="C48" s="56">
        <f>플러스DR_V2_보유데이터!C46*B$21</f>
        <v>0</v>
      </c>
      <c r="D48">
        <f>C48*$H3*1000</f>
        <v>0</v>
      </c>
      <c r="E48">
        <f>C48*$I3*1000</f>
        <v>0</v>
      </c>
      <c r="F48">
        <f>C48*$O3*1000</f>
        <v>0</v>
      </c>
      <c r="G48" s="5" t="s">
        <v>87</v>
      </c>
      <c r="H48" s="23">
        <v>0</v>
      </c>
      <c r="I48" s="56">
        <f>플러스DR_V2_보유데이터!I46*C$21</f>
        <v>0</v>
      </c>
      <c r="J48">
        <f>I48*$H3*1000</f>
        <v>0</v>
      </c>
      <c r="K48">
        <f>I48*$I3*1000</f>
        <v>0</v>
      </c>
      <c r="L48">
        <f>I48*$O3*1000</f>
        <v>0</v>
      </c>
      <c r="M48" s="5" t="s">
        <v>87</v>
      </c>
      <c r="N48">
        <v>0</v>
      </c>
      <c r="O48" s="56">
        <f>플러스DR_V2_보유데이터!O46*D$21</f>
        <v>1.5987933316638496E-2</v>
      </c>
      <c r="P48">
        <f>O48*$H3*1000</f>
        <v>2346.069334883533</v>
      </c>
      <c r="Q48">
        <f>O48*$I3*1000</f>
        <v>1322.9908233296246</v>
      </c>
      <c r="R48">
        <f>O48*$O3*1000</f>
        <v>1354.9773485851124</v>
      </c>
      <c r="S48" s="5" t="s">
        <v>87</v>
      </c>
      <c r="T48">
        <v>0.2012912245280927</v>
      </c>
      <c r="U48" s="56">
        <f>플러스DR_V2_보유데이터!U46*E$21</f>
        <v>4.1489893365441045E-2</v>
      </c>
      <c r="V48">
        <f>U48*$H3*1000</f>
        <v>6088.2269524448193</v>
      </c>
      <c r="W48">
        <f>U48*$I3*1000</f>
        <v>3433.2610160613367</v>
      </c>
      <c r="X48">
        <f>U48*$J3*1000</f>
        <v>3001.3788860560053</v>
      </c>
      <c r="Y48" s="5">
        <f>1-(T48-U48)/T48</f>
        <v>0.20611873896991773</v>
      </c>
      <c r="Z48">
        <v>0</v>
      </c>
      <c r="AA48" s="56">
        <f>플러스DR_V2_보유데이터!AA46*F$21</f>
        <v>7.376792797985221E-2</v>
      </c>
      <c r="AB48">
        <f>AA48*$H3*1000</f>
        <v>10824.705751763513</v>
      </c>
      <c r="AC48">
        <f>AA48*$I3*1000</f>
        <v>6104.2468617141176</v>
      </c>
      <c r="AD48">
        <f>AA48*$J3*1000</f>
        <v>5336.3719100625094</v>
      </c>
      <c r="AE48" s="5" t="s">
        <v>87</v>
      </c>
      <c r="AF48">
        <v>0.39392692503254789</v>
      </c>
      <c r="AG48" s="56">
        <f>플러스DR_V2_보유데이터!AG46*G$21</f>
        <v>0</v>
      </c>
      <c r="AH48">
        <f>AG48*$H3*1000</f>
        <v>0</v>
      </c>
      <c r="AI48">
        <f>AG48*$I3*1000</f>
        <v>0</v>
      </c>
      <c r="AJ48">
        <f>AG48*$J3*1000</f>
        <v>0</v>
      </c>
      <c r="AK48" s="5">
        <f>1-(AF48-AG48)/AF48</f>
        <v>0</v>
      </c>
      <c r="AL48">
        <v>0.7424828079476179</v>
      </c>
      <c r="AM48" s="56">
        <f>플러스DR_V2_보유데이터!AM46*H$21</f>
        <v>0</v>
      </c>
      <c r="AN48">
        <f>AM48*$H3*1000</f>
        <v>0</v>
      </c>
      <c r="AO48">
        <f>AM48*$I3*1000</f>
        <v>0</v>
      </c>
      <c r="AP48">
        <f>AM48*$J3*1000</f>
        <v>0</v>
      </c>
      <c r="AQ48" s="5">
        <f>1-(AL48-AM48)/AL48</f>
        <v>0</v>
      </c>
      <c r="AR48">
        <v>5.0725387964410971E-2</v>
      </c>
      <c r="AS48" s="56">
        <f>플러스DR_V2_보유데이터!AS46*I$21</f>
        <v>0</v>
      </c>
      <c r="AT48">
        <f>AS48*$H3*1000</f>
        <v>0</v>
      </c>
      <c r="AU48">
        <f>AS48*$I3*1000</f>
        <v>0</v>
      </c>
      <c r="AV48">
        <f>AS48*$J3*1000</f>
        <v>0</v>
      </c>
      <c r="AW48" s="5">
        <f>1-(AR48-AS48)/AR48</f>
        <v>0</v>
      </c>
      <c r="AX48">
        <v>0.10668434764396165</v>
      </c>
      <c r="AY48" s="56">
        <f>플러스DR_V2_보유데이터!AY46*J$21</f>
        <v>0</v>
      </c>
      <c r="AZ48">
        <f>AY48*$H3*1000</f>
        <v>0</v>
      </c>
      <c r="BA48">
        <f>AY48*$I3*1000</f>
        <v>0</v>
      </c>
      <c r="BB48">
        <f>AY48*$J3*1000</f>
        <v>0</v>
      </c>
      <c r="BC48" s="5">
        <f>1-(AX48-AY48)/AX48</f>
        <v>0</v>
      </c>
      <c r="BD48">
        <v>0.36232420266461896</v>
      </c>
      <c r="BE48" s="56">
        <f>플러스DR_V2_보유데이터!BE46*K$21</f>
        <v>4.8104548473092965E-2</v>
      </c>
      <c r="BF48">
        <f>BE48*$H3*1000</f>
        <v>7058.8614429416621</v>
      </c>
      <c r="BG48">
        <f>BE48*$I3*1000</f>
        <v>3980.6193164494612</v>
      </c>
      <c r="BH48">
        <f>BE48*$J3*1000</f>
        <v>3479.8830365435451</v>
      </c>
      <c r="BI48" s="5">
        <f>1-(BD48-BE48)/BD48</f>
        <v>0.13276658892594151</v>
      </c>
    </row>
    <row r="49" spans="1:61" x14ac:dyDescent="0.3">
      <c r="A49" s="20">
        <v>44733.375</v>
      </c>
      <c r="B49" s="23">
        <v>0</v>
      </c>
      <c r="C49" s="56">
        <f>플러스DR_V2_보유데이터!C47*B$21</f>
        <v>0</v>
      </c>
      <c r="D49">
        <f>C49*$H4*1000</f>
        <v>0</v>
      </c>
      <c r="E49">
        <f>C49*$I4*1000</f>
        <v>0</v>
      </c>
      <c r="F49">
        <f>C49*$J4*1000</f>
        <v>0</v>
      </c>
      <c r="G49" s="5" t="s">
        <v>87</v>
      </c>
      <c r="H49" s="23">
        <v>0</v>
      </c>
      <c r="I49" s="56">
        <f>플러스DR_V2_보유데이터!I47*C$21</f>
        <v>0</v>
      </c>
      <c r="J49">
        <f>I49*$H4*1000</f>
        <v>0</v>
      </c>
      <c r="K49">
        <f>I49*$I4*1000</f>
        <v>0</v>
      </c>
      <c r="L49">
        <f>I49*$J4*1000</f>
        <v>0</v>
      </c>
      <c r="M49" s="5" t="s">
        <v>87</v>
      </c>
      <c r="N49">
        <v>0</v>
      </c>
      <c r="O49" s="56">
        <f>플러스DR_V2_보유데이터!O47*D$21</f>
        <v>1.1498962370556736E-2</v>
      </c>
      <c r="P49">
        <f>O49*$H4*1000</f>
        <v>1673.7889626582385</v>
      </c>
      <c r="Q49">
        <f>O49*$I4*1000</f>
        <v>939.2314134396172</v>
      </c>
      <c r="R49">
        <f>O49*$J4*1000</f>
        <v>820.22098589181189</v>
      </c>
      <c r="S49" s="5" t="s">
        <v>87</v>
      </c>
      <c r="T49">
        <v>0.6590876175907795</v>
      </c>
      <c r="U49" s="56">
        <f>플러스DR_V2_보유데이터!U47*E$21</f>
        <v>6.359737040820225E-2</v>
      </c>
      <c r="V49">
        <f>U49*$H4*1000</f>
        <v>9257.2332366179198</v>
      </c>
      <c r="W49">
        <f>U49*$I4*1000</f>
        <v>5194.6120158184895</v>
      </c>
      <c r="X49">
        <f>U49*$J4*1000</f>
        <v>4536.4004312170664</v>
      </c>
      <c r="Y49" s="5">
        <f t="shared" ref="Y49:Y63" si="6">1-(T49-U49)/T49</f>
        <v>9.6493043884931851E-2</v>
      </c>
      <c r="Z49">
        <v>0</v>
      </c>
      <c r="AA49" s="56">
        <f>플러스DR_V2_보유데이터!AA47*K$21</f>
        <v>7.4505248364009236E-2</v>
      </c>
      <c r="AB49">
        <f>AA49*$H4*1000</f>
        <v>10844.983951865184</v>
      </c>
      <c r="AC49">
        <f>AA49*$I4*1000</f>
        <v>6085.5638512894857</v>
      </c>
      <c r="AD49">
        <f>AA49*$J4*1000</f>
        <v>5314.4593658047788</v>
      </c>
      <c r="AE49" s="5" t="s">
        <v>87</v>
      </c>
      <c r="AF49">
        <v>1.2898344631428711</v>
      </c>
      <c r="AG49" s="56">
        <f>플러스DR_V2_보유데이터!AG47*G$21</f>
        <v>0</v>
      </c>
      <c r="AH49">
        <f>AG49*$H4*1000</f>
        <v>0</v>
      </c>
      <c r="AI49">
        <f>AG49*$I4*1000</f>
        <v>0</v>
      </c>
      <c r="AJ49">
        <f>AG49*$J4*1000</f>
        <v>0</v>
      </c>
      <c r="AK49" s="5">
        <f t="shared" ref="AK49:AK63" si="7">1-(AF49-AG49)/AF49</f>
        <v>0</v>
      </c>
      <c r="AL49">
        <v>2.4311105769243873</v>
      </c>
      <c r="AM49" s="56">
        <f>플러스DR_V2_보유데이터!AM47*H$21</f>
        <v>0</v>
      </c>
      <c r="AN49">
        <f>AM49*$H4*1000</f>
        <v>0</v>
      </c>
      <c r="AO49">
        <f>AM49*$I4*1000</f>
        <v>0</v>
      </c>
      <c r="AP49">
        <f>AM49*$J4*1000</f>
        <v>0</v>
      </c>
      <c r="AQ49" s="5">
        <f t="shared" ref="AQ49:AQ63" si="8">1-(AL49-AM49)/AL49</f>
        <v>0</v>
      </c>
      <c r="AR49">
        <v>0.16609007761371986</v>
      </c>
      <c r="AS49" s="56">
        <f>플러스DR_V2_보유데이터!AS47*I$21</f>
        <v>0</v>
      </c>
      <c r="AT49">
        <f>AS49*$H4*1000</f>
        <v>0</v>
      </c>
      <c r="AU49">
        <f>AS49*$I4*1000</f>
        <v>0</v>
      </c>
      <c r="AV49">
        <f>AS49*$J4*1000</f>
        <v>0</v>
      </c>
      <c r="AW49" s="5">
        <f t="shared" ref="AW49:AW63" si="9">1-(AR49-AS49)/AR49</f>
        <v>0</v>
      </c>
      <c r="AX49">
        <v>0.34931643288340142</v>
      </c>
      <c r="AY49" s="56">
        <f>플러스DR_V2_보유데이터!AY47*J$21</f>
        <v>3.6309155980818034E-2</v>
      </c>
      <c r="AZ49">
        <f>AY49*$H4*1000</f>
        <v>5285.1607445678737</v>
      </c>
      <c r="BA49">
        <f>AY49*$I4*1000</f>
        <v>2965.7197574612233</v>
      </c>
      <c r="BB49">
        <f>AY49*$J4*1000</f>
        <v>2589.9320961117501</v>
      </c>
      <c r="BC49" s="5">
        <f t="shared" ref="BC49:BC63" si="10">1-(AX49-AY49)/AX49</f>
        <v>0.10394345230514157</v>
      </c>
      <c r="BD49">
        <v>1.1863577067979656</v>
      </c>
      <c r="BE49" s="56">
        <f>플러스DR_V2_보유데이터!BE47*K$21</f>
        <v>2.5328279659909789E-2</v>
      </c>
      <c r="BF49">
        <f>BE49*$H4*1000</f>
        <v>3686.784387296469</v>
      </c>
      <c r="BG49">
        <f>BE49*$I4*1000</f>
        <v>2068.8054398615445</v>
      </c>
      <c r="BH49">
        <f>BE49*$J4*1000</f>
        <v>1806.6661881413652</v>
      </c>
      <c r="BI49" s="5">
        <f t="shared" ref="BI49:BI63" si="11">1-(BD49-BE49)/BD49</f>
        <v>2.1349614466847355E-2</v>
      </c>
    </row>
    <row r="50" spans="1:61" x14ac:dyDescent="0.3">
      <c r="A50" s="20">
        <v>44733.416666666664</v>
      </c>
      <c r="B50" s="23">
        <v>0</v>
      </c>
      <c r="C50" s="56">
        <f>플러스DR_V2_보유데이터!C48*B$21</f>
        <v>8.5393639797345058E-2</v>
      </c>
      <c r="D50">
        <f>C50*$H5*1000</f>
        <v>6844.3002297572066</v>
      </c>
      <c r="E50">
        <f>C50*$I5*1000</f>
        <v>6701.9774967616304</v>
      </c>
      <c r="F50">
        <f>C50*$J5*1000</f>
        <v>6052.7011888358174</v>
      </c>
      <c r="G50" s="5" t="s">
        <v>87</v>
      </c>
      <c r="H50" s="23">
        <v>0</v>
      </c>
      <c r="I50" s="56">
        <f>플러스DR_V2_보유데이터!I48*C$21</f>
        <v>1.5126031972829091E-2</v>
      </c>
      <c r="J50">
        <f>I50*$H5*1000</f>
        <v>1212.3514626222518</v>
      </c>
      <c r="K50">
        <f>I50*$I5*1000</f>
        <v>1187.141409334203</v>
      </c>
      <c r="L50">
        <f>I50*$J5*1000</f>
        <v>1072.1331462341259</v>
      </c>
      <c r="M50" s="5" t="s">
        <v>87</v>
      </c>
      <c r="N50">
        <v>0</v>
      </c>
      <c r="O50" s="56">
        <f>플러스DR_V2_보유데이터!O48*D$21</f>
        <v>0.11530430673370443</v>
      </c>
      <c r="P50">
        <f>O50*$H5*1000</f>
        <v>9241.6401847064099</v>
      </c>
      <c r="Q50">
        <f>O50*$I5*1000</f>
        <v>9049.4663401502348</v>
      </c>
      <c r="R50">
        <f>O50*$J5*1000</f>
        <v>8172.7692612849696</v>
      </c>
      <c r="S50" s="5" t="s">
        <v>87</v>
      </c>
      <c r="T50">
        <v>1.483426199598447</v>
      </c>
      <c r="U50" s="56">
        <f>플러스DR_V2_보유데이터!U48*E$21</f>
        <v>4.032856941370803E-3</v>
      </c>
      <c r="V50">
        <f>U50*$H5*1000</f>
        <v>323.23348385086985</v>
      </c>
      <c r="W50">
        <f>U50*$I5*1000</f>
        <v>316.51205561525182</v>
      </c>
      <c r="X50">
        <f>U50*$J5*1000</f>
        <v>285.84890000436246</v>
      </c>
      <c r="Y50" s="5">
        <f t="shared" si="6"/>
        <v>2.7186097579120494E-3</v>
      </c>
      <c r="Z50">
        <v>0</v>
      </c>
      <c r="AA50" s="56">
        <f>플러스DR_V2_보유데이터!AA48*K$21</f>
        <v>1.617572639987799E-2</v>
      </c>
      <c r="AB50">
        <f>AA50*$H5*1000</f>
        <v>1296.4844709502211</v>
      </c>
      <c r="AC50">
        <f>AA50*$I5*1000</f>
        <v>1269.5249269504241</v>
      </c>
      <c r="AD50">
        <f>AA50*$J5*1000</f>
        <v>1146.5354872233518</v>
      </c>
      <c r="AE50" s="5" t="s">
        <v>87</v>
      </c>
      <c r="AF50">
        <v>2.903065062525763</v>
      </c>
      <c r="AG50" s="56">
        <f>플러스DR_V2_보유데이터!AG48*G$21</f>
        <v>0</v>
      </c>
      <c r="AH50">
        <f>AG50*$H5*1000</f>
        <v>0</v>
      </c>
      <c r="AI50">
        <f>AG50*$I5*1000</f>
        <v>0</v>
      </c>
      <c r="AJ50">
        <f>AG50*$J5*1000</f>
        <v>0</v>
      </c>
      <c r="AK50" s="5">
        <f t="shared" si="7"/>
        <v>0</v>
      </c>
      <c r="AL50">
        <v>5.4717658588598921</v>
      </c>
      <c r="AM50" s="56">
        <f>플러스DR_V2_보유데이터!AM48*H$21</f>
        <v>2.9870351270239258E-2</v>
      </c>
      <c r="AN50">
        <f>AM50*$H5*1000</f>
        <v>2394.1086543096767</v>
      </c>
      <c r="AO50">
        <f>AM50*$I5*1000</f>
        <v>2344.3247355259441</v>
      </c>
      <c r="AP50">
        <f>AM50*$J5*1000</f>
        <v>2117.2104980345584</v>
      </c>
      <c r="AQ50" s="5">
        <f t="shared" si="8"/>
        <v>5.4589966092707387E-3</v>
      </c>
      <c r="AR50">
        <v>0.37382339775423873</v>
      </c>
      <c r="AS50" s="56">
        <f>플러스DR_V2_보유데이터!AS48*I$21</f>
        <v>0</v>
      </c>
      <c r="AT50">
        <f>AS50*$H5*1000</f>
        <v>0</v>
      </c>
      <c r="AU50">
        <f>AS50*$I5*1000</f>
        <v>0</v>
      </c>
      <c r="AV50">
        <f>AS50*$J5*1000</f>
        <v>0</v>
      </c>
      <c r="AW50" s="5">
        <f t="shared" si="9"/>
        <v>0</v>
      </c>
      <c r="AX50">
        <v>0.78621587579459851</v>
      </c>
      <c r="AY50" s="56">
        <f>플러스DR_V2_보유데이터!AY48*J$21</f>
        <v>3.3691519820851202E-3</v>
      </c>
      <c r="AZ50">
        <f>AY50*$H5*1000</f>
        <v>270.0375313641224</v>
      </c>
      <c r="BA50">
        <f>AY50*$I5*1000</f>
        <v>264.42227806064716</v>
      </c>
      <c r="BB50">
        <f>AY50*$J5*1000</f>
        <v>238.8054924901933</v>
      </c>
      <c r="BC50" s="5">
        <f t="shared" si="10"/>
        <v>4.2852759474998336E-3</v>
      </c>
      <c r="BD50">
        <v>2.670167148326434</v>
      </c>
      <c r="BE50" s="56">
        <f>플러스DR_V2_보유데이터!BE48*K$21</f>
        <v>8.9679474557275377E-3</v>
      </c>
      <c r="BF50">
        <f>BE50*$H5*1000</f>
        <v>718.78098857656221</v>
      </c>
      <c r="BG50">
        <f>BE50*$I5*1000</f>
        <v>703.83440948368286</v>
      </c>
      <c r="BH50">
        <f>BE50*$J5*1000</f>
        <v>635.64811566196784</v>
      </c>
      <c r="BI50" s="5">
        <f t="shared" si="11"/>
        <v>3.3585715640865876E-3</v>
      </c>
    </row>
    <row r="51" spans="1:61" x14ac:dyDescent="0.3">
      <c r="A51" s="20">
        <v>44733.458333333336</v>
      </c>
      <c r="B51" s="23">
        <v>0</v>
      </c>
      <c r="C51" s="56">
        <f>플러스DR_V2_보유데이터!C49*B$21</f>
        <v>0</v>
      </c>
      <c r="D51">
        <f>C51*$H6*1000</f>
        <v>0</v>
      </c>
      <c r="E51">
        <f>C51*$I6*1000</f>
        <v>0</v>
      </c>
      <c r="F51">
        <f>C51*$J6*1000</f>
        <v>0</v>
      </c>
      <c r="G51" s="5" t="s">
        <v>87</v>
      </c>
      <c r="H51" s="23">
        <v>0</v>
      </c>
      <c r="I51" s="56">
        <f>플러스DR_V2_보유데이터!I49*C$21</f>
        <v>0</v>
      </c>
      <c r="J51">
        <f>I51*$H6*1000</f>
        <v>0</v>
      </c>
      <c r="K51">
        <f>I51*$I6*1000</f>
        <v>0</v>
      </c>
      <c r="L51">
        <f>I51*$J6*1000</f>
        <v>0</v>
      </c>
      <c r="M51" s="5" t="s">
        <v>87</v>
      </c>
      <c r="N51">
        <v>0</v>
      </c>
      <c r="O51" s="56">
        <f>플러스DR_V2_보유데이터!O49*D$21</f>
        <v>0.19543615591245117</v>
      </c>
      <c r="P51">
        <f>O51*$H6*1000</f>
        <v>15879.187667886657</v>
      </c>
      <c r="Q51">
        <f>O51*$I6*1000</f>
        <v>15208.581071565737</v>
      </c>
      <c r="R51">
        <f>O51*$J6*1000</f>
        <v>13852.51473107454</v>
      </c>
      <c r="S51" s="5" t="s">
        <v>87</v>
      </c>
      <c r="T51">
        <v>3.218588134855461</v>
      </c>
      <c r="U51" s="56">
        <f>플러스DR_V2_보유데이터!U49*E$21</f>
        <v>7.037492248341011E-2</v>
      </c>
      <c r="V51">
        <f>U51*$H6*1000</f>
        <v>5717.9624517770717</v>
      </c>
      <c r="W51">
        <f>U51*$I6*1000</f>
        <v>5476.4826344289977</v>
      </c>
      <c r="X51">
        <f>U51*$J6*1000</f>
        <v>4988.1745056241089</v>
      </c>
      <c r="Y51" s="5">
        <f t="shared" si="6"/>
        <v>2.1865153146278682E-2</v>
      </c>
      <c r="Z51">
        <v>0</v>
      </c>
      <c r="AA51" s="56">
        <f>플러스DR_V2_보유데이터!AA49*K$21</f>
        <v>0</v>
      </c>
      <c r="AB51">
        <f>AA51*$H6*1000</f>
        <v>0</v>
      </c>
      <c r="AC51">
        <f>AA51*$I6*1000</f>
        <v>0</v>
      </c>
      <c r="AD51">
        <f>AA51*$J6*1000</f>
        <v>0</v>
      </c>
      <c r="AE51" s="5" t="s">
        <v>87</v>
      </c>
      <c r="AF51">
        <v>6.2987769580233524</v>
      </c>
      <c r="AG51" s="56">
        <f>플러스DR_V2_보유데이터!AG49*G$21</f>
        <v>5.8509687238099614E-3</v>
      </c>
      <c r="AH51">
        <f>AG51*$H6*1000</f>
        <v>475.39120880955937</v>
      </c>
      <c r="AI51">
        <f>AG51*$I6*1000</f>
        <v>455.31458479525952</v>
      </c>
      <c r="AJ51">
        <f>AG51*$J6*1000</f>
        <v>414.71666314365001</v>
      </c>
      <c r="AK51" s="5">
        <f t="shared" si="7"/>
        <v>9.289055260731649E-4</v>
      </c>
      <c r="AL51">
        <v>11.872084148709872</v>
      </c>
      <c r="AM51" s="56">
        <f>플러스DR_V2_보유데이터!AM49*H$21</f>
        <v>0</v>
      </c>
      <c r="AN51">
        <f>AM51*$H6*1000</f>
        <v>0</v>
      </c>
      <c r="AO51">
        <f>AM51*$I6*1000</f>
        <v>0</v>
      </c>
      <c r="AP51">
        <f>AM51*$J6*1000</f>
        <v>0</v>
      </c>
      <c r="AQ51" s="5">
        <f t="shared" si="8"/>
        <v>0</v>
      </c>
      <c r="AR51">
        <v>0.81108420012322802</v>
      </c>
      <c r="AS51" s="56">
        <f>플러스DR_V2_보유데이터!AS49*I$21</f>
        <v>0</v>
      </c>
      <c r="AT51">
        <f>AS51*$H6*1000</f>
        <v>0</v>
      </c>
      <c r="AU51">
        <f>AS51*$I6*1000</f>
        <v>0</v>
      </c>
      <c r="AV51">
        <f>AS51*$J6*1000</f>
        <v>0</v>
      </c>
      <c r="AW51" s="5">
        <f t="shared" si="9"/>
        <v>0</v>
      </c>
      <c r="AX51">
        <v>1.7058516897925082</v>
      </c>
      <c r="AY51" s="56">
        <f>플러스DR_V2_보유데이터!AY49*J$21</f>
        <v>0</v>
      </c>
      <c r="AZ51">
        <f>AY51*$H6*1000</f>
        <v>0</v>
      </c>
      <c r="BA51">
        <f>AY51*$I6*1000</f>
        <v>0</v>
      </c>
      <c r="BB51">
        <f>AY51*$J6*1000</f>
        <v>0</v>
      </c>
      <c r="BC51" s="5">
        <f t="shared" si="10"/>
        <v>0</v>
      </c>
      <c r="BD51">
        <v>5.7934586189799546</v>
      </c>
      <c r="BE51" s="56">
        <f>플러스DR_V2_보유데이터!BE49*K$21</f>
        <v>0</v>
      </c>
      <c r="BF51">
        <f>BE51*$H6*1000</f>
        <v>0</v>
      </c>
      <c r="BG51">
        <f>BE51*$I6*1000</f>
        <v>0</v>
      </c>
      <c r="BH51">
        <f>BE51*$J6*1000</f>
        <v>0</v>
      </c>
      <c r="BI51" s="5">
        <f t="shared" si="11"/>
        <v>0</v>
      </c>
    </row>
    <row r="52" spans="1:61" x14ac:dyDescent="0.3">
      <c r="A52" s="20">
        <v>44733.5</v>
      </c>
      <c r="B52" s="23">
        <v>0</v>
      </c>
      <c r="C52" s="56">
        <f>플러스DR_V2_보유데이터!C50*B$21</f>
        <v>0</v>
      </c>
      <c r="D52">
        <f>C52*$H7*1000</f>
        <v>0</v>
      </c>
      <c r="E52">
        <f>C52*$I7*1000</f>
        <v>0</v>
      </c>
      <c r="F52">
        <f>C52*$J7*1000</f>
        <v>0</v>
      </c>
      <c r="G52" s="5" t="s">
        <v>87</v>
      </c>
      <c r="H52" s="23">
        <v>0</v>
      </c>
      <c r="I52" s="56">
        <f>플러스DR_V2_보유데이터!I50*C$21</f>
        <v>1.4479329767663958E-2</v>
      </c>
      <c r="J52">
        <f>I52*$H7*1000</f>
        <v>1150.0931634455483</v>
      </c>
      <c r="K52">
        <f>I52*$I7*1000</f>
        <v>1103.2283994308757</v>
      </c>
      <c r="L52">
        <f>I52*$J7*1000</f>
        <v>905.97166356273385</v>
      </c>
      <c r="M52" s="5" t="s">
        <v>87</v>
      </c>
      <c r="N52">
        <v>0</v>
      </c>
      <c r="O52" s="56">
        <f>플러스DR_V2_보유데이터!O50*D$21</f>
        <v>2.293718311988395E-2</v>
      </c>
      <c r="P52">
        <f>O52*$H7*1000</f>
        <v>1821.9004552123822</v>
      </c>
      <c r="Q52">
        <f>O52*$I7*1000</f>
        <v>1747.6604391810242</v>
      </c>
      <c r="R52">
        <f>O52*$J7*1000</f>
        <v>1435.1795478111387</v>
      </c>
      <c r="S52" s="5" t="s">
        <v>87</v>
      </c>
      <c r="T52">
        <v>4.8957690085460319</v>
      </c>
      <c r="U52" s="56">
        <f>플러스DR_V2_보유데이터!U50*E$21</f>
        <v>0.15214582383521913</v>
      </c>
      <c r="V52">
        <f>U52*$H7*1000</f>
        <v>12084.942787231457</v>
      </c>
      <c r="W52">
        <f>U52*$I7*1000</f>
        <v>11592.497470751463</v>
      </c>
      <c r="X52">
        <f>U52*$J7*1000</f>
        <v>9519.7641973696609</v>
      </c>
      <c r="Y52" s="5">
        <f t="shared" si="6"/>
        <v>3.1077002115425301E-2</v>
      </c>
      <c r="Z52">
        <v>0</v>
      </c>
      <c r="AA52" s="56">
        <f>플러스DR_V2_보유데이터!AA50*K$21</f>
        <v>0</v>
      </c>
      <c r="AB52">
        <f>AA52*$H7*1000</f>
        <v>0</v>
      </c>
      <c r="AC52">
        <f>AA52*$I7*1000</f>
        <v>0</v>
      </c>
      <c r="AD52">
        <f>AA52*$J7*1000</f>
        <v>0</v>
      </c>
      <c r="AE52" s="5" t="s">
        <v>87</v>
      </c>
      <c r="AF52">
        <v>9.5810199164297263</v>
      </c>
      <c r="AG52" s="56">
        <f>플러스DR_V2_보유데이터!AG50*G$21</f>
        <v>1.4182517300213799E-2</v>
      </c>
      <c r="AH52">
        <f>AG52*$H7*1000</f>
        <v>1126.5173491559822</v>
      </c>
      <c r="AI52">
        <f>AG52*$I7*1000</f>
        <v>1080.6132681609565</v>
      </c>
      <c r="AJ52">
        <f>AG52*$J7*1000</f>
        <v>887.40010747437736</v>
      </c>
      <c r="AK52" s="5">
        <f t="shared" si="7"/>
        <v>1.4802721864602963E-3</v>
      </c>
      <c r="AL52">
        <v>18.05853349568585</v>
      </c>
      <c r="AM52" s="56">
        <f>플러스DR_V2_보유데이터!AM50*H$21</f>
        <v>0</v>
      </c>
      <c r="AN52">
        <f>AM52*$H7*1000</f>
        <v>0</v>
      </c>
      <c r="AO52">
        <f>AM52*$I7*1000</f>
        <v>0</v>
      </c>
      <c r="AP52">
        <f>AM52*$J7*1000</f>
        <v>0</v>
      </c>
      <c r="AQ52" s="5">
        <f t="shared" si="8"/>
        <v>0</v>
      </c>
      <c r="AR52">
        <v>1.2337337751551023</v>
      </c>
      <c r="AS52" s="56">
        <f>플러스DR_V2_보유데이터!AS50*I$21</f>
        <v>7.7132380869772837E-2</v>
      </c>
      <c r="AT52">
        <f>AS52*$H7*1000</f>
        <v>6126.6250124860571</v>
      </c>
      <c r="AU52">
        <f>AS52*$I7*1000</f>
        <v>5876.9732064042246</v>
      </c>
      <c r="AV52">
        <f>AS52*$J7*1000</f>
        <v>4826.1730710216862</v>
      </c>
      <c r="AW52" s="5">
        <f t="shared" si="9"/>
        <v>6.251946929156238E-2</v>
      </c>
      <c r="AX52">
        <v>2.5947575415507722</v>
      </c>
      <c r="AY52" s="56">
        <f>플러스DR_V2_보유데이터!AY50*J$21</f>
        <v>2.8481236793522074E-2</v>
      </c>
      <c r="AZ52">
        <f>AY52*$H7*1000</f>
        <v>2262.2646385094586</v>
      </c>
      <c r="BA52">
        <f>AY52*$I7*1000</f>
        <v>2170.0803687544253</v>
      </c>
      <c r="BB52">
        <f>AY52*$J7*1000</f>
        <v>1782.0709861706762</v>
      </c>
      <c r="BC52" s="5">
        <f t="shared" si="10"/>
        <v>1.0976453999050673E-2</v>
      </c>
      <c r="BD52">
        <v>8.8123841792418993</v>
      </c>
      <c r="BE52" s="56">
        <f>플러스DR_V2_보유데이터!BE50*K$21</f>
        <v>9.6095328097763454E-3</v>
      </c>
      <c r="BF52">
        <f>BE52*$H7*1000</f>
        <v>763.28519108053513</v>
      </c>
      <c r="BG52">
        <f>BE52*$I7*1000</f>
        <v>732.18233655289237</v>
      </c>
      <c r="BH52">
        <f>BE52*$J7*1000</f>
        <v>601.26846790770594</v>
      </c>
      <c r="BI52" s="5">
        <f t="shared" si="11"/>
        <v>1.0904577710549868E-3</v>
      </c>
    </row>
    <row r="53" spans="1:61" x14ac:dyDescent="0.3">
      <c r="A53" s="20">
        <v>44733.541666666664</v>
      </c>
      <c r="B53" s="23">
        <v>0</v>
      </c>
      <c r="C53" s="56">
        <f>플러스DR_V2_보유데이터!C51*B$21</f>
        <v>0</v>
      </c>
      <c r="D53">
        <f>C53*$H8*1000</f>
        <v>0</v>
      </c>
      <c r="E53">
        <f>C53*$I8*1000</f>
        <v>0</v>
      </c>
      <c r="F53">
        <f>C53*$J8*1000</f>
        <v>0</v>
      </c>
      <c r="G53" s="5" t="s">
        <v>87</v>
      </c>
      <c r="H53" s="23">
        <v>0</v>
      </c>
      <c r="I53" s="56">
        <f>플러스DR_V2_보유데이터!I51*C$21</f>
        <v>0</v>
      </c>
      <c r="J53">
        <f>I53*$H8*1000</f>
        <v>0</v>
      </c>
      <c r="K53">
        <f>I53*$I8*1000</f>
        <v>0</v>
      </c>
      <c r="L53">
        <f>I53*$J8*1000</f>
        <v>0</v>
      </c>
      <c r="M53" s="5" t="s">
        <v>87</v>
      </c>
      <c r="N53">
        <v>0</v>
      </c>
      <c r="O53" s="56">
        <f>플러스DR_V2_보유데이터!O51*D$21</f>
        <v>0.26609135271444062</v>
      </c>
      <c r="P53">
        <f>O53*$H8*1000</f>
        <v>21127.653405526587</v>
      </c>
      <c r="Q53">
        <f>O53*$I8*1000</f>
        <v>19918.800390144879</v>
      </c>
      <c r="R53">
        <f>O53*$J8*1000</f>
        <v>16649.335939342549</v>
      </c>
      <c r="S53" s="5" t="s">
        <v>87</v>
      </c>
      <c r="T53">
        <v>4.896121777277644</v>
      </c>
      <c r="U53" s="56">
        <f>플러스DR_V2_보유데이터!U51*E$21</f>
        <v>8.0571528295938138E-2</v>
      </c>
      <c r="V53">
        <f>U53*$H8*1000</f>
        <v>6397.3793466974885</v>
      </c>
      <c r="W53">
        <f>U53*$I8*1000</f>
        <v>6031.3428936490418</v>
      </c>
      <c r="X53">
        <f>U53*$J8*1000</f>
        <v>5041.3605254768499</v>
      </c>
      <c r="Y53" s="5">
        <f t="shared" si="6"/>
        <v>1.6456193689842857E-2</v>
      </c>
      <c r="Z53">
        <v>0</v>
      </c>
      <c r="AA53" s="56">
        <f>플러스DR_V2_보유데이터!AA51*K$21</f>
        <v>0</v>
      </c>
      <c r="AB53">
        <f>AA53*$H8*1000</f>
        <v>0</v>
      </c>
      <c r="AC53">
        <f>AA53*$I8*1000</f>
        <v>0</v>
      </c>
      <c r="AD53">
        <f>AA53*$J8*1000</f>
        <v>0</v>
      </c>
      <c r="AE53" s="5" t="s">
        <v>87</v>
      </c>
      <c r="AF53">
        <v>9.5817102848350917</v>
      </c>
      <c r="AG53" s="56">
        <f>플러스DR_V2_보유데이터!AG51*G$21</f>
        <v>0</v>
      </c>
      <c r="AH53">
        <f>AG53*$H8*1000</f>
        <v>0</v>
      </c>
      <c r="AI53">
        <f>AG53*$I8*1000</f>
        <v>0</v>
      </c>
      <c r="AJ53">
        <f>AG53*$J8*1000</f>
        <v>0</v>
      </c>
      <c r="AK53" s="5">
        <f t="shared" si="7"/>
        <v>0</v>
      </c>
      <c r="AL53">
        <v>18.059834718424284</v>
      </c>
      <c r="AM53" s="56">
        <f>플러스DR_V2_보유데이터!AM51*H$21</f>
        <v>0.1109673848729939</v>
      </c>
      <c r="AN53">
        <f>AM53*$H8*1000</f>
        <v>8810.8103589157163</v>
      </c>
      <c r="AO53">
        <f>AM53*$I8*1000</f>
        <v>8306.6855294377037</v>
      </c>
      <c r="AP53">
        <f>AM53*$J8*1000</f>
        <v>6943.2292715032281</v>
      </c>
      <c r="AQ53" s="5">
        <f t="shared" si="8"/>
        <v>6.1444297028802053E-3</v>
      </c>
      <c r="AR53">
        <v>1.2338226728743877</v>
      </c>
      <c r="AS53" s="56">
        <f>플러스DR_V2_보유데이터!AS51*I$21</f>
        <v>3.4618698921435431E-2</v>
      </c>
      <c r="AT53">
        <f>AS53*$H8*1000</f>
        <v>2748.7246943619734</v>
      </c>
      <c r="AU53">
        <f>AS53*$I8*1000</f>
        <v>2591.4519451618921</v>
      </c>
      <c r="AV53">
        <f>AS53*$J8*1000</f>
        <v>2166.0919915142149</v>
      </c>
      <c r="AW53" s="5">
        <f t="shared" si="9"/>
        <v>2.8058082966481379E-2</v>
      </c>
      <c r="AX53">
        <v>2.5949445089761505</v>
      </c>
      <c r="AY53" s="56">
        <f>플러스DR_V2_보유데이터!AY51*J$21</f>
        <v>0</v>
      </c>
      <c r="AZ53">
        <f>AY53*$H8*1000</f>
        <v>0</v>
      </c>
      <c r="BA53">
        <f>AY53*$I8*1000</f>
        <v>0</v>
      </c>
      <c r="BB53">
        <f>AY53*$J8*1000</f>
        <v>0</v>
      </c>
      <c r="BC53" s="5">
        <f t="shared" si="10"/>
        <v>0</v>
      </c>
      <c r="BD53">
        <v>8.8130191629561967</v>
      </c>
      <c r="BE53" s="56">
        <f>플러스DR_V2_보유데이터!BE51*K$21</f>
        <v>5.522809695642994E-2</v>
      </c>
      <c r="BF53">
        <f>BE53*$H8*1000</f>
        <v>4385.1108983405375</v>
      </c>
      <c r="BG53">
        <f>BE53*$I8*1000</f>
        <v>4134.2096538674759</v>
      </c>
      <c r="BH53">
        <f>BE53*$J8*1000</f>
        <v>3455.6220265638212</v>
      </c>
      <c r="BI53" s="5">
        <f t="shared" si="11"/>
        <v>6.2666489128460068E-3</v>
      </c>
    </row>
    <row r="54" spans="1:61" x14ac:dyDescent="0.3">
      <c r="A54" s="20">
        <v>44733.583333333336</v>
      </c>
      <c r="B54" s="23">
        <v>0</v>
      </c>
      <c r="C54" s="56">
        <f>플러스DR_V2_보유데이터!C52*B$21</f>
        <v>0</v>
      </c>
      <c r="D54">
        <f>C54*$H9*1000</f>
        <v>0</v>
      </c>
      <c r="E54">
        <f>C54*$I9*1000</f>
        <v>0</v>
      </c>
      <c r="F54">
        <f>C54*$J9*1000</f>
        <v>0</v>
      </c>
      <c r="G54" s="5" t="s">
        <v>87</v>
      </c>
      <c r="H54" s="23">
        <v>0</v>
      </c>
      <c r="I54" s="56">
        <f>플러스DR_V2_보유데이터!I52*C$21</f>
        <v>0</v>
      </c>
      <c r="J54">
        <f>I54*$H9*1000</f>
        <v>0</v>
      </c>
      <c r="K54">
        <f>I54*$I9*1000</f>
        <v>0</v>
      </c>
      <c r="L54">
        <f>I54*$J9*1000</f>
        <v>0</v>
      </c>
      <c r="M54" s="5" t="s">
        <v>87</v>
      </c>
      <c r="N54">
        <v>0</v>
      </c>
      <c r="O54" s="56">
        <f>플러스DR_V2_보유데이터!O52*D$21</f>
        <v>0.17358586967470968</v>
      </c>
      <c r="P54">
        <f>O54*$H9*1000</f>
        <v>13914.643313124729</v>
      </c>
      <c r="Q54">
        <f>O54*$I9*1000</f>
        <v>13186.219142013089</v>
      </c>
      <c r="R54">
        <f>O54*$J9*1000</f>
        <v>12303.766442543421</v>
      </c>
      <c r="S54" s="5" t="s">
        <v>87</v>
      </c>
      <c r="T54">
        <v>3.3682453119657079</v>
      </c>
      <c r="U54" s="56">
        <f>플러스DR_V2_보유데이터!U52*E$21</f>
        <v>0</v>
      </c>
      <c r="V54">
        <f>U54*$H9*1000</f>
        <v>0</v>
      </c>
      <c r="W54">
        <f>U54*$I9*1000</f>
        <v>0</v>
      </c>
      <c r="X54">
        <f>U54*$J9*1000</f>
        <v>0</v>
      </c>
      <c r="Y54" s="5">
        <f t="shared" si="6"/>
        <v>0</v>
      </c>
      <c r="Z54">
        <v>0</v>
      </c>
      <c r="AA54" s="56">
        <f>플러스DR_V2_보유데이터!AA52*K$21</f>
        <v>0</v>
      </c>
      <c r="AB54">
        <f>AA54*$H9*1000</f>
        <v>0</v>
      </c>
      <c r="AC54">
        <f>AA54*$I9*1000</f>
        <v>0</v>
      </c>
      <c r="AD54">
        <f>AA54*$J9*1000</f>
        <v>0</v>
      </c>
      <c r="AE54" s="5" t="s">
        <v>87</v>
      </c>
      <c r="AF54">
        <v>6.5916560526103254</v>
      </c>
      <c r="AG54" s="56">
        <f>플러스DR_V2_보유데이터!AG52*G$21</f>
        <v>3.739695798879912E-2</v>
      </c>
      <c r="AH54">
        <f>AG54*$H9*1000</f>
        <v>2997.7401523821372</v>
      </c>
      <c r="AI54">
        <f>AG54*$I9*1000</f>
        <v>2840.8100510084737</v>
      </c>
      <c r="AJ54">
        <f>AG54*$J9*1000</f>
        <v>2650.6963822460816</v>
      </c>
      <c r="AK54" s="5">
        <f t="shared" si="7"/>
        <v>5.673378236109472E-3</v>
      </c>
      <c r="AL54">
        <v>12.424109610082244</v>
      </c>
      <c r="AM54" s="56">
        <f>플러스DR_V2_보유데이터!AM52*H$21</f>
        <v>4.7930692445024556E-2</v>
      </c>
      <c r="AN54">
        <f>AM54*$H9*1000</f>
        <v>3842.1243063931684</v>
      </c>
      <c r="AO54">
        <f>AM54*$I9*1000</f>
        <v>3640.9911439963639</v>
      </c>
      <c r="AP54">
        <f>AM54*$J9*1000</f>
        <v>3397.3274805033402</v>
      </c>
      <c r="AQ54" s="5">
        <f t="shared" si="8"/>
        <v>3.8578774615871669E-3</v>
      </c>
      <c r="AR54">
        <v>0.84879780829652596</v>
      </c>
      <c r="AS54" s="56">
        <f>플러스DR_V2_보유데이터!AS52*I$21</f>
        <v>4.4575429278344215E-2</v>
      </c>
      <c r="AT54">
        <f>AS54*$H9*1000</f>
        <v>3573.1664109520721</v>
      </c>
      <c r="AU54">
        <f>AS54*$I9*1000</f>
        <v>3386.1130512237141</v>
      </c>
      <c r="AV54">
        <f>AS54*$J9*1000</f>
        <v>3159.5064272490376</v>
      </c>
      <c r="AW54" s="5">
        <f t="shared" si="9"/>
        <v>5.2515957089714682E-2</v>
      </c>
      <c r="AX54">
        <v>1.7851699926528262</v>
      </c>
      <c r="AY54" s="56">
        <f>플러스DR_V2_보유데이터!AY52*J$21</f>
        <v>4.0718757206334513E-2</v>
      </c>
      <c r="AZ54">
        <f>AY54*$H9*1000</f>
        <v>3264.0155776597744</v>
      </c>
      <c r="BA54">
        <f>AY54*$I9*1000</f>
        <v>3093.1460995029265</v>
      </c>
      <c r="BB54">
        <f>AY54*$J9*1000</f>
        <v>2886.1455107849902</v>
      </c>
      <c r="BC54" s="5">
        <f t="shared" si="10"/>
        <v>2.2809456451721499E-2</v>
      </c>
      <c r="BD54">
        <v>6.0628415366736181</v>
      </c>
      <c r="BE54" s="56">
        <f>플러스DR_V2_보유데이터!BE52*K$21</f>
        <v>7.4466332335220875E-2</v>
      </c>
      <c r="BF54">
        <f>BE54*$H9*1000</f>
        <v>5969.2211999913052</v>
      </c>
      <c r="BG54">
        <f>BE54*$I9*1000</f>
        <v>5656.7356474019407</v>
      </c>
      <c r="BH54">
        <f>BE54*$J9*1000</f>
        <v>5278.173635920456</v>
      </c>
      <c r="BI54" s="5">
        <f t="shared" si="11"/>
        <v>1.2282414423134824E-2</v>
      </c>
    </row>
    <row r="55" spans="1:61" x14ac:dyDescent="0.3">
      <c r="A55" s="20">
        <v>44733.625</v>
      </c>
      <c r="B55" s="23">
        <v>0</v>
      </c>
      <c r="C55" s="56">
        <f>플러스DR_V2_보유데이터!C53*B$21</f>
        <v>0</v>
      </c>
      <c r="D55">
        <f>C55*$H10*1000</f>
        <v>0</v>
      </c>
      <c r="E55">
        <f>C55*$I10*1000</f>
        <v>0</v>
      </c>
      <c r="F55">
        <f>C55*$J10*1000</f>
        <v>0</v>
      </c>
      <c r="G55" s="5" t="s">
        <v>87</v>
      </c>
      <c r="H55" s="23">
        <v>0</v>
      </c>
      <c r="I55" s="56">
        <f>플러스DR_V2_보유데이터!I53*C$21</f>
        <v>0</v>
      </c>
      <c r="J55">
        <f>I55*$H10*1000</f>
        <v>0</v>
      </c>
      <c r="K55">
        <f>I55*$I10*1000</f>
        <v>0</v>
      </c>
      <c r="L55">
        <f>I55*$J10*1000</f>
        <v>0</v>
      </c>
      <c r="M55" s="5" t="s">
        <v>87</v>
      </c>
      <c r="N55">
        <v>0</v>
      </c>
      <c r="O55" s="56">
        <f>플러스DR_V2_보유데이터!O53*D$21</f>
        <v>7.374137302587859E-2</v>
      </c>
      <c r="P55">
        <f>O55*$H10*1000</f>
        <v>5980.4253523987536</v>
      </c>
      <c r="Q55">
        <f>O55*$I10*1000</f>
        <v>5659.6749601938573</v>
      </c>
      <c r="R55">
        <f>O55*$J10*1000</f>
        <v>4928.1359593194657</v>
      </c>
      <c r="S55" s="5" t="s">
        <v>87</v>
      </c>
      <c r="T55">
        <v>1.4211470042311518</v>
      </c>
      <c r="U55" s="56">
        <f>플러스DR_V2_보유데이터!U53*E$21</f>
        <v>0.22154078103957858</v>
      </c>
      <c r="V55">
        <f>U55*$H10*1000</f>
        <v>17966.957342309823</v>
      </c>
      <c r="W55">
        <f>U55*$I10*1000</f>
        <v>17003.328791714674</v>
      </c>
      <c r="X55">
        <f>U55*$J10*1000</f>
        <v>14805.570396875037</v>
      </c>
      <c r="Y55" s="5">
        <f t="shared" si="6"/>
        <v>0.15588871550936656</v>
      </c>
      <c r="Z55">
        <v>0</v>
      </c>
      <c r="AA55" s="56">
        <f>플러스DR_V2_보유데이터!AA53*K$21</f>
        <v>0</v>
      </c>
      <c r="AB55">
        <f>AA55*$H10*1000</f>
        <v>0</v>
      </c>
      <c r="AC55">
        <f>AA55*$I10*1000</f>
        <v>0</v>
      </c>
      <c r="AD55">
        <f>AA55*$J10*1000</f>
        <v>0</v>
      </c>
      <c r="AE55" s="5" t="s">
        <v>87</v>
      </c>
      <c r="AF55">
        <v>2.7811846776155109</v>
      </c>
      <c r="AG55" s="56">
        <f>플러스DR_V2_보유데이터!AG53*G$21</f>
        <v>7.1422969951954685E-2</v>
      </c>
      <c r="AH55">
        <f>AG55*$H10*1000</f>
        <v>5792.4028631035244</v>
      </c>
      <c r="AI55">
        <f>AG55*$I10*1000</f>
        <v>5481.7367514691741</v>
      </c>
      <c r="AJ55">
        <f>AG55*$J10*1000</f>
        <v>4773.1970818891314</v>
      </c>
      <c r="AK55" s="5">
        <f t="shared" si="7"/>
        <v>2.5680772128081175E-2</v>
      </c>
      <c r="AL55">
        <v>5.2420428197088533</v>
      </c>
      <c r="AM55" s="56">
        <f>플러스DR_V2_보유데이터!AM53*H$21</f>
        <v>0</v>
      </c>
      <c r="AN55">
        <f>AM55*$H10*1000</f>
        <v>0</v>
      </c>
      <c r="AO55">
        <f>AM55*$I10*1000</f>
        <v>0</v>
      </c>
      <c r="AP55">
        <f>AM55*$J10*1000</f>
        <v>0</v>
      </c>
      <c r="AQ55" s="5">
        <f t="shared" si="8"/>
        <v>0</v>
      </c>
      <c r="AR55">
        <v>0.35812904071247659</v>
      </c>
      <c r="AS55" s="56">
        <f>플러스DR_V2_보유데이터!AS53*I$21</f>
        <v>0.1273124234941308</v>
      </c>
      <c r="AT55">
        <f>AS55*$H10*1000</f>
        <v>10325.037545374007</v>
      </c>
      <c r="AU55">
        <f>AS55*$I10*1000</f>
        <v>9771.2709406490394</v>
      </c>
      <c r="AV55">
        <f>AS55*$J10*1000</f>
        <v>8508.2892621127612</v>
      </c>
      <c r="AW55" s="5">
        <f t="shared" si="9"/>
        <v>0.35549315755251309</v>
      </c>
      <c r="AX55">
        <v>0.75320790266945392</v>
      </c>
      <c r="AY55" s="56">
        <f>플러스DR_V2_보유데이터!AY53*J$21</f>
        <v>4.479929124876602E-2</v>
      </c>
      <c r="AZ55">
        <f>AY55*$H10*1000</f>
        <v>3633.2225202749241</v>
      </c>
      <c r="BA55">
        <f>AY55*$I10*1000</f>
        <v>3438.3605364398754</v>
      </c>
      <c r="BB55">
        <f>AY55*$J10*1000</f>
        <v>2993.9366341550331</v>
      </c>
      <c r="BC55" s="5">
        <f t="shared" si="10"/>
        <v>5.9477988866011966E-2</v>
      </c>
      <c r="BD55">
        <v>2.5580645971250524</v>
      </c>
      <c r="BE55" s="56">
        <f>플러스DR_V2_보유데이터!BE53*K$21</f>
        <v>1.0515530356379308E-2</v>
      </c>
      <c r="BF55">
        <f>BE55*$H10*1000</f>
        <v>852.80951190236192</v>
      </c>
      <c r="BG55">
        <f>BE55*$I10*1000</f>
        <v>807.07046002889751</v>
      </c>
      <c r="BH55">
        <f>BE55*$J10*1000</f>
        <v>702.75289371682913</v>
      </c>
      <c r="BI55" s="5">
        <f t="shared" si="11"/>
        <v>4.1107368313517689E-3</v>
      </c>
    </row>
    <row r="56" spans="1:61" x14ac:dyDescent="0.3">
      <c r="A56" s="20">
        <v>44734.333333333336</v>
      </c>
      <c r="B56" s="23">
        <v>0</v>
      </c>
      <c r="C56" s="56">
        <f>플러스DR_V2_보유데이터!C54*B$21</f>
        <v>0</v>
      </c>
      <c r="D56">
        <f>C56*$H11*1000</f>
        <v>0</v>
      </c>
      <c r="E56">
        <f>C56*$I11*1000</f>
        <v>0</v>
      </c>
      <c r="F56">
        <f>C56*$J11*1000</f>
        <v>0</v>
      </c>
      <c r="G56" s="5" t="s">
        <v>87</v>
      </c>
      <c r="H56" s="23">
        <v>0</v>
      </c>
      <c r="I56" s="56">
        <f>플러스DR_V2_보유데이터!I54*C$21</f>
        <v>0</v>
      </c>
      <c r="J56">
        <f>I56*$H11*1000</f>
        <v>0</v>
      </c>
      <c r="K56">
        <f>I56*$I11*1000</f>
        <v>0</v>
      </c>
      <c r="L56">
        <f>I56*$J11*1000</f>
        <v>0</v>
      </c>
      <c r="M56" s="5" t="s">
        <v>87</v>
      </c>
      <c r="N56">
        <v>0</v>
      </c>
      <c r="O56" s="56">
        <f>플러스DR_V2_보유데이터!O54*D$21</f>
        <v>6.226083856429554E-2</v>
      </c>
      <c r="P56">
        <f>O56*$H11*1000</f>
        <v>9136.1554509247271</v>
      </c>
      <c r="Q56">
        <f>O56*$I11*1000</f>
        <v>5152.042883969747</v>
      </c>
      <c r="R56">
        <f>O56*$J11*1000</f>
        <v>4503.9490617411393</v>
      </c>
      <c r="S56" s="5" t="s">
        <v>87</v>
      </c>
      <c r="T56">
        <v>0.2012912245280927</v>
      </c>
      <c r="U56" s="56">
        <f>플러스DR_V2_보유데이터!U54*E$21</f>
        <v>0</v>
      </c>
      <c r="V56">
        <f>U56*$H11*1000</f>
        <v>0</v>
      </c>
      <c r="W56">
        <f>U56*$I11*1000</f>
        <v>0</v>
      </c>
      <c r="X56">
        <f>U56*$J11*1000</f>
        <v>0</v>
      </c>
      <c r="Y56" s="5">
        <f t="shared" si="6"/>
        <v>0</v>
      </c>
      <c r="Z56">
        <v>0</v>
      </c>
      <c r="AA56" s="56">
        <f>플러스DR_V2_보유데이터!AA54*K$21</f>
        <v>6.4520542365598912E-2</v>
      </c>
      <c r="AB56">
        <f>AA56*$H11*1000</f>
        <v>9467.7443867279853</v>
      </c>
      <c r="AC56">
        <f>AA56*$I11*1000</f>
        <v>5339.0318670583993</v>
      </c>
      <c r="AD56">
        <f>AA56*$J11*1000</f>
        <v>4667.4160347274255</v>
      </c>
      <c r="AE56" s="5" t="s">
        <v>87</v>
      </c>
      <c r="AF56">
        <v>0.39392692503254789</v>
      </c>
      <c r="AG56" s="56">
        <f>플러스DR_V2_보유데이터!AG54*G$21</f>
        <v>0</v>
      </c>
      <c r="AH56">
        <f>AG56*$H11*1000</f>
        <v>0</v>
      </c>
      <c r="AI56">
        <f>AG56*$I11*1000</f>
        <v>0</v>
      </c>
      <c r="AJ56">
        <f>AG56*$J11*1000</f>
        <v>0</v>
      </c>
      <c r="AK56" s="5">
        <f t="shared" si="7"/>
        <v>0</v>
      </c>
      <c r="AL56">
        <v>0.7424828079476179</v>
      </c>
      <c r="AM56" s="56">
        <f>플러스DR_V2_보유데이터!AM54*H$21</f>
        <v>0</v>
      </c>
      <c r="AN56">
        <f>AM56*$H11*1000</f>
        <v>0</v>
      </c>
      <c r="AO56">
        <f>AM56*$I11*1000</f>
        <v>0</v>
      </c>
      <c r="AP56">
        <f>AM56*$J11*1000</f>
        <v>0</v>
      </c>
      <c r="AQ56" s="5">
        <f t="shared" si="8"/>
        <v>0</v>
      </c>
      <c r="AR56">
        <v>5.0725387964410971E-2</v>
      </c>
      <c r="AS56" s="56">
        <f>플러스DR_V2_보유데이터!AS54*I$21</f>
        <v>0</v>
      </c>
      <c r="AT56">
        <f>AS56*$H11*1000</f>
        <v>0</v>
      </c>
      <c r="AU56">
        <f>AS56*$I11*1000</f>
        <v>0</v>
      </c>
      <c r="AV56">
        <f>AS56*$J11*1000</f>
        <v>0</v>
      </c>
      <c r="AW56" s="5">
        <f t="shared" si="9"/>
        <v>0</v>
      </c>
      <c r="AX56">
        <v>0.10668434764396165</v>
      </c>
      <c r="AY56" s="56">
        <f>플러스DR_V2_보유데이터!AY54*J$21</f>
        <v>0</v>
      </c>
      <c r="AZ56">
        <f>AY56*$H11*1000</f>
        <v>0</v>
      </c>
      <c r="BA56">
        <f>AY56*$I11*1000</f>
        <v>0</v>
      </c>
      <c r="BB56">
        <f>AY56*$J11*1000</f>
        <v>0</v>
      </c>
      <c r="BC56" s="5">
        <f t="shared" si="10"/>
        <v>0</v>
      </c>
      <c r="BD56">
        <v>0.36232420266461896</v>
      </c>
      <c r="BE56" s="56">
        <f>플러스DR_V2_보유데이터!BE54*K$21</f>
        <v>0</v>
      </c>
      <c r="BF56">
        <f>BE56*$H11*1000</f>
        <v>0</v>
      </c>
      <c r="BG56">
        <f>BE56*$I11*1000</f>
        <v>0</v>
      </c>
      <c r="BH56">
        <f>BE56*$J11*1000</f>
        <v>0</v>
      </c>
      <c r="BI56" s="5">
        <f t="shared" si="11"/>
        <v>0</v>
      </c>
    </row>
    <row r="57" spans="1:61" x14ac:dyDescent="0.3">
      <c r="A57" s="20">
        <v>44734.375</v>
      </c>
      <c r="B57" s="23">
        <v>0</v>
      </c>
      <c r="C57" s="56">
        <f>플러스DR_V2_보유데이터!C55*B$21</f>
        <v>3.016977317191432E-2</v>
      </c>
      <c r="D57">
        <f>C57*$H12*1000</f>
        <v>4391.512182903848</v>
      </c>
      <c r="E57">
        <f>C57*$I12*1000</f>
        <v>2464.257016090904</v>
      </c>
      <c r="F57">
        <f>C57*$J12*1000</f>
        <v>2152.0099203526484</v>
      </c>
      <c r="G57" s="5" t="s">
        <v>87</v>
      </c>
      <c r="H57" s="23">
        <v>0</v>
      </c>
      <c r="I57" s="56">
        <f>플러스DR_V2_보유데이터!I55*C$21</f>
        <v>0</v>
      </c>
      <c r="J57">
        <f>I57*$H12*1000</f>
        <v>0</v>
      </c>
      <c r="K57">
        <f>I57*$I12*1000</f>
        <v>0</v>
      </c>
      <c r="L57">
        <f>I57*$J12*1000</f>
        <v>0</v>
      </c>
      <c r="M57" s="5" t="s">
        <v>87</v>
      </c>
      <c r="N57">
        <v>0</v>
      </c>
      <c r="O57" s="56">
        <f>플러스DR_V2_보유데이터!O55*D$21</f>
        <v>7.1513766665253303E-2</v>
      </c>
      <c r="P57">
        <f>O57*$H12*1000</f>
        <v>10409.54387579427</v>
      </c>
      <c r="Q57">
        <f>O57*$I12*1000</f>
        <v>5841.2206232956678</v>
      </c>
      <c r="R57">
        <f>O57*$J12*1000</f>
        <v>5101.0769762325181</v>
      </c>
      <c r="S57" s="5" t="s">
        <v>87</v>
      </c>
      <c r="T57">
        <v>0.6590876175907795</v>
      </c>
      <c r="U57" s="56">
        <f>플러스DR_V2_보유데이터!U55*E$21</f>
        <v>9.4333563440502782E-2</v>
      </c>
      <c r="V57">
        <f>U57*$H12*1000</f>
        <v>13731.193494399586</v>
      </c>
      <c r="W57">
        <f>U57*$I12*1000</f>
        <v>7705.1340172991195</v>
      </c>
      <c r="X57">
        <f>U57*$J12*1000</f>
        <v>6728.8130802110636</v>
      </c>
      <c r="Y57" s="5">
        <f t="shared" si="6"/>
        <v>0.143127500688495</v>
      </c>
      <c r="Z57">
        <v>0</v>
      </c>
      <c r="AA57" s="56">
        <f>플러스DR_V2_보유데이터!AA55*K$21</f>
        <v>0.12011662038555639</v>
      </c>
      <c r="AB57">
        <f>AA57*$H12*1000</f>
        <v>17484.175263321587</v>
      </c>
      <c r="AC57">
        <f>AA57*$I12*1000</f>
        <v>9811.0855142187829</v>
      </c>
      <c r="AD57">
        <f>AA57*$J12*1000</f>
        <v>8567.9185321017376</v>
      </c>
      <c r="AE57" s="5" t="s">
        <v>87</v>
      </c>
      <c r="AF57">
        <v>1.2898344631428711</v>
      </c>
      <c r="AG57" s="56">
        <f>플러스DR_V2_보유데이터!AG55*G$21</f>
        <v>1.0811618396803348E-3</v>
      </c>
      <c r="AH57">
        <f>AG57*$H12*1000</f>
        <v>157.37391738386953</v>
      </c>
      <c r="AI57">
        <f>AG57*$I12*1000</f>
        <v>88.308938677809849</v>
      </c>
      <c r="AJ57">
        <f>AG57*$J12*1000</f>
        <v>77.11927402439828</v>
      </c>
      <c r="AK57" s="5">
        <f t="shared" si="7"/>
        <v>8.3821751594859162E-4</v>
      </c>
      <c r="AL57">
        <v>2.4311105769243873</v>
      </c>
      <c r="AM57" s="56">
        <f>플러스DR_V2_보유데이터!AM55*H$21</f>
        <v>0</v>
      </c>
      <c r="AN57">
        <f>AM57*$H12*1000</f>
        <v>0</v>
      </c>
      <c r="AO57">
        <f>AM57*$I12*1000</f>
        <v>0</v>
      </c>
      <c r="AP57">
        <f>AM57*$J12*1000</f>
        <v>0</v>
      </c>
      <c r="AQ57" s="5">
        <f t="shared" si="8"/>
        <v>0</v>
      </c>
      <c r="AR57">
        <v>0.16609007761371986</v>
      </c>
      <c r="AS57" s="56">
        <f>플러스DR_V2_보유데이터!AS55*I$21</f>
        <v>0</v>
      </c>
      <c r="AT57">
        <f>AS57*$H12*1000</f>
        <v>0</v>
      </c>
      <c r="AU57">
        <f>AS57*$I12*1000</f>
        <v>0</v>
      </c>
      <c r="AV57">
        <f>AS57*$J12*1000</f>
        <v>0</v>
      </c>
      <c r="AW57" s="5">
        <f t="shared" si="9"/>
        <v>0</v>
      </c>
      <c r="AX57">
        <v>0.34931643288340142</v>
      </c>
      <c r="AY57" s="56">
        <f>플러스DR_V2_보유데이터!AY55*J$21</f>
        <v>7.5943903100383361E-2</v>
      </c>
      <c r="AZ57">
        <f>AY57*$H12*1000</f>
        <v>11054.394535291802</v>
      </c>
      <c r="BA57">
        <f>AY57*$I12*1000</f>
        <v>6203.0726906049458</v>
      </c>
      <c r="BB57">
        <f>AY57*$J12*1000</f>
        <v>5417.0786081503456</v>
      </c>
      <c r="BC57" s="5">
        <f t="shared" si="10"/>
        <v>0.21740718715552876</v>
      </c>
      <c r="BD57">
        <v>1.1863577067979656</v>
      </c>
      <c r="BE57" s="56">
        <f>플러스DR_V2_보유데이터!BE55*K$21</f>
        <v>0</v>
      </c>
      <c r="BF57">
        <f>BE57*$H12*1000</f>
        <v>0</v>
      </c>
      <c r="BG57">
        <f>BE57*$I12*1000</f>
        <v>0</v>
      </c>
      <c r="BH57">
        <f>BE57*$J12*1000</f>
        <v>0</v>
      </c>
      <c r="BI57" s="5">
        <f t="shared" si="11"/>
        <v>0</v>
      </c>
    </row>
    <row r="58" spans="1:61" x14ac:dyDescent="0.3">
      <c r="A58" s="20">
        <v>44734.416666666664</v>
      </c>
      <c r="B58" s="23">
        <v>0</v>
      </c>
      <c r="C58" s="56">
        <f>플러스DR_V2_보유데이터!C56*B$21</f>
        <v>0</v>
      </c>
      <c r="D58">
        <f>C58*$H13*1000</f>
        <v>0</v>
      </c>
      <c r="E58">
        <f>C58*$I13*1000</f>
        <v>0</v>
      </c>
      <c r="F58">
        <f>C58*$J13*1000</f>
        <v>0</v>
      </c>
      <c r="G58" s="5" t="s">
        <v>87</v>
      </c>
      <c r="H58" s="23">
        <v>0</v>
      </c>
      <c r="I58" s="56">
        <f>플러스DR_V2_보유데이터!I56*C$21</f>
        <v>0</v>
      </c>
      <c r="J58">
        <f>I58*$H13*1000</f>
        <v>0</v>
      </c>
      <c r="K58">
        <f>I58*$I13*1000</f>
        <v>0</v>
      </c>
      <c r="L58">
        <f>I58*$J13*1000</f>
        <v>0</v>
      </c>
      <c r="M58" s="5" t="s">
        <v>87</v>
      </c>
      <c r="N58">
        <v>0</v>
      </c>
      <c r="O58" s="56">
        <f>플러스DR_V2_보유데이터!O56*D$21</f>
        <v>0.12612351855594992</v>
      </c>
      <c r="P58">
        <f>O58*$H13*1000</f>
        <v>10108.800012259388</v>
      </c>
      <c r="Q58">
        <f>O58*$I13*1000</f>
        <v>9898.5941479994672</v>
      </c>
      <c r="R58">
        <f>O58*$J13*1000</f>
        <v>8939.6349952457294</v>
      </c>
      <c r="S58" s="5" t="s">
        <v>87</v>
      </c>
      <c r="T58">
        <v>1.483426199598447</v>
      </c>
      <c r="U58" s="56">
        <f>플러스DR_V2_보유데이터!U56*E$21</f>
        <v>0</v>
      </c>
      <c r="V58">
        <f>U58*$H13*1000</f>
        <v>0</v>
      </c>
      <c r="W58">
        <f>U58*$I13*1000</f>
        <v>0</v>
      </c>
      <c r="X58">
        <f>U58*$J13*1000</f>
        <v>0</v>
      </c>
      <c r="Y58" s="5">
        <f t="shared" si="6"/>
        <v>0</v>
      </c>
      <c r="Z58">
        <v>0</v>
      </c>
      <c r="AA58" s="56">
        <f>플러스DR_V2_보유데이터!AA56*K$21</f>
        <v>1.9966440002223692E-2</v>
      </c>
      <c r="AB58">
        <f>AA58*$H13*1000</f>
        <v>1600.3101661782291</v>
      </c>
      <c r="AC58">
        <f>AA58*$I13*1000</f>
        <v>1567.0327661745225</v>
      </c>
      <c r="AD58">
        <f>AA58*$J13*1000</f>
        <v>1415.2212673576153</v>
      </c>
      <c r="AE58" s="5" t="s">
        <v>87</v>
      </c>
      <c r="AF58">
        <v>2.903065062525763</v>
      </c>
      <c r="AG58" s="56">
        <f>플러스DR_V2_보유데이터!AG56*G$21</f>
        <v>1.0473137895032372E-2</v>
      </c>
      <c r="AH58">
        <f>AG58*$H13*1000</f>
        <v>839.42200228684464</v>
      </c>
      <c r="AI58">
        <f>AG58*$I13*1000</f>
        <v>821.96677246179047</v>
      </c>
      <c r="AJ58">
        <f>AG58*$J13*1000</f>
        <v>742.33601399989448</v>
      </c>
      <c r="AK58" s="5">
        <f t="shared" si="7"/>
        <v>3.6076139078744518E-3</v>
      </c>
      <c r="AL58">
        <v>5.4717658588598921</v>
      </c>
      <c r="AM58" s="56">
        <f>플러스DR_V2_보유데이터!AM56*H$21</f>
        <v>0.10254755967601535</v>
      </c>
      <c r="AN58">
        <f>AM58*$H13*1000</f>
        <v>8219.1869080326305</v>
      </c>
      <c r="AO58">
        <f>AM58*$I13*1000</f>
        <v>8048.2743085726033</v>
      </c>
      <c r="AP58">
        <f>AM58*$J13*1000</f>
        <v>7268.5710298359681</v>
      </c>
      <c r="AQ58" s="5">
        <f t="shared" si="8"/>
        <v>1.8741218524540915E-2</v>
      </c>
      <c r="AR58">
        <v>0.37382339775423873</v>
      </c>
      <c r="AS58" s="56">
        <f>플러스DR_V2_보유데이터!AS56*I$21</f>
        <v>0</v>
      </c>
      <c r="AT58">
        <f>AS58*$H13*1000</f>
        <v>0</v>
      </c>
      <c r="AU58">
        <f>AS58*$I13*1000</f>
        <v>0</v>
      </c>
      <c r="AV58">
        <f>AS58*$J13*1000</f>
        <v>0</v>
      </c>
      <c r="AW58" s="5">
        <f t="shared" si="9"/>
        <v>0</v>
      </c>
      <c r="AX58">
        <v>0.78621587579459851</v>
      </c>
      <c r="AY58" s="56">
        <f>플러스DR_V2_보유데이터!AY56*J$21</f>
        <v>1.1275732010768817E-2</v>
      </c>
      <c r="AZ58">
        <f>AY58*$H13*1000</f>
        <v>903.74992066312063</v>
      </c>
      <c r="BA58">
        <f>AY58*$I13*1000</f>
        <v>884.95703397850582</v>
      </c>
      <c r="BB58">
        <f>AY58*$J13*1000</f>
        <v>799.22388492329367</v>
      </c>
      <c r="BC58" s="5">
        <f t="shared" si="10"/>
        <v>1.4341776041310372E-2</v>
      </c>
      <c r="BD58">
        <v>2.670167148326434</v>
      </c>
      <c r="BE58" s="56">
        <f>플러스DR_V2_보유데이터!BE56*K$21</f>
        <v>0</v>
      </c>
      <c r="BF58">
        <f>BE58*$H13*1000</f>
        <v>0</v>
      </c>
      <c r="BG58">
        <f>BE58*$I13*1000</f>
        <v>0</v>
      </c>
      <c r="BH58">
        <f>BE58*$J13*1000</f>
        <v>0</v>
      </c>
      <c r="BI58" s="5">
        <f t="shared" si="11"/>
        <v>0</v>
      </c>
    </row>
    <row r="59" spans="1:61" x14ac:dyDescent="0.3">
      <c r="A59" s="20">
        <v>44734.458333333336</v>
      </c>
      <c r="B59" s="23">
        <v>0</v>
      </c>
      <c r="C59" s="56">
        <f>플러스DR_V2_보유데이터!C57*B$21</f>
        <v>0</v>
      </c>
      <c r="D59">
        <f>C59*$H14*1000</f>
        <v>0</v>
      </c>
      <c r="E59">
        <f>C59*$I14*1000</f>
        <v>0</v>
      </c>
      <c r="F59">
        <f>C59*$J14*1000</f>
        <v>0</v>
      </c>
      <c r="G59" s="5" t="s">
        <v>87</v>
      </c>
      <c r="H59" s="23">
        <v>0</v>
      </c>
      <c r="I59" s="56">
        <f>플러스DR_V2_보유데이터!I57*C$21</f>
        <v>0</v>
      </c>
      <c r="J59">
        <f>I59*$H14*1000</f>
        <v>0</v>
      </c>
      <c r="K59">
        <f>I59*$I14*1000</f>
        <v>0</v>
      </c>
      <c r="L59">
        <f>I59*$J14*1000</f>
        <v>0</v>
      </c>
      <c r="M59" s="5" t="s">
        <v>87</v>
      </c>
      <c r="N59">
        <v>0</v>
      </c>
      <c r="O59" s="56">
        <f>플러스DR_V2_보유데이터!O57*D$21</f>
        <v>0.16554971354774145</v>
      </c>
      <c r="P59">
        <f>O59*$H14*1000</f>
        <v>13450.914225753992</v>
      </c>
      <c r="Q59">
        <f>O59*$I14*1000</f>
        <v>12882.857975333845</v>
      </c>
      <c r="R59">
        <f>O59*$J14*1000</f>
        <v>11734.163696263913</v>
      </c>
      <c r="S59" s="5" t="s">
        <v>87</v>
      </c>
      <c r="T59">
        <v>3.218588134855461</v>
      </c>
      <c r="U59" s="56">
        <f>플러스DR_V2_보유데이터!U57*E$21</f>
        <v>5.5025951208505661E-2</v>
      </c>
      <c r="V59">
        <f>U59*$H14*1000</f>
        <v>4470.8585356910853</v>
      </c>
      <c r="W59">
        <f>U59*$I14*1000</f>
        <v>4282.0461551109665</v>
      </c>
      <c r="X59">
        <f>U59*$J14*1000</f>
        <v>3900.2394216588809</v>
      </c>
      <c r="Y59" s="5">
        <f t="shared" si="6"/>
        <v>1.7096300894359984E-2</v>
      </c>
      <c r="Z59">
        <v>0</v>
      </c>
      <c r="AA59" s="56">
        <f>플러스DR_V2_보유데이터!AA57*K$21</f>
        <v>0</v>
      </c>
      <c r="AB59">
        <f>AA59*$H14*1000</f>
        <v>0</v>
      </c>
      <c r="AC59">
        <f>AA59*$I14*1000</f>
        <v>0</v>
      </c>
      <c r="AD59">
        <f>AA59*$J14*1000</f>
        <v>0</v>
      </c>
      <c r="AE59" s="5" t="s">
        <v>87</v>
      </c>
      <c r="AF59">
        <v>6.2987769580233524</v>
      </c>
      <c r="AG59" s="56">
        <f>플러스DR_V2_보유데이터!AG57*G$21</f>
        <v>2.8164202796451352E-2</v>
      </c>
      <c r="AH59">
        <f>AG59*$H14*1000</f>
        <v>2288.3414772116726</v>
      </c>
      <c r="AI59">
        <f>AG59*$I14*1000</f>
        <v>2191.7007093494494</v>
      </c>
      <c r="AJ59">
        <f>AG59*$J14*1000</f>
        <v>1996.2786942124717</v>
      </c>
      <c r="AK59" s="5">
        <f t="shared" si="7"/>
        <v>4.4713764250019494E-3</v>
      </c>
      <c r="AL59">
        <v>11.872084148709872</v>
      </c>
      <c r="AM59" s="56">
        <f>플러스DR_V2_보유데이터!AM57*H$21</f>
        <v>0</v>
      </c>
      <c r="AN59">
        <f>AM59*$H14*1000</f>
        <v>0</v>
      </c>
      <c r="AO59">
        <f>AM59*$I14*1000</f>
        <v>0</v>
      </c>
      <c r="AP59">
        <f>AM59*$J14*1000</f>
        <v>0</v>
      </c>
      <c r="AQ59" s="5">
        <f t="shared" si="8"/>
        <v>0</v>
      </c>
      <c r="AR59">
        <v>0.81108420012322802</v>
      </c>
      <c r="AS59" s="56">
        <f>플러스DR_V2_보유데이터!AS57*I$21</f>
        <v>0</v>
      </c>
      <c r="AT59">
        <f>AS59*$H14*1000</f>
        <v>0</v>
      </c>
      <c r="AU59">
        <f>AS59*$I14*1000</f>
        <v>0</v>
      </c>
      <c r="AV59">
        <f>AS59*$J14*1000</f>
        <v>0</v>
      </c>
      <c r="AW59" s="5">
        <f t="shared" si="9"/>
        <v>0</v>
      </c>
      <c r="AX59">
        <v>1.7058516897925082</v>
      </c>
      <c r="AY59" s="56">
        <f>플러스DR_V2_보유데이터!AY57*J$21</f>
        <v>5.0925913542613145E-2</v>
      </c>
      <c r="AZ59">
        <f>AY59*$H14*1000</f>
        <v>4137.7304753373182</v>
      </c>
      <c r="BA59">
        <f>AY59*$I14*1000</f>
        <v>3962.9866906680991</v>
      </c>
      <c r="BB59">
        <f>AY59*$J14*1000</f>
        <v>3609.6287519004195</v>
      </c>
      <c r="BC59" s="5">
        <f t="shared" si="10"/>
        <v>2.9853658349869527E-2</v>
      </c>
      <c r="BD59">
        <v>5.7934586189799546</v>
      </c>
      <c r="BE59" s="56">
        <f>플러스DR_V2_보유데이터!BE57*K$21</f>
        <v>0</v>
      </c>
      <c r="BF59">
        <f>BE59*$H14*1000</f>
        <v>0</v>
      </c>
      <c r="BG59">
        <f>BE59*$I14*1000</f>
        <v>0</v>
      </c>
      <c r="BH59">
        <f>BE59*$J14*1000</f>
        <v>0</v>
      </c>
      <c r="BI59" s="5">
        <f t="shared" si="11"/>
        <v>0</v>
      </c>
    </row>
    <row r="60" spans="1:61" x14ac:dyDescent="0.3">
      <c r="A60" s="20">
        <v>44734.5</v>
      </c>
      <c r="B60" s="23">
        <v>0</v>
      </c>
      <c r="C60" s="56">
        <f>플러스DR_V2_보유데이터!C58*B$21</f>
        <v>5.0134002930399976E-2</v>
      </c>
      <c r="D60">
        <f>C60*$H15*1000</f>
        <v>3982.1438527616706</v>
      </c>
      <c r="E60">
        <f>C60*$I15*1000</f>
        <v>3819.8767966102755</v>
      </c>
      <c r="F60">
        <f>C60*$J15*1000</f>
        <v>3136.8845633551264</v>
      </c>
      <c r="G60" s="5" t="s">
        <v>87</v>
      </c>
      <c r="H60" s="23">
        <v>0</v>
      </c>
      <c r="I60" s="56">
        <f>플러스DR_V2_보유데이터!I58*C$21</f>
        <v>0</v>
      </c>
      <c r="J60">
        <f>I60*$H15*1000</f>
        <v>0</v>
      </c>
      <c r="K60">
        <f>I60*$I15*1000</f>
        <v>0</v>
      </c>
      <c r="L60">
        <f>I60*$J15*1000</f>
        <v>0</v>
      </c>
      <c r="M60" s="5" t="s">
        <v>87</v>
      </c>
      <c r="N60">
        <v>0</v>
      </c>
      <c r="O60" s="56">
        <f>플러스DR_V2_보유데이터!O58*D$21</f>
        <v>8.7172874039709775E-2</v>
      </c>
      <c r="P60">
        <f>O60*$H15*1000</f>
        <v>6924.1413849741484</v>
      </c>
      <c r="Q60">
        <f>O60*$I15*1000</f>
        <v>6641.9918493322866</v>
      </c>
      <c r="R60">
        <f>O60*$J15*1000</f>
        <v>5454.4067286646405</v>
      </c>
      <c r="S60" s="5" t="s">
        <v>87</v>
      </c>
      <c r="T60">
        <v>4.8957690085460319</v>
      </c>
      <c r="U60" s="56">
        <f>플러스DR_V2_보유데이터!U58*E$21</f>
        <v>0.11882438880540443</v>
      </c>
      <c r="V60">
        <f>U60*$H15*1000</f>
        <v>9438.2212028132744</v>
      </c>
      <c r="W60">
        <f>U60*$I15*1000</f>
        <v>9053.62626437978</v>
      </c>
      <c r="X60">
        <f>U60*$J15*1000</f>
        <v>7434.8420075541553</v>
      </c>
      <c r="Y60" s="5">
        <f t="shared" si="6"/>
        <v>2.4270832344823745E-2</v>
      </c>
      <c r="Z60">
        <v>0</v>
      </c>
      <c r="AA60" s="56">
        <f>플러스DR_V2_보유데이터!AA58*K$21</f>
        <v>0</v>
      </c>
      <c r="AB60">
        <f>AA60*$H15*1000</f>
        <v>0</v>
      </c>
      <c r="AC60">
        <f>AA60*$I15*1000</f>
        <v>0</v>
      </c>
      <c r="AD60">
        <f>AA60*$J15*1000</f>
        <v>0</v>
      </c>
      <c r="AE60" s="5" t="s">
        <v>87</v>
      </c>
      <c r="AF60">
        <v>9.5810199164297263</v>
      </c>
      <c r="AG60" s="56">
        <f>플러스DR_V2_보유데이터!AG58*G$21</f>
        <v>9.6763796883127487E-2</v>
      </c>
      <c r="AH60">
        <f>AG60*$H15*1000</f>
        <v>7685.9483864268168</v>
      </c>
      <c r="AI60">
        <f>AG60*$I15*1000</f>
        <v>7372.7562305150932</v>
      </c>
      <c r="AJ60">
        <f>AG60*$J15*1000</f>
        <v>6054.5107709772874</v>
      </c>
      <c r="AK60" s="5">
        <f t="shared" si="7"/>
        <v>1.0099529875435831E-2</v>
      </c>
      <c r="AL60">
        <v>18.05853349568585</v>
      </c>
      <c r="AM60" s="56">
        <f>플러스DR_V2_보유데이터!AM58*H$21</f>
        <v>9.5727068025582823E-3</v>
      </c>
      <c r="AN60">
        <f>AM60*$H15*1000</f>
        <v>760.36010132720446</v>
      </c>
      <c r="AO60">
        <f>AM60*$I15*1000</f>
        <v>729.37644030959075</v>
      </c>
      <c r="AP60">
        <f>AM60*$J15*1000</f>
        <v>598.96426463607179</v>
      </c>
      <c r="AQ60" s="5">
        <f t="shared" si="8"/>
        <v>5.3009325507213934E-4</v>
      </c>
      <c r="AR60">
        <v>1.2337337751551023</v>
      </c>
      <c r="AS60" s="56">
        <f>플러스DR_V2_보유데이터!AS58*I$21</f>
        <v>0</v>
      </c>
      <c r="AT60">
        <f>AS60*$H15*1000</f>
        <v>0</v>
      </c>
      <c r="AU60">
        <f>AS60*$I15*1000</f>
        <v>0</v>
      </c>
      <c r="AV60">
        <f>AS60*$J15*1000</f>
        <v>0</v>
      </c>
      <c r="AW60" s="5">
        <f t="shared" si="9"/>
        <v>0</v>
      </c>
      <c r="AX60">
        <v>2.5947575415507722</v>
      </c>
      <c r="AY60" s="56">
        <f>플러스DR_V2_보유데이터!AY58*J$21</f>
        <v>0.11266826388300348</v>
      </c>
      <c r="AZ60">
        <f>AY60*$H15*1000</f>
        <v>8949.2402002269664</v>
      </c>
      <c r="BA60">
        <f>AY60*$I15*1000</f>
        <v>8584.5705861256447</v>
      </c>
      <c r="BB60">
        <f>AY60*$J15*1000</f>
        <v>7049.6532711595282</v>
      </c>
      <c r="BC60" s="5">
        <f t="shared" si="10"/>
        <v>4.342149972735676E-2</v>
      </c>
      <c r="BD60">
        <v>8.8123841792418993</v>
      </c>
      <c r="BE60" s="56">
        <f>플러스DR_V2_보유데이터!BE58*K$21</f>
        <v>4.8712032915728311E-3</v>
      </c>
      <c r="BF60">
        <f>BE60*$H15*1000</f>
        <v>386.91967744963</v>
      </c>
      <c r="BG60">
        <f>BE60*$I15*1000</f>
        <v>371.15321612923924</v>
      </c>
      <c r="BH60">
        <f>BE60*$J15*1000</f>
        <v>304.79118995371209</v>
      </c>
      <c r="BI60" s="5">
        <f t="shared" si="11"/>
        <v>5.5276792210756653E-4</v>
      </c>
    </row>
    <row r="61" spans="1:61" x14ac:dyDescent="0.3">
      <c r="A61" s="20">
        <v>44734.541666666664</v>
      </c>
      <c r="B61" s="23">
        <v>0</v>
      </c>
      <c r="C61" s="56">
        <f>플러스DR_V2_보유데이터!C59*B$21</f>
        <v>7.4039690777714259E-2</v>
      </c>
      <c r="D61">
        <f>C61*$H16*1000</f>
        <v>5878.7514477505129</v>
      </c>
      <c r="E61">
        <f>C61*$I16*1000</f>
        <v>5542.389132547356</v>
      </c>
      <c r="F61">
        <f>C61*$J16*1000</f>
        <v>4632.6634519615809</v>
      </c>
      <c r="G61" s="5" t="s">
        <v>87</v>
      </c>
      <c r="H61" s="23">
        <v>0</v>
      </c>
      <c r="I61" s="56">
        <f>플러스DR_V2_보유데이터!I59*C$21</f>
        <v>0</v>
      </c>
      <c r="J61">
        <f>I61*$H16*1000</f>
        <v>0</v>
      </c>
      <c r="K61">
        <f>I61*$I16*1000</f>
        <v>0</v>
      </c>
      <c r="L61">
        <f>I61*$J16*1000</f>
        <v>0</v>
      </c>
      <c r="M61" s="5" t="s">
        <v>87</v>
      </c>
      <c r="N61">
        <v>0</v>
      </c>
      <c r="O61" s="56">
        <f>플러스DR_V2_보유데이터!O59*D$21</f>
        <v>0.21986310713574939</v>
      </c>
      <c r="P61">
        <f>O61*$H16*1000</f>
        <v>17457.130706578504</v>
      </c>
      <c r="Q61">
        <f>O61*$I16*1000</f>
        <v>16458.29261086079</v>
      </c>
      <c r="R61">
        <f>O61*$J16*1000</f>
        <v>13756.834613483839</v>
      </c>
      <c r="S61" s="5" t="s">
        <v>87</v>
      </c>
      <c r="T61">
        <v>4.896121777277644</v>
      </c>
      <c r="U61" s="56">
        <f>플러스DR_V2_보유데이터!U59*E$21</f>
        <v>1.9529198492651646E-2</v>
      </c>
      <c r="V61">
        <f>U61*$H16*1000</f>
        <v>1550.6183603165409</v>
      </c>
      <c r="W61">
        <f>U61*$I16*1000</f>
        <v>1461.8972115644242</v>
      </c>
      <c r="X61">
        <f>U61*$J16*1000</f>
        <v>1221.9419496852136</v>
      </c>
      <c r="Y61" s="5">
        <f t="shared" si="6"/>
        <v>3.988707671301106E-3</v>
      </c>
      <c r="Z61">
        <v>0</v>
      </c>
      <c r="AA61" s="56">
        <f>플러스DR_V2_보유데이터!AA59*K$21</f>
        <v>1.2322518643955486E-3</v>
      </c>
      <c r="AB61">
        <f>AA61*$H16*1000</f>
        <v>97.840798033006564</v>
      </c>
      <c r="AC61">
        <f>AA61*$I16*1000</f>
        <v>92.242677813057568</v>
      </c>
      <c r="AD61">
        <f>AA61*$J16*1000</f>
        <v>77.101999155229478</v>
      </c>
      <c r="AE61" s="5" t="s">
        <v>87</v>
      </c>
      <c r="AF61">
        <v>9.5817102848350917</v>
      </c>
      <c r="AG61" s="56">
        <f>플러스DR_V2_보유데이터!AG59*G$21</f>
        <v>4.8878783713369324E-2</v>
      </c>
      <c r="AH61">
        <f>AG61*$H16*1000</f>
        <v>3880.9754268415245</v>
      </c>
      <c r="AI61">
        <f>AG61*$I16*1000</f>
        <v>3658.9191124316876</v>
      </c>
      <c r="AJ61">
        <f>AG61*$J16*1000</f>
        <v>3058.3454969455188</v>
      </c>
      <c r="AK61" s="5">
        <f t="shared" si="7"/>
        <v>5.1012587795239428E-3</v>
      </c>
      <c r="AL61">
        <v>18.059834718424284</v>
      </c>
      <c r="AM61" s="56">
        <f>플러스DR_V2_보유데이터!AM59*H$21</f>
        <v>5.0976401620463151E-2</v>
      </c>
      <c r="AN61">
        <f>AM61*$H16*1000</f>
        <v>4047.5262886647743</v>
      </c>
      <c r="AO61">
        <f>AM61*$I16*1000</f>
        <v>3815.94049610301</v>
      </c>
      <c r="AP61">
        <f>AM61*$J16*1000</f>
        <v>3189.5934493923792</v>
      </c>
      <c r="AQ61" s="5">
        <f t="shared" si="8"/>
        <v>2.8226394324892823E-3</v>
      </c>
      <c r="AR61">
        <v>1.2338226728743877</v>
      </c>
      <c r="AS61" s="56">
        <f>플러스DR_V2_보유데이터!AS59*I$21</f>
        <v>0</v>
      </c>
      <c r="AT61">
        <f>AS61*$H16*1000</f>
        <v>0</v>
      </c>
      <c r="AU61">
        <f>AS61*$I16*1000</f>
        <v>0</v>
      </c>
      <c r="AV61">
        <f>AS61*$J16*1000</f>
        <v>0</v>
      </c>
      <c r="AW61" s="5">
        <f t="shared" si="9"/>
        <v>0</v>
      </c>
      <c r="AX61">
        <v>2.5949445089761505</v>
      </c>
      <c r="AY61" s="56">
        <f>플러스DR_V2_보유데이터!AY59*J$21</f>
        <v>0</v>
      </c>
      <c r="AZ61">
        <f>AY61*$H16*1000</f>
        <v>0</v>
      </c>
      <c r="BA61">
        <f>AY61*$I16*1000</f>
        <v>0</v>
      </c>
      <c r="BB61">
        <f>AY61*$J16*1000</f>
        <v>0</v>
      </c>
      <c r="BC61" s="5">
        <f t="shared" si="10"/>
        <v>0</v>
      </c>
      <c r="BD61">
        <v>8.8130191629561967</v>
      </c>
      <c r="BE61" s="56">
        <f>플러스DR_V2_보유데이터!BE59*K$21</f>
        <v>2.9084781534595747E-2</v>
      </c>
      <c r="BF61">
        <f>BE61*$H16*1000</f>
        <v>2309.3316538469026</v>
      </c>
      <c r="BG61">
        <f>BE61*$I16*1000</f>
        <v>2177.1994913352337</v>
      </c>
      <c r="BH61">
        <f>BE61*$J16*1000</f>
        <v>1819.8347806196559</v>
      </c>
      <c r="BI61" s="5">
        <f t="shared" si="11"/>
        <v>3.300206319401644E-3</v>
      </c>
    </row>
    <row r="62" spans="1:61" x14ac:dyDescent="0.3">
      <c r="A62" s="20">
        <v>44734.583333333336</v>
      </c>
      <c r="B62" s="23">
        <v>0</v>
      </c>
      <c r="C62" s="56">
        <f>플러스DR_V2_보유데이터!C60*B$21</f>
        <v>0</v>
      </c>
      <c r="D62">
        <f>C62*$H17*1000</f>
        <v>0</v>
      </c>
      <c r="E62">
        <f>C62*$I17*1000</f>
        <v>0</v>
      </c>
      <c r="F62">
        <f>C62*$J17*1000</f>
        <v>0</v>
      </c>
      <c r="G62" s="5" t="s">
        <v>87</v>
      </c>
      <c r="H62" s="23">
        <v>0</v>
      </c>
      <c r="I62" s="56">
        <f>플러스DR_V2_보유데이터!I60*C$21</f>
        <v>0</v>
      </c>
      <c r="J62">
        <f>I62*$H17*1000</f>
        <v>0</v>
      </c>
      <c r="K62">
        <f>I62*$I17*1000</f>
        <v>0</v>
      </c>
      <c r="L62">
        <f>I62*$J17*1000</f>
        <v>0</v>
      </c>
      <c r="M62" s="5" t="s">
        <v>87</v>
      </c>
      <c r="N62">
        <v>0</v>
      </c>
      <c r="O62" s="56">
        <f>플러스DR_V2_보유데이터!O60*D$21</f>
        <v>0.10353032654554084</v>
      </c>
      <c r="P62">
        <f>O62*$H17*1000</f>
        <v>8298.9909758905542</v>
      </c>
      <c r="Q62">
        <f>O62*$I17*1000</f>
        <v>7864.5432155966164</v>
      </c>
      <c r="R62">
        <f>O62*$J17*1000</f>
        <v>7338.2295455479343</v>
      </c>
      <c r="S62" s="5" t="s">
        <v>87</v>
      </c>
      <c r="T62">
        <v>3.3682453119657079</v>
      </c>
      <c r="U62" s="56">
        <f>플러스DR_V2_보유데이터!U60*E$21</f>
        <v>0</v>
      </c>
      <c r="V62">
        <f>U62*$H17*1000</f>
        <v>0</v>
      </c>
      <c r="W62">
        <f>U62*$I17*1000</f>
        <v>0</v>
      </c>
      <c r="X62">
        <f>U62*$J17*1000</f>
        <v>0</v>
      </c>
      <c r="Y62" s="5">
        <f t="shared" si="6"/>
        <v>0</v>
      </c>
      <c r="Z62">
        <v>0</v>
      </c>
      <c r="AA62" s="56">
        <f>플러스DR_V2_보유데이터!AA60*K$21</f>
        <v>0</v>
      </c>
      <c r="AB62">
        <f>AA62*$H17*1000</f>
        <v>0</v>
      </c>
      <c r="AC62">
        <f>AA62*$I17*1000</f>
        <v>0</v>
      </c>
      <c r="AD62">
        <f>AA62*$J17*1000</f>
        <v>0</v>
      </c>
      <c r="AE62" s="5" t="s">
        <v>87</v>
      </c>
      <c r="AF62">
        <v>6.5916560526103254</v>
      </c>
      <c r="AG62" s="56">
        <f>플러스DR_V2_보유데이터!AG60*G$21</f>
        <v>8.2720269107071295E-2</v>
      </c>
      <c r="AH62">
        <f>AG62*$H17*1000</f>
        <v>6630.8567716228345</v>
      </c>
      <c r="AI62">
        <f>AG62*$I17*1000</f>
        <v>6283.7349490265287</v>
      </c>
      <c r="AJ62">
        <f>AG62*$J17*1000</f>
        <v>5863.2126743092131</v>
      </c>
      <c r="AK62" s="5">
        <f t="shared" si="7"/>
        <v>1.2549239287798275E-2</v>
      </c>
      <c r="AL62">
        <v>12.424109610082244</v>
      </c>
      <c r="AM62" s="56">
        <f>플러스DR_V2_보유데이터!AM60*H$21</f>
        <v>1.1622489907785253E-2</v>
      </c>
      <c r="AN62">
        <f>AM62*$H17*1000</f>
        <v>931.6587910080658</v>
      </c>
      <c r="AO62">
        <f>AM62*$I17*1000</f>
        <v>882.88694919169643</v>
      </c>
      <c r="AP62">
        <f>AM62*$J17*1000</f>
        <v>823.80208466381862</v>
      </c>
      <c r="AQ62" s="5">
        <f t="shared" si="8"/>
        <v>9.3547870008747758E-4</v>
      </c>
      <c r="AR62">
        <v>0.84879780829652596</v>
      </c>
      <c r="AS62" s="56">
        <f>플러스DR_V2_보유데이터!AS60*I$21</f>
        <v>5.3652555544574855E-2</v>
      </c>
      <c r="AT62">
        <f>AS62*$H17*1000</f>
        <v>4300.7888524531199</v>
      </c>
      <c r="AU62">
        <f>AS62*$I17*1000</f>
        <v>4075.6448452029026</v>
      </c>
      <c r="AV62">
        <f>AS62*$J17*1000</f>
        <v>3802.8931369994657</v>
      </c>
      <c r="AW62" s="5">
        <f t="shared" si="9"/>
        <v>6.3210054291081952E-2</v>
      </c>
      <c r="AX62">
        <v>1.7851699926528262</v>
      </c>
      <c r="AY62" s="56">
        <f>플러스DR_V2_보유데이터!AY60*J$21</f>
        <v>5.2792578320786454E-3</v>
      </c>
      <c r="AZ62">
        <f>AY62*$H17*1000</f>
        <v>423.18530781942422</v>
      </c>
      <c r="BA62">
        <f>AY62*$I17*1000</f>
        <v>401.03178220341152</v>
      </c>
      <c r="BB62">
        <f>AY62*$J17*1000</f>
        <v>374.19379513773436</v>
      </c>
      <c r="BC62" s="5">
        <f t="shared" si="10"/>
        <v>2.9572857788369156E-3</v>
      </c>
      <c r="BD62">
        <v>6.0628415366736181</v>
      </c>
      <c r="BE62" s="56">
        <f>플러스DR_V2_보유데이터!BE60*K$21</f>
        <v>4.4133354693428099E-2</v>
      </c>
      <c r="BF62">
        <f>BE62*$H17*1000</f>
        <v>3537.7297122251962</v>
      </c>
      <c r="BG62">
        <f>BE62*$I17*1000</f>
        <v>3352.5314448133413</v>
      </c>
      <c r="BH62">
        <f>BE62*$J17*1000</f>
        <v>3128.1721806701835</v>
      </c>
      <c r="BI62" s="5">
        <f t="shared" si="11"/>
        <v>7.2793185219288681E-3</v>
      </c>
    </row>
    <row r="63" spans="1:61" ht="18" thickBot="1" x14ac:dyDescent="0.35">
      <c r="A63" s="21">
        <v>44734.625</v>
      </c>
      <c r="B63" s="24">
        <v>0</v>
      </c>
      <c r="C63" s="25">
        <f>플러스DR_V2_보유데이터!C61*B$21</f>
        <v>1.4210298482854888E-2</v>
      </c>
      <c r="D63" s="25">
        <f>C63*$H18*1000</f>
        <v>1152.4552069595313</v>
      </c>
      <c r="E63" s="25">
        <f>C63*$I18*1000</f>
        <v>1090.6451453252737</v>
      </c>
      <c r="F63" s="25">
        <f>C63*$J18*1000</f>
        <v>949.67424760919221</v>
      </c>
      <c r="G63" s="7" t="s">
        <v>87</v>
      </c>
      <c r="H63" s="24">
        <v>0</v>
      </c>
      <c r="I63" s="25">
        <f>플러스DR_V2_보유데이터!I61*C$21</f>
        <v>0</v>
      </c>
      <c r="J63" s="25">
        <f>I63*$H18*1000</f>
        <v>0</v>
      </c>
      <c r="K63" s="25">
        <f>I63*$I18*1000</f>
        <v>0</v>
      </c>
      <c r="L63" s="25">
        <f>I63*$J18*1000</f>
        <v>0</v>
      </c>
      <c r="M63" s="7" t="s">
        <v>87</v>
      </c>
      <c r="N63" s="25">
        <v>0</v>
      </c>
      <c r="O63" s="25">
        <f>플러스DR_V2_보유데이터!O61*D$21</f>
        <v>9.2438594938899762E-2</v>
      </c>
      <c r="P63" s="25">
        <f>O63*$H18*1000</f>
        <v>7496.7700495447698</v>
      </c>
      <c r="Q63" s="25">
        <f>O63*$I18*1000</f>
        <v>7094.6929744255376</v>
      </c>
      <c r="R63" s="25">
        <f>O63*$J18*1000</f>
        <v>6177.6712997666709</v>
      </c>
      <c r="S63" s="7" t="s">
        <v>87</v>
      </c>
      <c r="T63" s="25">
        <v>1.4211470042311518</v>
      </c>
      <c r="U63" s="25">
        <f>플러스DR_V2_보유데이터!U61*E$21</f>
        <v>9.8247304517581513E-2</v>
      </c>
      <c r="V63" s="25">
        <f>U63*$H18*1000</f>
        <v>7967.8563963758606</v>
      </c>
      <c r="W63" s="25">
        <f>U63*$I18*1000</f>
        <v>7540.5133708258882</v>
      </c>
      <c r="X63" s="25">
        <f>U63*$J18*1000</f>
        <v>6565.8673609099724</v>
      </c>
      <c r="Y63" s="7">
        <f t="shared" si="6"/>
        <v>6.9132400958572093E-2</v>
      </c>
      <c r="Z63" s="25">
        <v>0</v>
      </c>
      <c r="AA63" s="25">
        <f>플러스DR_V2_보유데이터!AA61*K$21</f>
        <v>0</v>
      </c>
      <c r="AB63" s="25">
        <f>AA63*$H18*1000</f>
        <v>0</v>
      </c>
      <c r="AC63" s="25">
        <f>AA63*$I18*1000</f>
        <v>0</v>
      </c>
      <c r="AD63" s="25">
        <f>AA63*$J18*1000</f>
        <v>0</v>
      </c>
      <c r="AE63" s="7" t="s">
        <v>87</v>
      </c>
      <c r="AF63" s="25">
        <v>2.7811846776155109</v>
      </c>
      <c r="AG63" s="25">
        <f>플러스DR_V2_보유데이터!AG61*G$21</f>
        <v>3.8499574974980612E-2</v>
      </c>
      <c r="AH63" s="25">
        <f>AG63*$H18*1000</f>
        <v>3122.3155304709276</v>
      </c>
      <c r="AI63" s="25">
        <f>AG63*$I18*1000</f>
        <v>2954.8552125214205</v>
      </c>
      <c r="AJ63" s="25">
        <f>AG63*$J18*1000</f>
        <v>2572.9265955779542</v>
      </c>
      <c r="AK63" s="7">
        <f t="shared" si="7"/>
        <v>1.3842868934539454E-2</v>
      </c>
      <c r="AL63" s="25">
        <v>5.2420428197088533</v>
      </c>
      <c r="AM63" s="25">
        <f>플러스DR_V2_보유데이터!AM61*H$21</f>
        <v>9.2021031802929393E-2</v>
      </c>
      <c r="AN63" s="25">
        <f>AM63*$H18*1000</f>
        <v>7462.9056792175734</v>
      </c>
      <c r="AO63" s="25">
        <f>AM63*$I18*1000</f>
        <v>7062.6448645520995</v>
      </c>
      <c r="AP63" s="25">
        <f>AM63*$J18*1000</f>
        <v>6149.7655553897712</v>
      </c>
      <c r="AQ63" s="7">
        <f t="shared" si="8"/>
        <v>1.7554422000703895E-2</v>
      </c>
      <c r="AR63" s="25">
        <v>0.35812904071247659</v>
      </c>
      <c r="AS63" s="25">
        <f>플러스DR_V2_보유데이터!AS61*I$21</f>
        <v>4.6000069549499166E-2</v>
      </c>
      <c r="AT63" s="25">
        <f>AS63*$H18*1000</f>
        <v>3730.6056404643823</v>
      </c>
      <c r="AU63" s="25">
        <f>AS63*$I18*1000</f>
        <v>3530.520671280578</v>
      </c>
      <c r="AV63" s="25">
        <f>AS63*$J18*1000</f>
        <v>3074.1846479930291</v>
      </c>
      <c r="AW63" s="7">
        <f t="shared" si="9"/>
        <v>0.12844551633675039</v>
      </c>
      <c r="AX63" s="25">
        <v>0.75320790266945392</v>
      </c>
      <c r="AY63" s="25">
        <f>플러스DR_V2_보유데이터!AY61*J$21</f>
        <v>0</v>
      </c>
      <c r="AZ63" s="25">
        <f>AY63*$H18*1000</f>
        <v>0</v>
      </c>
      <c r="BA63" s="25">
        <f>AY63*$I18*1000</f>
        <v>0</v>
      </c>
      <c r="BB63" s="25">
        <f>AY63*$J18*1000</f>
        <v>0</v>
      </c>
      <c r="BC63" s="7">
        <f t="shared" si="10"/>
        <v>0</v>
      </c>
      <c r="BD63" s="25">
        <v>2.5580645971250524</v>
      </c>
      <c r="BE63" s="25">
        <f>플러스DR_V2_보유데이터!BE61*K$21</f>
        <v>1.9372753339787414E-3</v>
      </c>
      <c r="BF63" s="25">
        <f>BE63*$H18*1000</f>
        <v>157.11302958567592</v>
      </c>
      <c r="BG63" s="25">
        <f>BE63*$I18*1000</f>
        <v>148.68652764131306</v>
      </c>
      <c r="BH63" s="25">
        <f>BE63*$J18*1000</f>
        <v>129.46811056979928</v>
      </c>
      <c r="BI63" s="7">
        <f t="shared" si="11"/>
        <v>7.5732072448675414E-4</v>
      </c>
    </row>
    <row r="66" spans="1:61" ht="18" thickBot="1" x14ac:dyDescent="0.35">
      <c r="A66" s="42" t="s">
        <v>109</v>
      </c>
    </row>
    <row r="67" spans="1:61" ht="18" thickBot="1" x14ac:dyDescent="0.35">
      <c r="A67" s="36"/>
      <c r="B67" s="46" t="s">
        <v>28</v>
      </c>
      <c r="C67" s="47"/>
      <c r="D67" s="47"/>
      <c r="E67" s="47"/>
      <c r="F67" s="47"/>
      <c r="G67" s="48"/>
      <c r="H67" s="47" t="s">
        <v>29</v>
      </c>
      <c r="I67" s="47"/>
      <c r="J67" s="47"/>
      <c r="K67" s="47"/>
      <c r="L67" s="47"/>
      <c r="M67" s="48"/>
      <c r="N67" s="46" t="s">
        <v>57</v>
      </c>
      <c r="O67" s="47"/>
      <c r="P67" s="47"/>
      <c r="Q67" s="47"/>
      <c r="R67" s="47"/>
      <c r="S67" s="48"/>
      <c r="T67" s="46" t="s">
        <v>58</v>
      </c>
      <c r="U67" s="47"/>
      <c r="V67" s="47"/>
      <c r="W67" s="47"/>
      <c r="X67" s="47"/>
      <c r="Y67" s="48"/>
      <c r="Z67" s="46" t="s">
        <v>59</v>
      </c>
      <c r="AA67" s="47"/>
      <c r="AB67" s="47"/>
      <c r="AC67" s="47"/>
      <c r="AD67" s="47"/>
      <c r="AE67" s="48"/>
      <c r="AF67" s="46" t="s">
        <v>60</v>
      </c>
      <c r="AG67" s="47"/>
      <c r="AH67" s="47"/>
      <c r="AI67" s="47"/>
      <c r="AJ67" s="47"/>
      <c r="AK67" s="48"/>
      <c r="AL67" s="46" t="s">
        <v>61</v>
      </c>
      <c r="AM67" s="47"/>
      <c r="AN67" s="47"/>
      <c r="AO67" s="47"/>
      <c r="AP67" s="47"/>
      <c r="AQ67" s="48"/>
      <c r="AR67" s="46" t="s">
        <v>62</v>
      </c>
      <c r="AS67" s="47"/>
      <c r="AT67" s="47"/>
      <c r="AU67" s="47"/>
      <c r="AV67" s="47"/>
      <c r="AW67" s="48"/>
      <c r="AX67" s="46" t="s">
        <v>63</v>
      </c>
      <c r="AY67" s="47"/>
      <c r="AZ67" s="47"/>
      <c r="BA67" s="47"/>
      <c r="BB67" s="47"/>
      <c r="BC67" s="48"/>
      <c r="BD67" s="46" t="s">
        <v>64</v>
      </c>
      <c r="BE67" s="47"/>
      <c r="BF67" s="47"/>
      <c r="BG67" s="47"/>
      <c r="BH67" s="47"/>
      <c r="BI67" s="48"/>
    </row>
    <row r="68" spans="1:61" x14ac:dyDescent="0.3">
      <c r="A68" s="37" t="s">
        <v>0</v>
      </c>
      <c r="B68" s="38" t="s">
        <v>54</v>
      </c>
      <c r="C68" s="39" t="s">
        <v>55</v>
      </c>
      <c r="D68" s="41" t="s">
        <v>88</v>
      </c>
      <c r="E68" s="41" t="s">
        <v>90</v>
      </c>
      <c r="F68" s="41" t="s">
        <v>91</v>
      </c>
      <c r="G68" s="40" t="s">
        <v>65</v>
      </c>
      <c r="H68" s="38" t="s">
        <v>54</v>
      </c>
      <c r="I68" s="39" t="s">
        <v>55</v>
      </c>
      <c r="J68" s="41" t="s">
        <v>88</v>
      </c>
      <c r="K68" s="41" t="s">
        <v>90</v>
      </c>
      <c r="L68" s="41" t="s">
        <v>91</v>
      </c>
      <c r="M68" s="40" t="s">
        <v>65</v>
      </c>
      <c r="N68" s="38" t="s">
        <v>54</v>
      </c>
      <c r="O68" s="39" t="s">
        <v>55</v>
      </c>
      <c r="P68" s="41" t="s">
        <v>88</v>
      </c>
      <c r="Q68" s="41" t="s">
        <v>90</v>
      </c>
      <c r="R68" s="41" t="s">
        <v>91</v>
      </c>
      <c r="S68" s="40" t="s">
        <v>65</v>
      </c>
      <c r="T68" s="38" t="s">
        <v>54</v>
      </c>
      <c r="U68" s="39" t="s">
        <v>55</v>
      </c>
      <c r="V68" s="41" t="s">
        <v>88</v>
      </c>
      <c r="W68" s="41" t="s">
        <v>90</v>
      </c>
      <c r="X68" s="41" t="s">
        <v>91</v>
      </c>
      <c r="Y68" s="40" t="s">
        <v>65</v>
      </c>
      <c r="Z68" s="38" t="s">
        <v>54</v>
      </c>
      <c r="AA68" s="39" t="s">
        <v>55</v>
      </c>
      <c r="AB68" s="41" t="s">
        <v>88</v>
      </c>
      <c r="AC68" s="41" t="s">
        <v>90</v>
      </c>
      <c r="AD68" s="41" t="s">
        <v>91</v>
      </c>
      <c r="AE68" s="40" t="s">
        <v>65</v>
      </c>
      <c r="AF68" s="38" t="s">
        <v>54</v>
      </c>
      <c r="AG68" s="39" t="s">
        <v>55</v>
      </c>
      <c r="AH68" s="41" t="s">
        <v>88</v>
      </c>
      <c r="AI68" s="41" t="s">
        <v>90</v>
      </c>
      <c r="AJ68" s="41" t="s">
        <v>91</v>
      </c>
      <c r="AK68" s="40" t="s">
        <v>65</v>
      </c>
      <c r="AL68" s="38" t="s">
        <v>54</v>
      </c>
      <c r="AM68" s="39" t="s">
        <v>55</v>
      </c>
      <c r="AN68" s="41" t="s">
        <v>88</v>
      </c>
      <c r="AO68" s="41" t="s">
        <v>90</v>
      </c>
      <c r="AP68" s="41" t="s">
        <v>91</v>
      </c>
      <c r="AQ68" s="40" t="s">
        <v>65</v>
      </c>
      <c r="AR68" s="38" t="s">
        <v>54</v>
      </c>
      <c r="AS68" s="39" t="s">
        <v>55</v>
      </c>
      <c r="AT68" s="41" t="s">
        <v>88</v>
      </c>
      <c r="AU68" s="41" t="s">
        <v>90</v>
      </c>
      <c r="AV68" s="41" t="s">
        <v>91</v>
      </c>
      <c r="AW68" s="40" t="s">
        <v>65</v>
      </c>
      <c r="AX68" s="38" t="s">
        <v>54</v>
      </c>
      <c r="AY68" s="39" t="s">
        <v>55</v>
      </c>
      <c r="AZ68" s="41" t="s">
        <v>88</v>
      </c>
      <c r="BA68" s="41" t="s">
        <v>90</v>
      </c>
      <c r="BB68" s="41" t="s">
        <v>91</v>
      </c>
      <c r="BC68" s="40" t="s">
        <v>65</v>
      </c>
      <c r="BD68" s="38" t="s">
        <v>54</v>
      </c>
      <c r="BE68" s="39" t="s">
        <v>55</v>
      </c>
      <c r="BF68" s="41" t="s">
        <v>88</v>
      </c>
      <c r="BG68" s="41" t="s">
        <v>90</v>
      </c>
      <c r="BH68" s="41" t="s">
        <v>91</v>
      </c>
      <c r="BI68" s="40" t="s">
        <v>65</v>
      </c>
    </row>
    <row r="69" spans="1:61" x14ac:dyDescent="0.3">
      <c r="A69" s="20">
        <v>44733.333333333336</v>
      </c>
      <c r="B69" s="23">
        <v>0</v>
      </c>
      <c r="C69" s="56">
        <f>플러스DR_V2_보유데이터!C67*B$21</f>
        <v>0</v>
      </c>
      <c r="D69">
        <f>C69*$M3*1000</f>
        <v>0</v>
      </c>
      <c r="E69">
        <f>C69*$N3*1000</f>
        <v>0</v>
      </c>
      <c r="F69">
        <f>C69*$O3*1000</f>
        <v>0</v>
      </c>
      <c r="G69" s="5" t="s">
        <v>87</v>
      </c>
      <c r="H69" s="23">
        <v>0</v>
      </c>
      <c r="I69" s="56">
        <f>플러스DR_V2_보유데이터!I67*C$21</f>
        <v>0</v>
      </c>
      <c r="J69">
        <f>I69*$M3*1000</f>
        <v>0</v>
      </c>
      <c r="K69">
        <f>I69*$N3*1000</f>
        <v>0</v>
      </c>
      <c r="L69">
        <f>I69*$O3*1000</f>
        <v>0</v>
      </c>
      <c r="M69" s="5" t="s">
        <v>87</v>
      </c>
      <c r="N69">
        <v>0</v>
      </c>
      <c r="O69" s="56">
        <f>플러스DR_V2_보유데이터!O67*D$21</f>
        <v>1.5987933316638496E-2</v>
      </c>
      <c r="P69">
        <f>O69*$M3*1000</f>
        <v>2529.9305680248758</v>
      </c>
      <c r="Q69">
        <f>O69*$N3*1000</f>
        <v>1439.4202830524916</v>
      </c>
      <c r="R69">
        <f>O69*$O3*1000</f>
        <v>1354.9773485851124</v>
      </c>
      <c r="S69" s="5" t="s">
        <v>87</v>
      </c>
      <c r="T69">
        <v>0.2012912245280927</v>
      </c>
      <c r="U69" s="56">
        <f>플러스DR_V2_보유데이터!U67*E$21</f>
        <v>4.1489893365441045E-2</v>
      </c>
      <c r="V69">
        <f>U69*$M3*1000</f>
        <v>6565.3607261473908</v>
      </c>
      <c r="W69">
        <f>U69*$N3*1000</f>
        <v>3735.4042495129329</v>
      </c>
      <c r="X69">
        <f>U69*$O3*1000</f>
        <v>3516.2684627211288</v>
      </c>
      <c r="Y69" s="5">
        <f>1-(T69-U69)/T69</f>
        <v>0.20611873896991773</v>
      </c>
      <c r="Z69">
        <v>0</v>
      </c>
      <c r="AA69" s="56">
        <f>플러스DR_V2_보유데이터!AA67*F$21</f>
        <v>7.376792797985221E-2</v>
      </c>
      <c r="AB69">
        <f>AA69*$M3*1000</f>
        <v>11673.036923531814</v>
      </c>
      <c r="AC69">
        <f>AA69*$N3*1000</f>
        <v>6641.4495025727274</v>
      </c>
      <c r="AD69">
        <f>AA69*$O3*1000</f>
        <v>6251.831896292475</v>
      </c>
      <c r="AE69" s="5" t="s">
        <v>87</v>
      </c>
      <c r="AF69">
        <v>0.39392692503254789</v>
      </c>
      <c r="AG69" s="56">
        <f>플러스DR_V2_보유데이터!AG67*G$21</f>
        <v>0</v>
      </c>
      <c r="AH69">
        <f>AG69*$M3*1000</f>
        <v>0</v>
      </c>
      <c r="AI69">
        <f>AG69*$N3*1000</f>
        <v>0</v>
      </c>
      <c r="AJ69">
        <f>AG69*$O3*1000</f>
        <v>0</v>
      </c>
      <c r="AK69" s="5">
        <f>1-(AF69-AG69)/AF69</f>
        <v>0</v>
      </c>
      <c r="AL69">
        <v>0.7424828079476179</v>
      </c>
      <c r="AM69" s="56">
        <f>플러스DR_V2_보유데이터!AM67*H$21</f>
        <v>0</v>
      </c>
      <c r="AN69">
        <f>AM69*$M3*1000</f>
        <v>0</v>
      </c>
      <c r="AO69">
        <f>AM69*$N3*1000</f>
        <v>0</v>
      </c>
      <c r="AP69">
        <f>AM69*$O3*1000</f>
        <v>0</v>
      </c>
      <c r="AQ69" s="5">
        <f>1-(AL69-AM69)/AL69</f>
        <v>0</v>
      </c>
      <c r="AR69">
        <v>5.0725387964410971E-2</v>
      </c>
      <c r="AS69" s="56">
        <f>플러스DR_V2_보유데이터!AS67*I$21</f>
        <v>0</v>
      </c>
      <c r="AT69">
        <f>AS69*$M3*1000</f>
        <v>0</v>
      </c>
      <c r="AU69">
        <f>AS69*$N3*1000</f>
        <v>0</v>
      </c>
      <c r="AV69">
        <f>AS69*$O3*1000</f>
        <v>0</v>
      </c>
      <c r="AW69" s="5">
        <f>1-(AR69-AS69)/AR69</f>
        <v>0</v>
      </c>
      <c r="AX69">
        <v>0.10668434764396165</v>
      </c>
      <c r="AY69" s="56">
        <f>플러스DR_V2_보유데이터!AY67*J$21</f>
        <v>0</v>
      </c>
      <c r="AZ69">
        <f>AY69*$M3*1000</f>
        <v>0</v>
      </c>
      <c r="BA69">
        <f>AY69*$N3*1000</f>
        <v>0</v>
      </c>
      <c r="BB69">
        <f>AY69*$O3*1000</f>
        <v>0</v>
      </c>
      <c r="BC69" s="5">
        <f>1-(AX69-AY69)/AX69</f>
        <v>0</v>
      </c>
      <c r="BD69">
        <v>0.36232420266461896</v>
      </c>
      <c r="BE69" s="56">
        <f>플러스DR_V2_보유데이터!BE67*K$21</f>
        <v>4.8104548473092965E-2</v>
      </c>
      <c r="BF69">
        <f>BE69*$M3*1000</f>
        <v>7612.0637503822309</v>
      </c>
      <c r="BG69">
        <f>BE69*$N3*1000</f>
        <v>4330.9326732800146</v>
      </c>
      <c r="BH69">
        <f>BE69*$O3*1000</f>
        <v>4076.8604830946292</v>
      </c>
      <c r="BI69" s="5">
        <f>1-(BD69-BE69)/BD69</f>
        <v>0.13276658892594151</v>
      </c>
    </row>
    <row r="70" spans="1:61" x14ac:dyDescent="0.3">
      <c r="A70" s="20">
        <v>44733.375</v>
      </c>
      <c r="B70" s="23">
        <v>0</v>
      </c>
      <c r="C70" s="56">
        <f>플러스DR_V2_보유데이터!C68*B$21</f>
        <v>0</v>
      </c>
      <c r="D70">
        <f>C70*$M4*1000</f>
        <v>0</v>
      </c>
      <c r="E70">
        <f>C70*$N4*1000</f>
        <v>0</v>
      </c>
      <c r="F70">
        <f>C70*$O4*1000</f>
        <v>0</v>
      </c>
      <c r="G70" s="5" t="s">
        <v>87</v>
      </c>
      <c r="H70" s="23">
        <v>0</v>
      </c>
      <c r="I70" s="56">
        <f>플러스DR_V2_보유데이터!I68*C$21</f>
        <v>0</v>
      </c>
      <c r="J70">
        <f>I70*$M4*1000</f>
        <v>0</v>
      </c>
      <c r="K70">
        <f>I70*$N4*1000</f>
        <v>0</v>
      </c>
      <c r="L70">
        <f>I70*$O4*1000</f>
        <v>0</v>
      </c>
      <c r="M70" s="5" t="s">
        <v>87</v>
      </c>
      <c r="N70">
        <v>0</v>
      </c>
      <c r="O70" s="56">
        <f>플러스DR_V2_보유데이터!O68*D$21</f>
        <v>1.1498962370556736E-2</v>
      </c>
      <c r="P70">
        <f>O70*$M4*1000</f>
        <v>1397.8138657648769</v>
      </c>
      <c r="Q70">
        <f>O70*$N4*1000</f>
        <v>1010.4904832499568</v>
      </c>
      <c r="R70">
        <f>O70*$O4*1000</f>
        <v>770.77544769841802</v>
      </c>
      <c r="S70" s="5" t="s">
        <v>87</v>
      </c>
      <c r="T70">
        <v>0.6590876175907795</v>
      </c>
      <c r="U70" s="56">
        <f>플러스DR_V2_보유데이터!U68*E$21</f>
        <v>6.359737040820225E-2</v>
      </c>
      <c r="V70">
        <f>U70*$M4*1000</f>
        <v>7730.8963468210659</v>
      </c>
      <c r="W70">
        <f>U70*$N4*1000</f>
        <v>5588.7249202381172</v>
      </c>
      <c r="X70">
        <f>U70*$O4*1000</f>
        <v>4262.9317384617971</v>
      </c>
      <c r="Y70" s="5">
        <f t="shared" ref="Y70:Y84" si="12">1-(T70-U70)/T70</f>
        <v>9.6493043884931851E-2</v>
      </c>
      <c r="Z70">
        <v>0</v>
      </c>
      <c r="AA70" s="56">
        <f>플러스DR_V2_보유데이터!AA68*K$21</f>
        <v>7.4505248364009236E-2</v>
      </c>
      <c r="AB70">
        <f>AA70*$M4*1000</f>
        <v>9056.8579911289635</v>
      </c>
      <c r="AC70">
        <f>AA70*$N4*1000</f>
        <v>6547.2728754012478</v>
      </c>
      <c r="AD70">
        <f>AA70*$O4*1000</f>
        <v>4994.0867978395399</v>
      </c>
      <c r="AE70" s="5" t="s">
        <v>87</v>
      </c>
      <c r="AF70">
        <v>1.2898344631428711</v>
      </c>
      <c r="AG70" s="56">
        <f>플러스DR_V2_보유데이터!AG68*G$21</f>
        <v>0</v>
      </c>
      <c r="AH70">
        <f>AG70*$M4*1000</f>
        <v>0</v>
      </c>
      <c r="AI70">
        <f>AG70*$N4*1000</f>
        <v>0</v>
      </c>
      <c r="AJ70">
        <f>AG70*$O4*1000</f>
        <v>0</v>
      </c>
      <c r="AK70" s="5">
        <f t="shared" ref="AK70:AK84" si="13">1-(AF70-AG70)/AF70</f>
        <v>0</v>
      </c>
      <c r="AL70">
        <v>2.4311105769243873</v>
      </c>
      <c r="AM70" s="56">
        <f>플러스DR_V2_보유데이터!AM68*H$21</f>
        <v>0</v>
      </c>
      <c r="AN70">
        <f>AM70*$M4*1000</f>
        <v>0</v>
      </c>
      <c r="AO70">
        <f>AM70*$N4*1000</f>
        <v>0</v>
      </c>
      <c r="AP70">
        <f>AM70*$O4*1000</f>
        <v>0</v>
      </c>
      <c r="AQ70" s="5">
        <f t="shared" ref="AQ70:AQ84" si="14">1-(AL70-AM70)/AL70</f>
        <v>0</v>
      </c>
      <c r="AR70">
        <v>0.16609007761371986</v>
      </c>
      <c r="AS70" s="56">
        <f>플러스DR_V2_보유데이터!AS68*I$21</f>
        <v>0</v>
      </c>
      <c r="AT70">
        <f>AS70*$M4*1000</f>
        <v>0</v>
      </c>
      <c r="AU70">
        <f>AS70*$N4*1000</f>
        <v>0</v>
      </c>
      <c r="AV70">
        <f>AS70*$O4*1000</f>
        <v>0</v>
      </c>
      <c r="AW70" s="5">
        <f t="shared" ref="AW70:AW84" si="15">1-(AR70-AS70)/AR70</f>
        <v>0</v>
      </c>
      <c r="AX70">
        <v>0.34931643288340142</v>
      </c>
      <c r="AY70" s="56">
        <f>플러스DR_V2_보유데이터!AY68*J$21</f>
        <v>3.6309155980818034E-2</v>
      </c>
      <c r="AZ70">
        <f>AY70*$M4*1000</f>
        <v>4413.7410010282401</v>
      </c>
      <c r="BA70">
        <f>AY70*$N4*1000</f>
        <v>3190.7275970743513</v>
      </c>
      <c r="BB70">
        <f>AY70*$O4*1000</f>
        <v>2433.8027253942328</v>
      </c>
      <c r="BC70" s="5">
        <f t="shared" ref="BC70:BC84" si="16">1-(AX70-AY70)/AX70</f>
        <v>0.10394345230514157</v>
      </c>
      <c r="BD70">
        <v>1.1863577067979656</v>
      </c>
      <c r="BE70" s="56">
        <f>플러스DR_V2_보유데이터!BE68*K$21</f>
        <v>2.5328279659909789E-2</v>
      </c>
      <c r="BF70">
        <f>BE70*$M4*1000</f>
        <v>3078.9056754586341</v>
      </c>
      <c r="BG70">
        <f>BE70*$N4*1000</f>
        <v>2225.7647889140048</v>
      </c>
      <c r="BH70">
        <f>BE70*$O4*1000</f>
        <v>1697.7545856037532</v>
      </c>
      <c r="BI70" s="5">
        <f t="shared" ref="BI70:BI84" si="17">1-(BD70-BE70)/BD70</f>
        <v>2.1349614466847355E-2</v>
      </c>
    </row>
    <row r="71" spans="1:61" x14ac:dyDescent="0.3">
      <c r="A71" s="20">
        <v>44733.416666666664</v>
      </c>
      <c r="B71" s="23">
        <v>0</v>
      </c>
      <c r="C71" s="56">
        <f>플러스DR_V2_보유데이터!C69*B$21</f>
        <v>8.5393639797345058E-2</v>
      </c>
      <c r="D71">
        <f>C71*$M5*1000</f>
        <v>9328.4012114619745</v>
      </c>
      <c r="E71">
        <f>C71*$N5*1000</f>
        <v>7083.8863184819566</v>
      </c>
      <c r="F71">
        <f>C71*$O5*1000</f>
        <v>5045.0562392271459</v>
      </c>
      <c r="G71" s="5" t="s">
        <v>87</v>
      </c>
      <c r="H71" s="23">
        <v>0</v>
      </c>
      <c r="I71" s="56">
        <f>플러스DR_V2_보유데이터!I69*C$21</f>
        <v>1.5126031972829091E-2</v>
      </c>
      <c r="J71">
        <f>I71*$M5*1000</f>
        <v>1652.3677327118498</v>
      </c>
      <c r="K71">
        <f>I71*$N5*1000</f>
        <v>1254.7900663273524</v>
      </c>
      <c r="L71">
        <f>I71*$O5*1000</f>
        <v>893.64596895474267</v>
      </c>
      <c r="M71" s="5" t="s">
        <v>87</v>
      </c>
      <c r="N71">
        <v>0</v>
      </c>
      <c r="O71" s="56">
        <f>플러스DR_V2_보유데이터!O69*D$21</f>
        <v>0.11530430673370443</v>
      </c>
      <c r="P71">
        <f>O71*$M5*1000</f>
        <v>12595.84246758987</v>
      </c>
      <c r="Q71">
        <f>O71*$N5*1000</f>
        <v>9565.145634632272</v>
      </c>
      <c r="R71">
        <f>O71*$O5*1000</f>
        <v>6812.1784418272564</v>
      </c>
      <c r="S71" s="5" t="s">
        <v>87</v>
      </c>
      <c r="T71">
        <v>1.483426199598447</v>
      </c>
      <c r="U71" s="56">
        <f>플러스DR_V2_보유데이터!U69*E$21</f>
        <v>4.032856941370803E-3</v>
      </c>
      <c r="V71">
        <f>U71*$M5*1000</f>
        <v>440.54929227534649</v>
      </c>
      <c r="W71">
        <f>U71*$N5*1000</f>
        <v>334.54833614270916</v>
      </c>
      <c r="X71">
        <f>U71*$O5*1000</f>
        <v>238.26118809618706</v>
      </c>
      <c r="Y71" s="5">
        <f t="shared" si="12"/>
        <v>2.7186097579120494E-3</v>
      </c>
      <c r="Z71">
        <v>0</v>
      </c>
      <c r="AA71" s="56">
        <f>플러스DR_V2_보유데이터!AA69*K$21</f>
        <v>1.617572639987799E-2</v>
      </c>
      <c r="AB71">
        <f>AA71*$M5*1000</f>
        <v>1767.0363519226714</v>
      </c>
      <c r="AC71">
        <f>AA71*$N5*1000</f>
        <v>1341.8681673194783</v>
      </c>
      <c r="AD71">
        <f>AA71*$O5*1000</f>
        <v>955.66191570479168</v>
      </c>
      <c r="AE71" s="5" t="s">
        <v>87</v>
      </c>
      <c r="AF71">
        <v>2.903065062525763</v>
      </c>
      <c r="AG71" s="56">
        <f>플러스DR_V2_보유데이터!AG69*G$21</f>
        <v>0</v>
      </c>
      <c r="AH71">
        <f>AG71*$M5*1000</f>
        <v>0</v>
      </c>
      <c r="AI71">
        <f>AG71*$N5*1000</f>
        <v>0</v>
      </c>
      <c r="AJ71">
        <f>AG71*$O5*1000</f>
        <v>0</v>
      </c>
      <c r="AK71" s="5">
        <f t="shared" si="13"/>
        <v>0</v>
      </c>
      <c r="AL71">
        <v>5.4717658588598921</v>
      </c>
      <c r="AM71" s="56">
        <f>플러스DR_V2_보유데이터!AM69*H$21</f>
        <v>2.9870351270239258E-2</v>
      </c>
      <c r="AN71">
        <f>AM71*$M5*1000</f>
        <v>3263.0371727609363</v>
      </c>
      <c r="AO71">
        <f>AM71*$N5*1000</f>
        <v>2477.9149031902107</v>
      </c>
      <c r="AP71">
        <f>AM71*$O5*1000</f>
        <v>1764.7403530457352</v>
      </c>
      <c r="AQ71" s="5">
        <f t="shared" si="14"/>
        <v>5.4589966092707387E-3</v>
      </c>
      <c r="AR71">
        <v>0.37382339775423873</v>
      </c>
      <c r="AS71" s="56">
        <f>플러스DR_V2_보유데이터!AS69*I$21</f>
        <v>0</v>
      </c>
      <c r="AT71">
        <f>AS71*$M5*1000</f>
        <v>0</v>
      </c>
      <c r="AU71">
        <f>AS71*$N5*1000</f>
        <v>0</v>
      </c>
      <c r="AV71">
        <f>AS71*$O5*1000</f>
        <v>0</v>
      </c>
      <c r="AW71" s="5">
        <f t="shared" si="15"/>
        <v>0</v>
      </c>
      <c r="AX71">
        <v>0.78621587579459851</v>
      </c>
      <c r="AY71" s="56">
        <f>플러스DR_V2_보유데이터!AY69*J$21</f>
        <v>3.3691519820851202E-3</v>
      </c>
      <c r="AZ71">
        <f>AY71*$M5*1000</f>
        <v>368.04616252297848</v>
      </c>
      <c r="BA71">
        <f>AY71*$N5*1000</f>
        <v>279.49024877519253</v>
      </c>
      <c r="BB71">
        <f>AY71*$O5*1000</f>
        <v>199.04949910158891</v>
      </c>
      <c r="BC71" s="5">
        <f t="shared" si="16"/>
        <v>4.2852759474998336E-3</v>
      </c>
      <c r="BD71">
        <v>2.670167148326434</v>
      </c>
      <c r="BE71" s="56">
        <f>플러스DR_V2_보유데이터!BE69*K$21</f>
        <v>8.9679474557275377E-3</v>
      </c>
      <c r="BF71">
        <f>BE71*$M5*1000</f>
        <v>979.65858006367614</v>
      </c>
      <c r="BG71">
        <f>BE71*$N5*1000</f>
        <v>743.94205982151493</v>
      </c>
      <c r="BH71">
        <f>BE71*$O5*1000</f>
        <v>529.82633568438291</v>
      </c>
      <c r="BI71" s="5">
        <f t="shared" si="17"/>
        <v>3.3585715640865876E-3</v>
      </c>
    </row>
    <row r="72" spans="1:61" x14ac:dyDescent="0.3">
      <c r="A72" s="20">
        <v>44733.458333333336</v>
      </c>
      <c r="B72" s="23">
        <v>0</v>
      </c>
      <c r="C72" s="56">
        <f>플러스DR_V2_보유데이터!C70*B$21</f>
        <v>0</v>
      </c>
      <c r="D72">
        <f>C72*$M6*1000</f>
        <v>0</v>
      </c>
      <c r="E72">
        <f>C72*$N6*1000</f>
        <v>0</v>
      </c>
      <c r="F72">
        <f>C72*$O6*1000</f>
        <v>0</v>
      </c>
      <c r="G72" s="5" t="s">
        <v>87</v>
      </c>
      <c r="H72" s="23">
        <v>0</v>
      </c>
      <c r="I72" s="56">
        <f>플러스DR_V2_보유데이터!I70*C$21</f>
        <v>0</v>
      </c>
      <c r="J72">
        <f>I72*$M6*1000</f>
        <v>0</v>
      </c>
      <c r="K72">
        <f>I72*$N6*1000</f>
        <v>0</v>
      </c>
      <c r="L72">
        <f>I72*$O6*1000</f>
        <v>0</v>
      </c>
      <c r="M72" s="5" t="s">
        <v>87</v>
      </c>
      <c r="N72">
        <v>0</v>
      </c>
      <c r="O72" s="56">
        <f>플러스DR_V2_보유데이터!O70*D$21</f>
        <v>0.19543615591245117</v>
      </c>
      <c r="P72">
        <f>O72*$M6*1000</f>
        <v>17260.921290187685</v>
      </c>
      <c r="Q72">
        <f>O72*$N6*1000</f>
        <v>15932.672029221365</v>
      </c>
      <c r="R72">
        <f>O72*$O6*1000</f>
        <v>11618.679468995224</v>
      </c>
      <c r="S72" s="5" t="s">
        <v>87</v>
      </c>
      <c r="T72">
        <v>3.218588134855461</v>
      </c>
      <c r="U72" s="56">
        <f>플러스DR_V2_보유데이터!U70*E$21</f>
        <v>7.037492248341011E-2</v>
      </c>
      <c r="V72">
        <f>U72*$M6*1000</f>
        <v>6215.5131537347797</v>
      </c>
      <c r="W72">
        <f>U72*$N6*1000</f>
        <v>5737.2217222300314</v>
      </c>
      <c r="X72">
        <f>U72*$O6*1000</f>
        <v>4183.7891416387311</v>
      </c>
      <c r="Y72" s="5">
        <f t="shared" si="12"/>
        <v>2.1865153146278682E-2</v>
      </c>
      <c r="Z72">
        <v>0</v>
      </c>
      <c r="AA72" s="56">
        <f>플러스DR_V2_보유데이터!AA70*K$21</f>
        <v>0</v>
      </c>
      <c r="AB72">
        <f>AA72*$M6*1000</f>
        <v>0</v>
      </c>
      <c r="AC72">
        <f>AA72*$N6*1000</f>
        <v>0</v>
      </c>
      <c r="AD72">
        <f>AA72*$O6*1000</f>
        <v>0</v>
      </c>
      <c r="AE72" s="5" t="s">
        <v>87</v>
      </c>
      <c r="AF72">
        <v>6.2987769580233524</v>
      </c>
      <c r="AG72" s="56">
        <f>플러스DR_V2_보유데이터!AG70*G$21</f>
        <v>5.8509687238099614E-3</v>
      </c>
      <c r="AH72">
        <f>AG72*$M6*1000</f>
        <v>516.75755768689578</v>
      </c>
      <c r="AI72">
        <f>AG72*$N6*1000</f>
        <v>476.99242391697538</v>
      </c>
      <c r="AJ72">
        <f>AG72*$O6*1000</f>
        <v>347.84009063050217</v>
      </c>
      <c r="AK72" s="5">
        <f t="shared" si="13"/>
        <v>9.289055260731649E-4</v>
      </c>
      <c r="AL72">
        <v>11.872084148709872</v>
      </c>
      <c r="AM72" s="56">
        <f>플러스DR_V2_보유데이터!AM70*H$21</f>
        <v>0</v>
      </c>
      <c r="AN72">
        <f>AM72*$M6*1000</f>
        <v>0</v>
      </c>
      <c r="AO72">
        <f>AM72*$N6*1000</f>
        <v>0</v>
      </c>
      <c r="AP72">
        <f>AM72*$O6*1000</f>
        <v>0</v>
      </c>
      <c r="AQ72" s="5">
        <f t="shared" si="14"/>
        <v>0</v>
      </c>
      <c r="AR72">
        <v>0.81108420012322802</v>
      </c>
      <c r="AS72" s="56">
        <f>플러스DR_V2_보유데이터!AS70*I$21</f>
        <v>0</v>
      </c>
      <c r="AT72">
        <f>AS72*$M6*1000</f>
        <v>0</v>
      </c>
      <c r="AU72">
        <f>AS72*$N6*1000</f>
        <v>0</v>
      </c>
      <c r="AV72">
        <f>AS72*$O6*1000</f>
        <v>0</v>
      </c>
      <c r="AW72" s="5">
        <f t="shared" si="15"/>
        <v>0</v>
      </c>
      <c r="AX72">
        <v>1.7058516897925082</v>
      </c>
      <c r="AY72" s="56">
        <f>플러스DR_V2_보유데이터!AY70*J$21</f>
        <v>0</v>
      </c>
      <c r="AZ72">
        <f>AY72*$M6*1000</f>
        <v>0</v>
      </c>
      <c r="BA72">
        <f>AY72*$N6*1000</f>
        <v>0</v>
      </c>
      <c r="BB72">
        <f>AY72*$O6*1000</f>
        <v>0</v>
      </c>
      <c r="BC72" s="5">
        <f t="shared" si="16"/>
        <v>0</v>
      </c>
      <c r="BD72">
        <v>5.7934586189799546</v>
      </c>
      <c r="BE72" s="56">
        <f>플러스DR_V2_보유데이터!BE70*K$21</f>
        <v>0</v>
      </c>
      <c r="BF72">
        <f>BE72*$M6*1000</f>
        <v>0</v>
      </c>
      <c r="BG72">
        <f>BE72*$N6*1000</f>
        <v>0</v>
      </c>
      <c r="BH72">
        <f>BE72*$O6*1000</f>
        <v>0</v>
      </c>
      <c r="BI72" s="5">
        <f t="shared" si="17"/>
        <v>0</v>
      </c>
    </row>
    <row r="73" spans="1:61" x14ac:dyDescent="0.3">
      <c r="A73" s="20">
        <v>44733.5</v>
      </c>
      <c r="B73" s="23">
        <v>0</v>
      </c>
      <c r="C73" s="56">
        <f>플러스DR_V2_보유데이터!C71*B$21</f>
        <v>0</v>
      </c>
      <c r="D73">
        <f>C73*$M7*1000</f>
        <v>0</v>
      </c>
      <c r="E73">
        <f>C73*$N7*1000</f>
        <v>0</v>
      </c>
      <c r="F73">
        <f>C73*$O7*1000</f>
        <v>0</v>
      </c>
      <c r="G73" s="5" t="s">
        <v>87</v>
      </c>
      <c r="H73" s="23">
        <v>0</v>
      </c>
      <c r="I73" s="56">
        <f>플러스DR_V2_보유데이터!I71*C$21</f>
        <v>1.4479329767663958E-2</v>
      </c>
      <c r="J73">
        <f>I73*$M7*1000</f>
        <v>1256.8058238332317</v>
      </c>
      <c r="K73">
        <f>I73*$N7*1000</f>
        <v>1153.3124010972256</v>
      </c>
      <c r="L73">
        <f>I73*$O7*1000</f>
        <v>851.81897023167062</v>
      </c>
      <c r="M73" s="5" t="s">
        <v>87</v>
      </c>
      <c r="N73">
        <v>0</v>
      </c>
      <c r="O73" s="56">
        <f>플러스DR_V2_보유데이터!O71*D$21</f>
        <v>2.293718311988395E-2</v>
      </c>
      <c r="P73">
        <f>O73*$M7*1000</f>
        <v>1990.9474948059267</v>
      </c>
      <c r="Q73">
        <f>O73*$N7*1000</f>
        <v>1827.0001555927033</v>
      </c>
      <c r="R73">
        <f>O73*$O7*1000</f>
        <v>1349.3944829427726</v>
      </c>
      <c r="S73" s="5" t="s">
        <v>87</v>
      </c>
      <c r="T73">
        <v>4.8957690085460319</v>
      </c>
      <c r="U73" s="56">
        <f>플러스DR_V2_보유데이터!U71*E$21</f>
        <v>0.15214582383521913</v>
      </c>
      <c r="V73">
        <f>U73*$M7*1000</f>
        <v>13206.257508897019</v>
      </c>
      <c r="W73">
        <f>U73*$N7*1000</f>
        <v>12118.769875397487</v>
      </c>
      <c r="X73">
        <f>U73*$O7*1000</f>
        <v>8950.7388162259413</v>
      </c>
      <c r="Y73" s="5">
        <f t="shared" si="12"/>
        <v>3.1077002115425301E-2</v>
      </c>
      <c r="Z73">
        <v>0</v>
      </c>
      <c r="AA73" s="56">
        <f>플러스DR_V2_보유데이터!AA71*K$21</f>
        <v>0</v>
      </c>
      <c r="AB73">
        <f>AA73*$M7*1000</f>
        <v>0</v>
      </c>
      <c r="AC73">
        <f>AA73*$N7*1000</f>
        <v>0</v>
      </c>
      <c r="AD73">
        <f>AA73*$O7*1000</f>
        <v>0</v>
      </c>
      <c r="AE73" s="5" t="s">
        <v>87</v>
      </c>
      <c r="AF73">
        <v>9.5810199164297263</v>
      </c>
      <c r="AG73" s="56">
        <f>플러스DR_V2_보유데이터!AG71*G$21</f>
        <v>1.4182517300213799E-2</v>
      </c>
      <c r="AH73">
        <f>AG73*$M7*1000</f>
        <v>1231.0425016585577</v>
      </c>
      <c r="AI73">
        <f>AG73*$N7*1000</f>
        <v>1129.6705955023965</v>
      </c>
      <c r="AJ73">
        <f>AG73*$O7*1000</f>
        <v>834.35749277157777</v>
      </c>
      <c r="AK73" s="5">
        <f t="shared" si="13"/>
        <v>1.4802721864602963E-3</v>
      </c>
      <c r="AL73">
        <v>18.05853349568585</v>
      </c>
      <c r="AM73" s="56">
        <f>플러스DR_V2_보유데이터!AM71*H$21</f>
        <v>0</v>
      </c>
      <c r="AN73">
        <f>AM73*$M7*1000</f>
        <v>0</v>
      </c>
      <c r="AO73">
        <f>AM73*$N7*1000</f>
        <v>0</v>
      </c>
      <c r="AP73">
        <f>AM73*$O7*1000</f>
        <v>0</v>
      </c>
      <c r="AQ73" s="5">
        <f t="shared" si="14"/>
        <v>0</v>
      </c>
      <c r="AR73">
        <v>1.2337337751551023</v>
      </c>
      <c r="AS73" s="56">
        <f>플러스DR_V2_보유데이터!AS71*I$21</f>
        <v>7.7132380869772837E-2</v>
      </c>
      <c r="AT73">
        <f>AS73*$M7*1000</f>
        <v>6695.0906594962817</v>
      </c>
      <c r="AU73">
        <f>AS73*$N7*1000</f>
        <v>6143.7741118327704</v>
      </c>
      <c r="AV73">
        <f>AS73*$O7*1000</f>
        <v>4537.6979665687359</v>
      </c>
      <c r="AW73" s="5">
        <f t="shared" si="15"/>
        <v>6.251946929156238E-2</v>
      </c>
      <c r="AX73">
        <v>2.5947575415507722</v>
      </c>
      <c r="AY73" s="56">
        <f>플러스DR_V2_보유데이터!AY71*J$21</f>
        <v>2.8481236793522074E-2</v>
      </c>
      <c r="AZ73">
        <f>AY73*$M7*1000</f>
        <v>2472.1713536777161</v>
      </c>
      <c r="BA73">
        <f>AY73*$N7*1000</f>
        <v>2268.5969668232183</v>
      </c>
      <c r="BB73">
        <f>AY73*$O7*1000</f>
        <v>1675.5511605629038</v>
      </c>
      <c r="BC73" s="5">
        <f t="shared" si="16"/>
        <v>1.0976453999050673E-2</v>
      </c>
      <c r="BD73">
        <v>8.8123841792418993</v>
      </c>
      <c r="BE73" s="56">
        <f>플러스DR_V2_보유데이터!BE71*K$21</f>
        <v>9.6095328097763454E-3</v>
      </c>
      <c r="BF73">
        <f>BE73*$M7*1000</f>
        <v>834.10744788858676</v>
      </c>
      <c r="BG73">
        <f>BE73*$N7*1000</f>
        <v>765.42171054190885</v>
      </c>
      <c r="BH73">
        <f>BE73*$O7*1000</f>
        <v>565.32881519914235</v>
      </c>
      <c r="BI73" s="5">
        <f t="shared" si="17"/>
        <v>1.0904577710549868E-3</v>
      </c>
    </row>
    <row r="74" spans="1:61" x14ac:dyDescent="0.3">
      <c r="A74" s="20">
        <v>44733.541666666664</v>
      </c>
      <c r="B74" s="23">
        <v>0</v>
      </c>
      <c r="C74" s="56">
        <f>플러스DR_V2_보유데이터!C72*B$21</f>
        <v>0</v>
      </c>
      <c r="D74">
        <f>C74*$M8*1000</f>
        <v>0</v>
      </c>
      <c r="E74">
        <f>C74*$N8*1000</f>
        <v>0</v>
      </c>
      <c r="F74">
        <f>C74*$O8*1000</f>
        <v>0</v>
      </c>
      <c r="G74" s="5" t="s">
        <v>87</v>
      </c>
      <c r="H74" s="23">
        <v>0</v>
      </c>
      <c r="I74" s="56">
        <f>플러스DR_V2_보유데이터!I72*C$21</f>
        <v>0</v>
      </c>
      <c r="J74">
        <f>I74*$M8*1000</f>
        <v>0</v>
      </c>
      <c r="K74">
        <f>I74*$N8*1000</f>
        <v>0</v>
      </c>
      <c r="L74">
        <f>I74*$O8*1000</f>
        <v>0</v>
      </c>
      <c r="M74" s="5" t="s">
        <v>87</v>
      </c>
      <c r="N74">
        <v>0</v>
      </c>
      <c r="O74" s="56">
        <f>플러스DR_V2_보유데이터!O72*D$21</f>
        <v>0.26609135271444062</v>
      </c>
      <c r="P74">
        <f>O74*$M8*1000</f>
        <v>23200.505043172074</v>
      </c>
      <c r="Q74">
        <f>O74*$N8*1000</f>
        <v>20720.444938755918</v>
      </c>
      <c r="R74">
        <f>O74*$O8*1000</f>
        <v>15720.677118369151</v>
      </c>
      <c r="S74" s="5" t="s">
        <v>87</v>
      </c>
      <c r="T74">
        <v>4.896121777277644</v>
      </c>
      <c r="U74" s="56">
        <f>플러스DR_V2_보유데이터!U72*E$21</f>
        <v>8.0571528295938138E-2</v>
      </c>
      <c r="V74">
        <f>U74*$M8*1000</f>
        <v>7025.0315521228467</v>
      </c>
      <c r="W74">
        <f>U74*$N8*1000</f>
        <v>6274.0780512286037</v>
      </c>
      <c r="X74">
        <f>U74*$O8*1000</f>
        <v>4760.1658917240247</v>
      </c>
      <c r="Y74" s="5">
        <f t="shared" si="12"/>
        <v>1.6456193689842857E-2</v>
      </c>
      <c r="Z74">
        <v>0</v>
      </c>
      <c r="AA74" s="56">
        <f>플러스DR_V2_보유데이터!AA72*K$21</f>
        <v>0</v>
      </c>
      <c r="AB74">
        <f>AA74*$M8*1000</f>
        <v>0</v>
      </c>
      <c r="AC74">
        <f>AA74*$N8*1000</f>
        <v>0</v>
      </c>
      <c r="AD74">
        <f>AA74*$O8*1000</f>
        <v>0</v>
      </c>
      <c r="AE74" s="5" t="s">
        <v>87</v>
      </c>
      <c r="AF74">
        <v>9.5817102848350917</v>
      </c>
      <c r="AG74" s="56">
        <f>플러스DR_V2_보유데이터!AG72*G$21</f>
        <v>0</v>
      </c>
      <c r="AH74">
        <f>AG74*$M8*1000</f>
        <v>0</v>
      </c>
      <c r="AI74">
        <f>AG74*$N8*1000</f>
        <v>0</v>
      </c>
      <c r="AJ74">
        <f>AG74*$O8*1000</f>
        <v>0</v>
      </c>
      <c r="AK74" s="5">
        <f t="shared" si="13"/>
        <v>0</v>
      </c>
      <c r="AL74">
        <v>18.059834718424284</v>
      </c>
      <c r="AM74" s="56">
        <f>플러스DR_V2_보유데이터!AM72*H$21</f>
        <v>0.1109673848729939</v>
      </c>
      <c r="AN74">
        <f>AM74*$M8*1000</f>
        <v>9675.2462870763375</v>
      </c>
      <c r="AO74">
        <f>AM74*$N8*1000</f>
        <v>8640.9932709317436</v>
      </c>
      <c r="AP74">
        <f>AM74*$O8*1000</f>
        <v>6555.9530982964789</v>
      </c>
      <c r="AQ74" s="5">
        <f t="shared" si="14"/>
        <v>6.1444297028802053E-3</v>
      </c>
      <c r="AR74">
        <v>1.2338226728743877</v>
      </c>
      <c r="AS74" s="56">
        <f>플러스DR_V2_보유데이터!AS72*I$21</f>
        <v>3.4618698921435431E-2</v>
      </c>
      <c r="AT74">
        <f>AS74*$M8*1000</f>
        <v>3018.4043589599551</v>
      </c>
      <c r="AU74">
        <f>AS74*$N8*1000</f>
        <v>2695.7465454458697</v>
      </c>
      <c r="AV74">
        <f>AS74*$O8*1000</f>
        <v>2045.2727322784053</v>
      </c>
      <c r="AW74" s="5">
        <f t="shared" si="15"/>
        <v>2.8058082966481379E-2</v>
      </c>
      <c r="AX74">
        <v>2.5949445089761505</v>
      </c>
      <c r="AY74" s="56">
        <f>플러스DR_V2_보유데이터!AY72*J$21</f>
        <v>0</v>
      </c>
      <c r="AZ74">
        <f>AY74*$M8*1000</f>
        <v>0</v>
      </c>
      <c r="BA74">
        <f>AY74*$N8*1000</f>
        <v>0</v>
      </c>
      <c r="BB74">
        <f>AY74*$O8*1000</f>
        <v>0</v>
      </c>
      <c r="BC74" s="5">
        <f t="shared" si="16"/>
        <v>0</v>
      </c>
      <c r="BD74">
        <v>8.8130191629561967</v>
      </c>
      <c r="BE74" s="56">
        <f>플러스DR_V2_보유데이터!BE72*K$21</f>
        <v>5.522809695642994E-2</v>
      </c>
      <c r="BF74">
        <f>BE74*$M8*1000</f>
        <v>4815.3377736311268</v>
      </c>
      <c r="BG74">
        <f>BE74*$N8*1000</f>
        <v>4300.5935006315467</v>
      </c>
      <c r="BH74">
        <f>BE74*$O8*1000</f>
        <v>3262.8759681858805</v>
      </c>
      <c r="BI74" s="5">
        <f t="shared" si="17"/>
        <v>6.2666489128460068E-3</v>
      </c>
    </row>
    <row r="75" spans="1:61" x14ac:dyDescent="0.3">
      <c r="A75" s="20">
        <v>44733.583333333336</v>
      </c>
      <c r="B75" s="23">
        <v>0</v>
      </c>
      <c r="C75" s="56">
        <f>플러스DR_V2_보유데이터!C73*B$21</f>
        <v>0</v>
      </c>
      <c r="D75">
        <f>C75*$M9*1000</f>
        <v>0</v>
      </c>
      <c r="E75">
        <f>C75*$N9*1000</f>
        <v>0</v>
      </c>
      <c r="F75">
        <f>C75*$O9*1000</f>
        <v>0</v>
      </c>
      <c r="G75" s="5" t="s">
        <v>87</v>
      </c>
      <c r="H75" s="23">
        <v>0</v>
      </c>
      <c r="I75" s="56">
        <f>플러스DR_V2_보유데이터!I73*C$21</f>
        <v>0</v>
      </c>
      <c r="J75">
        <f>I75*$M9*1000</f>
        <v>0</v>
      </c>
      <c r="K75">
        <f>I75*$N9*1000</f>
        <v>0</v>
      </c>
      <c r="L75">
        <f>I75*$O9*1000</f>
        <v>0</v>
      </c>
      <c r="M75" s="5" t="s">
        <v>87</v>
      </c>
      <c r="N75">
        <v>0</v>
      </c>
      <c r="O75" s="56">
        <f>플러스DR_V2_보유데이터!O73*D$21</f>
        <v>0.17358586967470968</v>
      </c>
      <c r="P75">
        <f>O75*$M9*1000</f>
        <v>15134.951976937937</v>
      </c>
      <c r="Q75">
        <f>O75*$N9*1000</f>
        <v>13835.372432639944</v>
      </c>
      <c r="R75">
        <f>O75*$O9*1000</f>
        <v>10255.453180381848</v>
      </c>
      <c r="S75" s="5" t="s">
        <v>87</v>
      </c>
      <c r="T75">
        <v>3.3682453119657079</v>
      </c>
      <c r="U75" s="56">
        <f>플러스DR_V2_보유데이터!U73*E$21</f>
        <v>0</v>
      </c>
      <c r="V75">
        <f>U75*$M9*1000</f>
        <v>0</v>
      </c>
      <c r="W75">
        <f>U75*$N9*1000</f>
        <v>0</v>
      </c>
      <c r="X75">
        <f>U75*$O9*1000</f>
        <v>0</v>
      </c>
      <c r="Y75" s="5">
        <f t="shared" si="12"/>
        <v>0</v>
      </c>
      <c r="Z75">
        <v>0</v>
      </c>
      <c r="AA75" s="56">
        <f>플러스DR_V2_보유데이터!AA73*K$21</f>
        <v>0</v>
      </c>
      <c r="AB75">
        <f>AA75*$M9*1000</f>
        <v>0</v>
      </c>
      <c r="AC75">
        <f>AA75*$N9*1000</f>
        <v>0</v>
      </c>
      <c r="AD75">
        <f>AA75*$O9*1000</f>
        <v>0</v>
      </c>
      <c r="AE75" s="5" t="s">
        <v>87</v>
      </c>
      <c r="AF75">
        <v>6.5916560526103254</v>
      </c>
      <c r="AG75" s="56">
        <f>플러스DR_V2_보유데이터!AG73*G$21</f>
        <v>3.739695798879912E-2</v>
      </c>
      <c r="AH75">
        <f>AG75*$M9*1000</f>
        <v>3260.6407670433955</v>
      </c>
      <c r="AI75">
        <f>AG75*$N9*1000</f>
        <v>2980.662208233919</v>
      </c>
      <c r="AJ75">
        <f>AG75*$O9*1000</f>
        <v>2209.412277978252</v>
      </c>
      <c r="AK75" s="5">
        <f t="shared" si="13"/>
        <v>5.673378236109472E-3</v>
      </c>
      <c r="AL75">
        <v>12.424109610082244</v>
      </c>
      <c r="AM75" s="56">
        <f>플러스DR_V2_보유데이터!AM73*H$21</f>
        <v>4.7930692445024556E-2</v>
      </c>
      <c r="AN75">
        <f>AM75*$M9*1000</f>
        <v>4179.0770742816903</v>
      </c>
      <c r="AO75">
        <f>AM75*$N9*1000</f>
        <v>3820.2359568432739</v>
      </c>
      <c r="AP75">
        <f>AM75*$O9*1000</f>
        <v>2831.7453096520508</v>
      </c>
      <c r="AQ75" s="5">
        <f t="shared" si="14"/>
        <v>3.8578774615871669E-3</v>
      </c>
      <c r="AR75">
        <v>0.84879780829652596</v>
      </c>
      <c r="AS75" s="56">
        <f>플러스DR_V2_보유데이터!AS73*I$21</f>
        <v>4.4575429278344215E-2</v>
      </c>
      <c r="AT75">
        <f>AS75*$M9*1000</f>
        <v>3886.531678778832</v>
      </c>
      <c r="AU75">
        <f>AS75*$N9*1000</f>
        <v>3552.8102982482951</v>
      </c>
      <c r="AV75">
        <f>AS75*$O9*1000</f>
        <v>2633.5163617645762</v>
      </c>
      <c r="AW75" s="5">
        <f t="shared" si="15"/>
        <v>5.2515957089714682E-2</v>
      </c>
      <c r="AX75">
        <v>1.7851699926528262</v>
      </c>
      <c r="AY75" s="56">
        <f>플러스DR_V2_보유데이터!AY73*J$21</f>
        <v>4.0718757206334513E-2</v>
      </c>
      <c r="AZ75">
        <f>AY75*$M9*1000</f>
        <v>3550.2684408203058</v>
      </c>
      <c r="BA75">
        <f>AY75*$N9*1000</f>
        <v>3245.4206785355482</v>
      </c>
      <c r="BB75">
        <f>AY75*$O9*1000</f>
        <v>2405.664175750243</v>
      </c>
      <c r="BC75" s="5">
        <f t="shared" si="16"/>
        <v>2.2809456451721499E-2</v>
      </c>
      <c r="BD75">
        <v>6.0628415366736181</v>
      </c>
      <c r="BE75" s="56">
        <f>플러스DR_V2_보유데이터!BE73*K$21</f>
        <v>7.4466332335220875E-2</v>
      </c>
      <c r="BF75">
        <f>BE75*$M9*1000</f>
        <v>6492.7195163079077</v>
      </c>
      <c r="BG75">
        <f>BE75*$N9*1000</f>
        <v>5935.2149082248879</v>
      </c>
      <c r="BH75">
        <f>BE75*$O9*1000</f>
        <v>4399.4709143648497</v>
      </c>
      <c r="BI75" s="5">
        <f t="shared" si="17"/>
        <v>1.2282414423134824E-2</v>
      </c>
    </row>
    <row r="76" spans="1:61" x14ac:dyDescent="0.3">
      <c r="A76" s="20">
        <v>44733.625</v>
      </c>
      <c r="B76" s="23">
        <v>0</v>
      </c>
      <c r="C76" s="56">
        <f>플러스DR_V2_보유데이터!C74*B$21</f>
        <v>0</v>
      </c>
      <c r="D76">
        <f>C76*$M10*1000</f>
        <v>0</v>
      </c>
      <c r="E76">
        <f>C76*$N10*1000</f>
        <v>0</v>
      </c>
      <c r="F76">
        <f>C76*$O10*1000</f>
        <v>0</v>
      </c>
      <c r="G76" s="5" t="s">
        <v>87</v>
      </c>
      <c r="H76" s="23">
        <v>0</v>
      </c>
      <c r="I76" s="56">
        <f>플러스DR_V2_보유데이터!I74*C$21</f>
        <v>0</v>
      </c>
      <c r="J76">
        <f>I76*$M10*1000</f>
        <v>0</v>
      </c>
      <c r="K76">
        <f>I76*$N10*1000</f>
        <v>0</v>
      </c>
      <c r="L76">
        <f>I76*$O10*1000</f>
        <v>0</v>
      </c>
      <c r="M76" s="5" t="s">
        <v>87</v>
      </c>
      <c r="N76">
        <v>0</v>
      </c>
      <c r="O76" s="56">
        <f>플러스DR_V2_보유데이터!O74*D$21</f>
        <v>7.374137302587859E-2</v>
      </c>
      <c r="P76">
        <f>O76*$M10*1000</f>
        <v>6429.5103141263535</v>
      </c>
      <c r="Q76">
        <f>O76*$N10*1000</f>
        <v>5995.9602016495401</v>
      </c>
      <c r="R76">
        <f>O76*$O10*1000</f>
        <v>4383.9246263884825</v>
      </c>
      <c r="S76" s="5" t="s">
        <v>87</v>
      </c>
      <c r="T76">
        <v>1.4211470042311518</v>
      </c>
      <c r="U76" s="56">
        <f>플러스DR_V2_보유데이터!U74*E$21</f>
        <v>0.22154078103957858</v>
      </c>
      <c r="V76">
        <f>U76*$M10*1000</f>
        <v>19316.140698840856</v>
      </c>
      <c r="W76">
        <f>U76*$N10*1000</f>
        <v>18013.628600182161</v>
      </c>
      <c r="X76">
        <f>U76*$O10*1000</f>
        <v>13170.599432802946</v>
      </c>
      <c r="Y76" s="5">
        <f t="shared" si="12"/>
        <v>0.15588871550936656</v>
      </c>
      <c r="Z76">
        <v>0</v>
      </c>
      <c r="AA76" s="56">
        <f>플러스DR_V2_보유데이터!AA74*K$21</f>
        <v>0</v>
      </c>
      <c r="AB76">
        <f>AA76*$M10*1000</f>
        <v>0</v>
      </c>
      <c r="AC76">
        <f>AA76*$N10*1000</f>
        <v>0</v>
      </c>
      <c r="AD76">
        <f>AA76*$O10*1000</f>
        <v>0</v>
      </c>
      <c r="AE76" s="5" t="s">
        <v>87</v>
      </c>
      <c r="AF76">
        <v>2.7811846776155109</v>
      </c>
      <c r="AG76" s="56">
        <f>플러스DR_V2_보유데이터!AG74*G$21</f>
        <v>7.1422969951954685E-2</v>
      </c>
      <c r="AH76">
        <f>AG76*$M10*1000</f>
        <v>6227.3687501109289</v>
      </c>
      <c r="AI76">
        <f>AG76*$N10*1000</f>
        <v>5807.4493021067374</v>
      </c>
      <c r="AJ76">
        <f>AG76*$O10*1000</f>
        <v>4246.0955636437066</v>
      </c>
      <c r="AK76" s="5">
        <f t="shared" si="13"/>
        <v>2.5680772128081175E-2</v>
      </c>
      <c r="AL76">
        <v>5.2420428197088533</v>
      </c>
      <c r="AM76" s="56">
        <f>플러스DR_V2_보유데이터!AM74*H$21</f>
        <v>0</v>
      </c>
      <c r="AN76">
        <f>AM76*$M10*1000</f>
        <v>0</v>
      </c>
      <c r="AO76">
        <f>AM76*$N10*1000</f>
        <v>0</v>
      </c>
      <c r="AP76">
        <f>AM76*$O10*1000</f>
        <v>0</v>
      </c>
      <c r="AQ76" s="5">
        <f t="shared" si="14"/>
        <v>0</v>
      </c>
      <c r="AR76">
        <v>0.35812904071247659</v>
      </c>
      <c r="AS76" s="56">
        <f>플러스DR_V2_보유데이터!AS74*I$21</f>
        <v>0.1273124234941308</v>
      </c>
      <c r="AT76">
        <f>AS76*$M10*1000</f>
        <v>11100.370204453266</v>
      </c>
      <c r="AU76">
        <f>AS76*$N10*1000</f>
        <v>10351.858029256773</v>
      </c>
      <c r="AV76">
        <f>AS76*$O10*1000</f>
        <v>7568.7235767260763</v>
      </c>
      <c r="AW76" s="5">
        <f t="shared" si="15"/>
        <v>0.35549315755251309</v>
      </c>
      <c r="AX76">
        <v>0.75320790266945392</v>
      </c>
      <c r="AY76" s="56">
        <f>플러스DR_V2_보유데이터!AY74*J$21</f>
        <v>4.479929124876602E-2</v>
      </c>
      <c r="AZ76">
        <f>AY76*$M10*1000</f>
        <v>3906.0502039799089</v>
      </c>
      <c r="BA76">
        <f>AY76*$N10*1000</f>
        <v>3642.6602376313313</v>
      </c>
      <c r="BB76">
        <f>AY76*$O10*1000</f>
        <v>2663.3178647391401</v>
      </c>
      <c r="BC76" s="5">
        <f t="shared" si="16"/>
        <v>5.9477988866011966E-2</v>
      </c>
      <c r="BD76">
        <v>2.5580645971250524</v>
      </c>
      <c r="BE76" s="56">
        <f>플러스DR_V2_보유데이터!BE74*K$21</f>
        <v>1.0515530356379308E-2</v>
      </c>
      <c r="BF76">
        <f>BE76*$M10*1000</f>
        <v>916.84909177271186</v>
      </c>
      <c r="BG76">
        <f>BE76*$N10*1000</f>
        <v>855.02478363077262</v>
      </c>
      <c r="BH76">
        <f>BE76*$O10*1000</f>
        <v>625.1482796867499</v>
      </c>
      <c r="BI76" s="5">
        <f t="shared" si="17"/>
        <v>4.1107368313517689E-3</v>
      </c>
    </row>
    <row r="77" spans="1:61" x14ac:dyDescent="0.3">
      <c r="A77" s="20">
        <v>44734.333333333336</v>
      </c>
      <c r="B77" s="23">
        <v>0</v>
      </c>
      <c r="C77" s="56">
        <f>플러스DR_V2_보유데이터!C75*B$21</f>
        <v>0</v>
      </c>
      <c r="D77">
        <f>C77*$M11*1000</f>
        <v>0</v>
      </c>
      <c r="E77">
        <f>C77*$N11*1000</f>
        <v>0</v>
      </c>
      <c r="F77">
        <f>C77*$O11*1000</f>
        <v>0</v>
      </c>
      <c r="G77" s="5" t="s">
        <v>87</v>
      </c>
      <c r="H77" s="23">
        <v>0</v>
      </c>
      <c r="I77" s="56">
        <f>플러스DR_V2_보유데이터!I75*C$21</f>
        <v>0</v>
      </c>
      <c r="J77">
        <f>I77*$M11*1000</f>
        <v>0</v>
      </c>
      <c r="K77">
        <f>I77*$N11*1000</f>
        <v>0</v>
      </c>
      <c r="L77">
        <f>I77*$O11*1000</f>
        <v>0</v>
      </c>
      <c r="M77" s="5" t="s">
        <v>87</v>
      </c>
      <c r="N77">
        <v>0</v>
      </c>
      <c r="O77" s="56">
        <f>플러스DR_V2_보유데이터!O75*D$21</f>
        <v>6.226083856429554E-2</v>
      </c>
      <c r="P77">
        <f>O77*$M11*1000</f>
        <v>9852.1550944141254</v>
      </c>
      <c r="Q77">
        <f>O77*$N11*1000</f>
        <v>5605.4470640078016</v>
      </c>
      <c r="R77">
        <f>O77*$O11*1000</f>
        <v>5276.6060683240466</v>
      </c>
      <c r="S77" s="5" t="s">
        <v>87</v>
      </c>
      <c r="T77">
        <v>0.2012912245280927</v>
      </c>
      <c r="U77" s="56">
        <f>플러스DR_V2_보유데이터!U75*E$21</f>
        <v>0</v>
      </c>
      <c r="V77">
        <f>U77*$M11*1000</f>
        <v>0</v>
      </c>
      <c r="W77">
        <f>U77*$N11*1000</f>
        <v>0</v>
      </c>
      <c r="X77">
        <f>U77*$O11*1000</f>
        <v>0</v>
      </c>
      <c r="Y77" s="5">
        <f t="shared" si="12"/>
        <v>0</v>
      </c>
      <c r="Z77">
        <v>0</v>
      </c>
      <c r="AA77" s="56">
        <f>플러스DR_V2_보유데이터!AA75*K$21</f>
        <v>6.4520542365598912E-2</v>
      </c>
      <c r="AB77">
        <f>AA77*$M11*1000</f>
        <v>10209.730623932373</v>
      </c>
      <c r="AC77">
        <f>AA77*$N11*1000</f>
        <v>5808.8919634121457</v>
      </c>
      <c r="AD77">
        <f>AA77*$O11*1000</f>
        <v>5468.1159654845078</v>
      </c>
      <c r="AE77" s="5" t="s">
        <v>87</v>
      </c>
      <c r="AF77">
        <v>0.39392692503254789</v>
      </c>
      <c r="AG77" s="56">
        <f>플러스DR_V2_보유데이터!AG75*G$21</f>
        <v>0</v>
      </c>
      <c r="AH77">
        <f>AG77*$M11*1000</f>
        <v>0</v>
      </c>
      <c r="AI77">
        <f>AG77*$N11*1000</f>
        <v>0</v>
      </c>
      <c r="AJ77">
        <f>AG77*$O11*1000</f>
        <v>0</v>
      </c>
      <c r="AK77" s="5">
        <f t="shared" si="13"/>
        <v>0</v>
      </c>
      <c r="AL77">
        <v>0.7424828079476179</v>
      </c>
      <c r="AM77" s="56">
        <f>플러스DR_V2_보유데이터!AM75*H$21</f>
        <v>0</v>
      </c>
      <c r="AN77">
        <f>AM77*$M11*1000</f>
        <v>0</v>
      </c>
      <c r="AO77">
        <f>AM77*$N11*1000</f>
        <v>0</v>
      </c>
      <c r="AP77">
        <f>AM77*$O11*1000</f>
        <v>0</v>
      </c>
      <c r="AQ77" s="5">
        <f t="shared" si="14"/>
        <v>0</v>
      </c>
      <c r="AR77">
        <v>5.0725387964410971E-2</v>
      </c>
      <c r="AS77" s="56">
        <f>플러스DR_V2_보유데이터!AS75*I$21</f>
        <v>0</v>
      </c>
      <c r="AT77">
        <f>AS77*$M11*1000</f>
        <v>0</v>
      </c>
      <c r="AU77">
        <f>AS77*$N11*1000</f>
        <v>0</v>
      </c>
      <c r="AV77">
        <f>AS77*$O11*1000</f>
        <v>0</v>
      </c>
      <c r="AW77" s="5">
        <f t="shared" si="15"/>
        <v>0</v>
      </c>
      <c r="AX77">
        <v>0.10668434764396165</v>
      </c>
      <c r="AY77" s="56">
        <f>플러스DR_V2_보유데이터!AY75*J$21</f>
        <v>0</v>
      </c>
      <c r="AZ77">
        <f>AY77*$M11*1000</f>
        <v>0</v>
      </c>
      <c r="BA77">
        <f>AY77*$N11*1000</f>
        <v>0</v>
      </c>
      <c r="BB77">
        <f>AY77*$O11*1000</f>
        <v>0</v>
      </c>
      <c r="BC77" s="5">
        <f t="shared" si="16"/>
        <v>0</v>
      </c>
      <c r="BD77">
        <v>0.36232420266461896</v>
      </c>
      <c r="BE77" s="56">
        <f>플러스DR_V2_보유데이터!BE75*K$21</f>
        <v>0</v>
      </c>
      <c r="BF77">
        <f>BE77*$M11*1000</f>
        <v>0</v>
      </c>
      <c r="BG77">
        <f>BE77*$N11*1000</f>
        <v>0</v>
      </c>
      <c r="BH77">
        <f>BE77*$O11*1000</f>
        <v>0</v>
      </c>
      <c r="BI77" s="5">
        <f t="shared" si="17"/>
        <v>0</v>
      </c>
    </row>
    <row r="78" spans="1:61" x14ac:dyDescent="0.3">
      <c r="A78" s="20">
        <v>44734.375</v>
      </c>
      <c r="B78" s="23">
        <v>0</v>
      </c>
      <c r="C78" s="56">
        <f>플러스DR_V2_보유데이터!C76*B$21</f>
        <v>3.016977317191432E-2</v>
      </c>
      <c r="D78">
        <f>C78*$M12*1000</f>
        <v>3667.4376267779048</v>
      </c>
      <c r="E78">
        <f>C78*$N12*1000</f>
        <v>2651.2191004372562</v>
      </c>
      <c r="F78">
        <f>C78*$O12*1000</f>
        <v>2022.2798957134169</v>
      </c>
      <c r="G78" s="5" t="s">
        <v>87</v>
      </c>
      <c r="H78" s="23">
        <v>0</v>
      </c>
      <c r="I78" s="56">
        <f>플러스DR_V2_보유데이터!I76*C$21</f>
        <v>0</v>
      </c>
      <c r="J78">
        <f>I78*$M12*1000</f>
        <v>0</v>
      </c>
      <c r="K78">
        <f>I78*$N12*1000</f>
        <v>0</v>
      </c>
      <c r="L78">
        <f>I78*$O12*1000</f>
        <v>0</v>
      </c>
      <c r="M78" s="5" t="s">
        <v>87</v>
      </c>
      <c r="N78">
        <v>0</v>
      </c>
      <c r="O78" s="56">
        <f>플러스DR_V2_보유데이터!O76*D$21</f>
        <v>7.1513766665253303E-2</v>
      </c>
      <c r="P78">
        <f>O78*$M12*1000</f>
        <v>8693.2134758281918</v>
      </c>
      <c r="Q78">
        <f>O78*$N12*1000</f>
        <v>6284.3914353202399</v>
      </c>
      <c r="R78">
        <f>O78*$O12*1000</f>
        <v>4793.5677795719293</v>
      </c>
      <c r="S78" s="5" t="s">
        <v>87</v>
      </c>
      <c r="T78">
        <v>0.6590876175907795</v>
      </c>
      <c r="U78" s="56">
        <f>플러스DR_V2_보유데이터!U76*E$21</f>
        <v>9.4333563440502782E-2</v>
      </c>
      <c r="V78">
        <f>U78*$M12*1000</f>
        <v>11467.18797182752</v>
      </c>
      <c r="W78">
        <f>U78*$N12*1000</f>
        <v>8289.7191099399115</v>
      </c>
      <c r="X78">
        <f>U78*$O12*1000</f>
        <v>6323.1787574169011</v>
      </c>
      <c r="Y78" s="5">
        <f t="shared" si="12"/>
        <v>0.143127500688495</v>
      </c>
      <c r="Z78">
        <v>0</v>
      </c>
      <c r="AA78" s="56">
        <f>플러스DR_V2_보유데이터!AA76*K$21</f>
        <v>0.12011662038555639</v>
      </c>
      <c r="AB78">
        <f>AA78*$M12*1000</f>
        <v>14601.376374068233</v>
      </c>
      <c r="AC78">
        <f>AA78*$N12*1000</f>
        <v>10555.448210748071</v>
      </c>
      <c r="AD78">
        <f>AA78*$O12*1000</f>
        <v>8051.4170644438445</v>
      </c>
      <c r="AE78" s="5" t="s">
        <v>87</v>
      </c>
      <c r="AF78">
        <v>1.2898344631428711</v>
      </c>
      <c r="AG78" s="56">
        <f>플러스DR_V2_보유데이터!AG76*G$21</f>
        <v>1.0811618396803348E-3</v>
      </c>
      <c r="AH78">
        <f>AG78*$M12*1000</f>
        <v>131.42603323154151</v>
      </c>
      <c r="AI78">
        <f>AG78*$N12*1000</f>
        <v>95.008898598308846</v>
      </c>
      <c r="AJ78">
        <f>AG78*$O12*1000</f>
        <v>72.470278113772835</v>
      </c>
      <c r="AK78" s="5">
        <f t="shared" si="13"/>
        <v>8.3821751594859162E-4</v>
      </c>
      <c r="AL78">
        <v>2.4311105769243873</v>
      </c>
      <c r="AM78" s="56">
        <f>플러스DR_V2_보유데이터!AM76*H$21</f>
        <v>0</v>
      </c>
      <c r="AN78">
        <f>AM78*$M12*1000</f>
        <v>0</v>
      </c>
      <c r="AO78">
        <f>AM78*$N12*1000</f>
        <v>0</v>
      </c>
      <c r="AP78">
        <f>AM78*$O12*1000</f>
        <v>0</v>
      </c>
      <c r="AQ78" s="5">
        <f t="shared" si="14"/>
        <v>0</v>
      </c>
      <c r="AR78">
        <v>0.16609007761371986</v>
      </c>
      <c r="AS78" s="56">
        <f>플러스DR_V2_보유데이터!AS76*I$21</f>
        <v>0</v>
      </c>
      <c r="AT78">
        <f>AS78*$M12*1000</f>
        <v>0</v>
      </c>
      <c r="AU78">
        <f>AS78*$N12*1000</f>
        <v>0</v>
      </c>
      <c r="AV78">
        <f>AS78*$O12*1000</f>
        <v>0</v>
      </c>
      <c r="AW78" s="5">
        <f t="shared" si="15"/>
        <v>0</v>
      </c>
      <c r="AX78">
        <v>0.34931643288340142</v>
      </c>
      <c r="AY78" s="56">
        <f>플러스DR_V2_보유데이터!AY76*J$21</f>
        <v>7.5943903100383361E-2</v>
      </c>
      <c r="AZ78">
        <f>AY78*$M12*1000</f>
        <v>9231.7408608826008</v>
      </c>
      <c r="BA78">
        <f>AY78*$N12*1000</f>
        <v>6673.6970581180185</v>
      </c>
      <c r="BB78">
        <f>AY78*$O12*1000</f>
        <v>5090.5198248186962</v>
      </c>
      <c r="BC78" s="5">
        <f t="shared" si="16"/>
        <v>0.21740718715552876</v>
      </c>
      <c r="BD78">
        <v>1.1863577067979656</v>
      </c>
      <c r="BE78" s="56">
        <f>플러스DR_V2_보유데이터!BE76*K$21</f>
        <v>0</v>
      </c>
      <c r="BF78">
        <f>BE78*$M12*1000</f>
        <v>0</v>
      </c>
      <c r="BG78">
        <f>BE78*$N12*1000</f>
        <v>0</v>
      </c>
      <c r="BH78">
        <f>BE78*$O12*1000</f>
        <v>0</v>
      </c>
      <c r="BI78" s="5">
        <f t="shared" si="17"/>
        <v>0</v>
      </c>
    </row>
    <row r="79" spans="1:61" x14ac:dyDescent="0.3">
      <c r="A79" s="20">
        <v>44734.416666666664</v>
      </c>
      <c r="B79" s="23">
        <v>0</v>
      </c>
      <c r="C79" s="56">
        <f>플러스DR_V2_보유데이터!C77*B$21</f>
        <v>0</v>
      </c>
      <c r="D79">
        <f>C79*$M13*1000</f>
        <v>0</v>
      </c>
      <c r="E79">
        <f>C79*$N13*1000</f>
        <v>0</v>
      </c>
      <c r="F79">
        <f>C79*$O13*1000</f>
        <v>0</v>
      </c>
      <c r="G79" s="5" t="s">
        <v>87</v>
      </c>
      <c r="H79" s="23">
        <v>0</v>
      </c>
      <c r="I79" s="56">
        <f>플러스DR_V2_보유데이터!I77*C$21</f>
        <v>0</v>
      </c>
      <c r="J79">
        <f>I79*$M13*1000</f>
        <v>0</v>
      </c>
      <c r="K79">
        <f>I79*$N13*1000</f>
        <v>0</v>
      </c>
      <c r="L79">
        <f>I79*$O13*1000</f>
        <v>0</v>
      </c>
      <c r="M79" s="5" t="s">
        <v>87</v>
      </c>
      <c r="N79">
        <v>0</v>
      </c>
      <c r="O79" s="56">
        <f>플러스DR_V2_보유데이터!O77*D$21</f>
        <v>0.12612351855594992</v>
      </c>
      <c r="P79">
        <f>O79*$M13*1000</f>
        <v>13777.733167051969</v>
      </c>
      <c r="Q79">
        <f>O79*$N13*1000</f>
        <v>10462.660564154528</v>
      </c>
      <c r="R79">
        <f>O79*$O13*1000</f>
        <v>7451.377476285521</v>
      </c>
      <c r="S79" s="5" t="s">
        <v>87</v>
      </c>
      <c r="T79">
        <v>1.483426199598447</v>
      </c>
      <c r="U79" s="56">
        <f>플러스DR_V2_보유데이터!U77*E$21</f>
        <v>0</v>
      </c>
      <c r="V79">
        <f>U79*$M13*1000</f>
        <v>0</v>
      </c>
      <c r="W79">
        <f>U79*$N13*1000</f>
        <v>0</v>
      </c>
      <c r="X79">
        <f>U79*$O13*1000</f>
        <v>0</v>
      </c>
      <c r="Y79" s="5">
        <f t="shared" si="12"/>
        <v>0</v>
      </c>
      <c r="Z79">
        <v>0</v>
      </c>
      <c r="AA79" s="56">
        <f>플러스DR_V2_보유데이터!AA77*K$21</f>
        <v>1.9966440002223692E-2</v>
      </c>
      <c r="AB79">
        <f>AA79*$M13*1000</f>
        <v>2181.1339058429162</v>
      </c>
      <c r="AC79">
        <f>AA79*$N13*1000</f>
        <v>1656.3293413444678</v>
      </c>
      <c r="AD79">
        <f>AA79*$O13*1000</f>
        <v>1179.6172753313756</v>
      </c>
      <c r="AE79" s="5" t="s">
        <v>87</v>
      </c>
      <c r="AF79">
        <v>2.903065062525763</v>
      </c>
      <c r="AG79" s="56">
        <f>플러스DR_V2_보유데이터!AG77*G$21</f>
        <v>1.0473137895032372E-2</v>
      </c>
      <c r="AH79">
        <f>AG79*$M13*1000</f>
        <v>1144.085583653336</v>
      </c>
      <c r="AI79">
        <f>AG79*$N13*1000</f>
        <v>868.80613617434028</v>
      </c>
      <c r="AJ79">
        <f>AG79*$O13*1000</f>
        <v>618.75298683851258</v>
      </c>
      <c r="AK79" s="5">
        <f t="shared" si="13"/>
        <v>3.6076139078744518E-3</v>
      </c>
      <c r="AL79">
        <v>5.4717658588598921</v>
      </c>
      <c r="AM79" s="56">
        <f>플러스DR_V2_보유데이터!AM77*H$21</f>
        <v>0.10254755967601535</v>
      </c>
      <c r="AN79">
        <f>AM79*$M13*1000</f>
        <v>11202.295419007916</v>
      </c>
      <c r="AO79">
        <f>AM79*$N13*1000</f>
        <v>8506.9011779636367</v>
      </c>
      <c r="AP79">
        <f>AM79*$O13*1000</f>
        <v>6058.5098256589863</v>
      </c>
      <c r="AQ79" s="5">
        <f t="shared" si="14"/>
        <v>1.8741218524540915E-2</v>
      </c>
      <c r="AR79">
        <v>0.37382339775423873</v>
      </c>
      <c r="AS79" s="56">
        <f>플러스DR_V2_보유데이터!AS77*I$21</f>
        <v>0</v>
      </c>
      <c r="AT79">
        <f>AS79*$M13*1000</f>
        <v>0</v>
      </c>
      <c r="AU79">
        <f>AS79*$N13*1000</f>
        <v>0</v>
      </c>
      <c r="AV79">
        <f>AS79*$O13*1000</f>
        <v>0</v>
      </c>
      <c r="AW79" s="5">
        <f t="shared" si="15"/>
        <v>0</v>
      </c>
      <c r="AX79">
        <v>0.78621587579459851</v>
      </c>
      <c r="AY79" s="56">
        <f>플러스DR_V2_보유데이터!AY77*J$21</f>
        <v>1.1275732010768817E-2</v>
      </c>
      <c r="AZ79">
        <f>AY79*$M13*1000</f>
        <v>1231.7609648563855</v>
      </c>
      <c r="BA79">
        <f>AY79*$N13*1000</f>
        <v>935.38586610800087</v>
      </c>
      <c r="BB79">
        <f>AY79*$O13*1000</f>
        <v>666.17024719622168</v>
      </c>
      <c r="BC79" s="5">
        <f t="shared" si="16"/>
        <v>1.4341776041310372E-2</v>
      </c>
      <c r="BD79">
        <v>2.670167148326434</v>
      </c>
      <c r="BE79" s="56">
        <f>플러스DR_V2_보유데이터!BE77*K$21</f>
        <v>0</v>
      </c>
      <c r="BF79">
        <f>BE79*$M13*1000</f>
        <v>0</v>
      </c>
      <c r="BG79">
        <f>BE79*$N13*1000</f>
        <v>0</v>
      </c>
      <c r="BH79">
        <f>BE79*$O13*1000</f>
        <v>0</v>
      </c>
      <c r="BI79" s="5">
        <f t="shared" si="17"/>
        <v>0</v>
      </c>
    </row>
    <row r="80" spans="1:61" x14ac:dyDescent="0.3">
      <c r="A80" s="20">
        <v>44734.458333333336</v>
      </c>
      <c r="B80" s="23">
        <v>0</v>
      </c>
      <c r="C80" s="56">
        <f>플러스DR_V2_보유데이터!C78*B$21</f>
        <v>0</v>
      </c>
      <c r="D80">
        <f>C80*$M14*1000</f>
        <v>0</v>
      </c>
      <c r="E80">
        <f>C80*$N14*1000</f>
        <v>0</v>
      </c>
      <c r="F80">
        <f>C80*$O14*1000</f>
        <v>0</v>
      </c>
      <c r="G80" s="5" t="s">
        <v>87</v>
      </c>
      <c r="H80" s="23">
        <v>0</v>
      </c>
      <c r="I80" s="56">
        <f>플러스DR_V2_보유데이터!I78*C$21</f>
        <v>0</v>
      </c>
      <c r="J80">
        <f>I80*$M14*1000</f>
        <v>0</v>
      </c>
      <c r="K80">
        <f>I80*$N14*1000</f>
        <v>0</v>
      </c>
      <c r="L80">
        <f>I80*$O14*1000</f>
        <v>0</v>
      </c>
      <c r="M80" s="5" t="s">
        <v>87</v>
      </c>
      <c r="N80">
        <v>0</v>
      </c>
      <c r="O80" s="56">
        <f>플러스DR_V2_보유데이터!O78*D$21</f>
        <v>0.16554971354774145</v>
      </c>
      <c r="P80">
        <f>O80*$M14*1000</f>
        <v>14621.350700536525</v>
      </c>
      <c r="Q80">
        <f>O80*$N14*1000</f>
        <v>13496.219664028225</v>
      </c>
      <c r="R80">
        <f>O80*$O14*1000</f>
        <v>9841.9304704132301</v>
      </c>
      <c r="S80" s="5" t="s">
        <v>87</v>
      </c>
      <c r="T80">
        <v>3.218588134855461</v>
      </c>
      <c r="U80" s="56">
        <f>플러스DR_V2_보유데이터!U78*E$21</f>
        <v>5.5025951208505661E-2</v>
      </c>
      <c r="V80">
        <f>U80*$M14*1000</f>
        <v>4859.8920107352196</v>
      </c>
      <c r="W80">
        <f>U80*$N14*1000</f>
        <v>4485.9173043384799</v>
      </c>
      <c r="X80">
        <f>U80*$O14*1000</f>
        <v>3271.2927993456615</v>
      </c>
      <c r="Y80" s="5">
        <f t="shared" si="12"/>
        <v>1.7096300894359984E-2</v>
      </c>
      <c r="Z80">
        <v>0</v>
      </c>
      <c r="AA80" s="56">
        <f>플러스DR_V2_보유데이터!AA78*K$21</f>
        <v>0</v>
      </c>
      <c r="AB80">
        <f>AA80*$M14*1000</f>
        <v>0</v>
      </c>
      <c r="AC80">
        <f>AA80*$N14*1000</f>
        <v>0</v>
      </c>
      <c r="AD80">
        <f>AA80*$O14*1000</f>
        <v>0</v>
      </c>
      <c r="AE80" s="5" t="s">
        <v>87</v>
      </c>
      <c r="AF80">
        <v>6.2987769580233524</v>
      </c>
      <c r="AG80" s="56">
        <f>플러스DR_V2_보유데이터!AG78*G$21</f>
        <v>2.8164202796451352E-2</v>
      </c>
      <c r="AH80">
        <f>AG80*$M14*1000</f>
        <v>2487.4623909825832</v>
      </c>
      <c r="AI80">
        <f>AG80*$N14*1000</f>
        <v>2296.049080710301</v>
      </c>
      <c r="AJ80">
        <f>AG80*$O14*1000</f>
        <v>1674.3618562490331</v>
      </c>
      <c r="AK80" s="5">
        <f t="shared" si="13"/>
        <v>4.4713764250019494E-3</v>
      </c>
      <c r="AL80">
        <v>11.872084148709872</v>
      </c>
      <c r="AM80" s="56">
        <f>플러스DR_V2_보유데이터!AM78*H$21</f>
        <v>0</v>
      </c>
      <c r="AN80">
        <f>AM80*$M14*1000</f>
        <v>0</v>
      </c>
      <c r="AO80">
        <f>AM80*$N14*1000</f>
        <v>0</v>
      </c>
      <c r="AP80">
        <f>AM80*$O14*1000</f>
        <v>0</v>
      </c>
      <c r="AQ80" s="5">
        <f t="shared" si="14"/>
        <v>0</v>
      </c>
      <c r="AR80">
        <v>0.81108420012322802</v>
      </c>
      <c r="AS80" s="56">
        <f>플러스DR_V2_보유데이터!AS78*I$21</f>
        <v>0</v>
      </c>
      <c r="AT80">
        <f>AS80*$M14*1000</f>
        <v>0</v>
      </c>
      <c r="AU80">
        <f>AS80*$N14*1000</f>
        <v>0</v>
      </c>
      <c r="AV80">
        <f>AS80*$O14*1000</f>
        <v>0</v>
      </c>
      <c r="AW80" s="5">
        <f t="shared" si="15"/>
        <v>0</v>
      </c>
      <c r="AX80">
        <v>1.7058516897925082</v>
      </c>
      <c r="AY80" s="56">
        <f>플러스DR_V2_보유데이터!AY78*J$21</f>
        <v>5.0925913542613145E-2</v>
      </c>
      <c r="AZ80">
        <f>AY80*$M14*1000</f>
        <v>4497.776684083592</v>
      </c>
      <c r="BA80">
        <f>AY80*$N14*1000</f>
        <v>4151.6672003434805</v>
      </c>
      <c r="BB80">
        <f>AY80*$O14*1000</f>
        <v>3027.5455601083518</v>
      </c>
      <c r="BC80" s="5">
        <f t="shared" si="16"/>
        <v>2.9853658349869527E-2</v>
      </c>
      <c r="BD80">
        <v>5.7934586189799546</v>
      </c>
      <c r="BE80" s="56">
        <f>플러스DR_V2_보유데이터!BE78*K$21</f>
        <v>0</v>
      </c>
      <c r="BF80">
        <f>BE80*$M14*1000</f>
        <v>0</v>
      </c>
      <c r="BG80">
        <f>BE80*$N14*1000</f>
        <v>0</v>
      </c>
      <c r="BH80">
        <f>BE80*$O14*1000</f>
        <v>0</v>
      </c>
      <c r="BI80" s="5">
        <f t="shared" si="17"/>
        <v>0</v>
      </c>
    </row>
    <row r="81" spans="1:61" x14ac:dyDescent="0.3">
      <c r="A81" s="20">
        <v>44734.5</v>
      </c>
      <c r="B81" s="23">
        <v>0</v>
      </c>
      <c r="C81" s="56">
        <f>플러스DR_V2_보유데이터!C79*B$21</f>
        <v>5.0134002930399976E-2</v>
      </c>
      <c r="D81">
        <f>C81*$M15*1000</f>
        <v>4351.6314543587177</v>
      </c>
      <c r="E81">
        <f>C81*$N15*1000</f>
        <v>3993.2903127465297</v>
      </c>
      <c r="F81">
        <f>C81*$O15*1000</f>
        <v>2949.3833923954303</v>
      </c>
      <c r="G81" s="5" t="s">
        <v>87</v>
      </c>
      <c r="H81" s="23">
        <v>0</v>
      </c>
      <c r="I81" s="56">
        <f>플러스DR_V2_보유데이터!I79*C$21</f>
        <v>0</v>
      </c>
      <c r="J81">
        <f>I81*$M15*1000</f>
        <v>0</v>
      </c>
      <c r="K81">
        <f>I81*$N15*1000</f>
        <v>0</v>
      </c>
      <c r="L81">
        <f>I81*$O15*1000</f>
        <v>0</v>
      </c>
      <c r="M81" s="5" t="s">
        <v>87</v>
      </c>
      <c r="N81">
        <v>0</v>
      </c>
      <c r="O81" s="56">
        <f>플러스DR_V2_보유데이터!O79*D$21</f>
        <v>8.7172874039709775E-2</v>
      </c>
      <c r="P81">
        <f>O81*$M15*1000</f>
        <v>7566.6054666468081</v>
      </c>
      <c r="Q81">
        <f>O81*$N15*1000</f>
        <v>6943.5228206356433</v>
      </c>
      <c r="R81">
        <f>O81*$O15*1000</f>
        <v>5128.3801797561255</v>
      </c>
      <c r="S81" s="5" t="s">
        <v>87</v>
      </c>
      <c r="T81">
        <v>4.8957690085460319</v>
      </c>
      <c r="U81" s="56">
        <f>플러스DR_V2_보유데이터!U79*E$21</f>
        <v>0.11882438880540443</v>
      </c>
      <c r="V81">
        <f>U81*$M15*1000</f>
        <v>10313.956948309104</v>
      </c>
      <c r="W81">
        <f>U81*$N15*1000</f>
        <v>9464.6398252576764</v>
      </c>
      <c r="X81">
        <f>U81*$O15*1000</f>
        <v>6990.4387934219421</v>
      </c>
      <c r="Y81" s="5">
        <f t="shared" si="12"/>
        <v>2.4270832344823745E-2</v>
      </c>
      <c r="Z81">
        <v>0</v>
      </c>
      <c r="AA81" s="56">
        <f>플러스DR_V2_보유데이터!AA79*K$21</f>
        <v>0</v>
      </c>
      <c r="AB81">
        <f>AA81*$M15*1000</f>
        <v>0</v>
      </c>
      <c r="AC81">
        <f>AA81*$N15*1000</f>
        <v>0</v>
      </c>
      <c r="AD81">
        <f>AA81*$O15*1000</f>
        <v>0</v>
      </c>
      <c r="AE81" s="5" t="s">
        <v>87</v>
      </c>
      <c r="AF81">
        <v>9.5810199164297263</v>
      </c>
      <c r="AG81" s="56">
        <f>플러스DR_V2_보유데이터!AG79*G$21</f>
        <v>9.6763796883127487E-2</v>
      </c>
      <c r="AH81">
        <f>AG81*$M15*1000</f>
        <v>8399.0975694554654</v>
      </c>
      <c r="AI81">
        <f>AG81*$N15*1000</f>
        <v>7707.4622039338328</v>
      </c>
      <c r="AJ81">
        <f>AG81*$O15*1000</f>
        <v>5692.6141706343897</v>
      </c>
      <c r="AK81" s="5">
        <f t="shared" si="13"/>
        <v>1.0099529875435831E-2</v>
      </c>
      <c r="AL81">
        <v>18.05853349568585</v>
      </c>
      <c r="AM81" s="56">
        <f>플러스DR_V2_보유데이터!AM79*H$21</f>
        <v>9.5727068025582823E-3</v>
      </c>
      <c r="AN81">
        <f>AM81*$M15*1000</f>
        <v>830.91095046205885</v>
      </c>
      <c r="AO81">
        <f>AM81*$N15*1000</f>
        <v>762.48843313963994</v>
      </c>
      <c r="AP81">
        <f>AM81*$O15*1000</f>
        <v>563.16234119450371</v>
      </c>
      <c r="AQ81" s="5">
        <f t="shared" si="14"/>
        <v>5.3009325507213934E-4</v>
      </c>
      <c r="AR81">
        <v>1.2337337751551023</v>
      </c>
      <c r="AS81" s="56">
        <f>플러스DR_V2_보유데이터!AS79*I$21</f>
        <v>0</v>
      </c>
      <c r="AT81">
        <f>AS81*$M15*1000</f>
        <v>0</v>
      </c>
      <c r="AU81">
        <f>AS81*$N15*1000</f>
        <v>0</v>
      </c>
      <c r="AV81">
        <f>AS81*$O15*1000</f>
        <v>0</v>
      </c>
      <c r="AW81" s="5">
        <f t="shared" si="15"/>
        <v>0</v>
      </c>
      <c r="AX81">
        <v>2.5947575415507722</v>
      </c>
      <c r="AY81" s="56">
        <f>플러스DR_V2_보유데이터!AY79*J$21</f>
        <v>0.11266826388300348</v>
      </c>
      <c r="AZ81">
        <f>AY81*$M15*1000</f>
        <v>9779.6053050447026</v>
      </c>
      <c r="BA81">
        <f>AY81*$N15*1000</f>
        <v>8974.2901108969563</v>
      </c>
      <c r="BB81">
        <f>AY81*$O15*1000</f>
        <v>6628.2739642370943</v>
      </c>
      <c r="BC81" s="5">
        <f t="shared" si="16"/>
        <v>4.342149972735676E-2</v>
      </c>
      <c r="BD81">
        <v>8.8123841792418993</v>
      </c>
      <c r="BE81" s="56">
        <f>플러스DR_V2_보유데이터!BE79*K$21</f>
        <v>4.8712032915728311E-3</v>
      </c>
      <c r="BF81">
        <f>BE81*$M15*1000</f>
        <v>422.82044570852173</v>
      </c>
      <c r="BG81">
        <f>BE81*$N15*1000</f>
        <v>388.00270831478974</v>
      </c>
      <c r="BH81">
        <f>BE81*$O15*1000</f>
        <v>286.57288964322964</v>
      </c>
      <c r="BI81" s="5">
        <f t="shared" si="17"/>
        <v>5.5276792210756653E-4</v>
      </c>
    </row>
    <row r="82" spans="1:61" x14ac:dyDescent="0.3">
      <c r="A82" s="20">
        <v>44734.541666666664</v>
      </c>
      <c r="B82" s="23">
        <v>0</v>
      </c>
      <c r="C82" s="56">
        <f>플러스DR_V2_보유데이터!C80*B$21</f>
        <v>7.4039690777714259E-2</v>
      </c>
      <c r="D82">
        <f>C82*$M16*1000</f>
        <v>6455.5206389089062</v>
      </c>
      <c r="E82">
        <f>C82*$N16*1000</f>
        <v>5765.4460409636831</v>
      </c>
      <c r="F82">
        <f>C82*$O16*1000</f>
        <v>4374.2649311473588</v>
      </c>
      <c r="G82" s="5" t="s">
        <v>87</v>
      </c>
      <c r="H82" s="23">
        <v>0</v>
      </c>
      <c r="I82" s="56">
        <f>플러스DR_V2_보유데이터!I80*C$21</f>
        <v>0</v>
      </c>
      <c r="J82">
        <f>I82*$M16*1000</f>
        <v>0</v>
      </c>
      <c r="K82">
        <f>I82*$N16*1000</f>
        <v>0</v>
      </c>
      <c r="L82">
        <f>I82*$O16*1000</f>
        <v>0</v>
      </c>
      <c r="M82" s="5" t="s">
        <v>87</v>
      </c>
      <c r="N82">
        <v>0</v>
      </c>
      <c r="O82" s="56">
        <f>플러스DR_V2_보유데이터!O80*D$21</f>
        <v>0.21986310713574939</v>
      </c>
      <c r="P82">
        <f>O82*$M16*1000</f>
        <v>19169.864311165988</v>
      </c>
      <c r="Q82">
        <f>O82*$N16*1000</f>
        <v>17120.666864958424</v>
      </c>
      <c r="R82">
        <f>O82*$O16*1000</f>
        <v>12989.512369580072</v>
      </c>
      <c r="S82" s="5" t="s">
        <v>87</v>
      </c>
      <c r="T82">
        <v>4.896121777277644</v>
      </c>
      <c r="U82" s="56">
        <f>플러스DR_V2_보유데이터!U80*E$21</f>
        <v>1.9529198492651646E-2</v>
      </c>
      <c r="V82">
        <f>U82*$M16*1000</f>
        <v>1702.750816574297</v>
      </c>
      <c r="W82">
        <f>U82*$N16*1000</f>
        <v>1520.7321768899526</v>
      </c>
      <c r="X82">
        <f>U82*$O16*1000</f>
        <v>1153.7850469458592</v>
      </c>
      <c r="Y82" s="5">
        <f t="shared" si="12"/>
        <v>3.988707671301106E-3</v>
      </c>
      <c r="Z82">
        <v>0</v>
      </c>
      <c r="AA82" s="56">
        <f>플러스DR_V2_보유데이터!AA80*K$21</f>
        <v>1.2322518643955486E-3</v>
      </c>
      <c r="AB82">
        <f>AA82*$M16*1000</f>
        <v>107.44004005664789</v>
      </c>
      <c r="AC82">
        <f>AA82*$N16*1000</f>
        <v>95.955041929859902</v>
      </c>
      <c r="AD82">
        <f>AA82*$O16*1000</f>
        <v>72.801440148489007</v>
      </c>
      <c r="AE82" s="5" t="s">
        <v>87</v>
      </c>
      <c r="AF82">
        <v>9.5817102848350917</v>
      </c>
      <c r="AG82" s="56">
        <f>플러스DR_V2_보유데이터!AG80*G$21</f>
        <v>4.8878783713369324E-2</v>
      </c>
      <c r="AH82">
        <f>AG82*$M16*1000</f>
        <v>4261.7411519686711</v>
      </c>
      <c r="AI82">
        <f>AG82*$N16*1000</f>
        <v>3806.1745948321645</v>
      </c>
      <c r="AJ82">
        <f>AG82*$O16*1000</f>
        <v>2887.7585417858595</v>
      </c>
      <c r="AK82" s="5">
        <f t="shared" si="13"/>
        <v>5.1012587795239428E-3</v>
      </c>
      <c r="AL82">
        <v>18.059834718424284</v>
      </c>
      <c r="AM82" s="56">
        <f>플러스DR_V2_보유데이터!AM80*H$21</f>
        <v>5.0976401620463151E-2</v>
      </c>
      <c r="AN82">
        <f>AM82*$M16*1000</f>
        <v>4444.6324572881822</v>
      </c>
      <c r="AO82">
        <f>AM82*$N16*1000</f>
        <v>3969.515402051592</v>
      </c>
      <c r="AP82">
        <f>AM82*$O16*1000</f>
        <v>3011.6858077369629</v>
      </c>
      <c r="AQ82" s="5">
        <f t="shared" si="14"/>
        <v>2.8226394324892823E-3</v>
      </c>
      <c r="AR82">
        <v>1.2338226728743877</v>
      </c>
      <c r="AS82" s="56">
        <f>플러스DR_V2_보유데이터!AS80*I$21</f>
        <v>0</v>
      </c>
      <c r="AT82">
        <f>AS82*$M16*1000</f>
        <v>0</v>
      </c>
      <c r="AU82">
        <f>AS82*$N16*1000</f>
        <v>0</v>
      </c>
      <c r="AV82">
        <f>AS82*$O16*1000</f>
        <v>0</v>
      </c>
      <c r="AW82" s="5">
        <f t="shared" si="15"/>
        <v>0</v>
      </c>
      <c r="AX82">
        <v>2.5949445089761505</v>
      </c>
      <c r="AY82" s="56">
        <f>플러스DR_V2_보유데이터!AY80*J$21</f>
        <v>0</v>
      </c>
      <c r="AZ82">
        <f>AY82*$M16*1000</f>
        <v>0</v>
      </c>
      <c r="BA82">
        <f>AY82*$N16*1000</f>
        <v>0</v>
      </c>
      <c r="BB82">
        <f>AY82*$O16*1000</f>
        <v>0</v>
      </c>
      <c r="BC82" s="5">
        <f t="shared" si="16"/>
        <v>0</v>
      </c>
      <c r="BD82">
        <v>8.8130191629561967</v>
      </c>
      <c r="BE82" s="56">
        <f>플러스DR_V2_보유데이터!BE80*K$21</f>
        <v>2.9084781534595747E-2</v>
      </c>
      <c r="BF82">
        <f>BE82*$M16*1000</f>
        <v>2535.9021020014029</v>
      </c>
      <c r="BG82">
        <f>BE82*$N16*1000</f>
        <v>2264.8222431717927</v>
      </c>
      <c r="BH82">
        <f>BE82*$O16*1000</f>
        <v>1718.3288930639167</v>
      </c>
      <c r="BI82" s="5">
        <f t="shared" si="17"/>
        <v>3.300206319401644E-3</v>
      </c>
    </row>
    <row r="83" spans="1:61" x14ac:dyDescent="0.3">
      <c r="A83" s="20">
        <v>44734.583333333336</v>
      </c>
      <c r="B83" s="23">
        <v>0</v>
      </c>
      <c r="C83" s="56">
        <f>플러스DR_V2_보유데이터!C81*B$21</f>
        <v>0</v>
      </c>
      <c r="D83">
        <f>C83*$M17*1000</f>
        <v>0</v>
      </c>
      <c r="E83">
        <f>C83*$N17*1000</f>
        <v>0</v>
      </c>
      <c r="F83">
        <f>C83*$O17*1000</f>
        <v>0</v>
      </c>
      <c r="G83" s="5" t="s">
        <v>87</v>
      </c>
      <c r="H83" s="23">
        <v>0</v>
      </c>
      <c r="I83" s="56">
        <f>플러스DR_V2_보유데이터!I81*C$21</f>
        <v>0</v>
      </c>
      <c r="J83">
        <f>I83*$M17*1000</f>
        <v>0</v>
      </c>
      <c r="K83">
        <f>I83*$N17*1000</f>
        <v>0</v>
      </c>
      <c r="L83">
        <f>I83*$O17*1000</f>
        <v>0</v>
      </c>
      <c r="M83" s="5" t="s">
        <v>87</v>
      </c>
      <c r="N83">
        <v>0</v>
      </c>
      <c r="O83" s="56">
        <f>플러스DR_V2_보유데이터!O81*D$21</f>
        <v>0.10353032654554084</v>
      </c>
      <c r="P83">
        <f>O83*$M17*1000</f>
        <v>9026.8091715057053</v>
      </c>
      <c r="Q83">
        <f>O83*$N17*1000</f>
        <v>8251.7121267680905</v>
      </c>
      <c r="R83">
        <f>O83*$O17*1000</f>
        <v>6116.5716923105529</v>
      </c>
      <c r="S83" s="5" t="s">
        <v>87</v>
      </c>
      <c r="T83">
        <v>3.3682453119657079</v>
      </c>
      <c r="U83" s="56">
        <f>플러스DR_V2_보유데이터!U81*E$21</f>
        <v>0</v>
      </c>
      <c r="V83">
        <f>U83*$M17*1000</f>
        <v>0</v>
      </c>
      <c r="W83">
        <f>U83*$N17*1000</f>
        <v>0</v>
      </c>
      <c r="X83">
        <f>U83*$O17*1000</f>
        <v>0</v>
      </c>
      <c r="Y83" s="5">
        <f t="shared" si="12"/>
        <v>0</v>
      </c>
      <c r="Z83">
        <v>0</v>
      </c>
      <c r="AA83" s="56">
        <f>플러스DR_V2_보유데이터!AA81*K$21</f>
        <v>0</v>
      </c>
      <c r="AB83">
        <f>AA83*$M17*1000</f>
        <v>0</v>
      </c>
      <c r="AC83">
        <f>AA83*$N17*1000</f>
        <v>0</v>
      </c>
      <c r="AD83">
        <f>AA83*$O17*1000</f>
        <v>0</v>
      </c>
      <c r="AE83" s="5" t="s">
        <v>87</v>
      </c>
      <c r="AF83">
        <v>6.5916560526103254</v>
      </c>
      <c r="AG83" s="56">
        <f>플러스DR_V2_보유데이터!AG81*G$21</f>
        <v>8.2720269107071295E-2</v>
      </c>
      <c r="AH83">
        <f>AG83*$M17*1000</f>
        <v>7212.380263445546</v>
      </c>
      <c r="AI83">
        <f>AG83*$N17*1000</f>
        <v>6593.0811820639392</v>
      </c>
      <c r="AJ83">
        <f>AG83*$O17*1000</f>
        <v>4887.1134988457725</v>
      </c>
      <c r="AK83" s="5">
        <f t="shared" si="13"/>
        <v>1.2549239287798275E-2</v>
      </c>
      <c r="AL83">
        <v>12.424109610082244</v>
      </c>
      <c r="AM83" s="56">
        <f>플러스DR_V2_보유데이터!AM81*H$21</f>
        <v>1.1622489907785253E-2</v>
      </c>
      <c r="AN83">
        <f>AM83*$M17*1000</f>
        <v>1013.3648950597963</v>
      </c>
      <c r="AO83">
        <f>AM83*$N17*1000</f>
        <v>926.35118728351063</v>
      </c>
      <c r="AP83">
        <f>AM83*$O17*1000</f>
        <v>686.6567037519527</v>
      </c>
      <c r="AQ83" s="5">
        <f t="shared" si="14"/>
        <v>9.3547870008747758E-4</v>
      </c>
      <c r="AR83">
        <v>0.84879780829652596</v>
      </c>
      <c r="AS83" s="56">
        <f>플러스DR_V2_보유데이터!AS81*I$21</f>
        <v>5.3652555544574855E-2</v>
      </c>
      <c r="AT83">
        <f>AS83*$M17*1000</f>
        <v>4677.9663179314821</v>
      </c>
      <c r="AU83">
        <f>AS83*$N17*1000</f>
        <v>4276.2875187544314</v>
      </c>
      <c r="AV83">
        <f>AS83*$O17*1000</f>
        <v>3169.7929815734824</v>
      </c>
      <c r="AW83" s="5">
        <f t="shared" si="15"/>
        <v>6.3210054291081952E-2</v>
      </c>
      <c r="AX83">
        <v>1.7851699926528262</v>
      </c>
      <c r="AY83" s="56">
        <f>플러스DR_V2_보유데이터!AY81*J$21</f>
        <v>5.2792578320786454E-3</v>
      </c>
      <c r="AZ83">
        <f>AY83*$M17*1000</f>
        <v>460.29849037893712</v>
      </c>
      <c r="BA83">
        <f>AY83*$N17*1000</f>
        <v>420.77444674277496</v>
      </c>
      <c r="BB83">
        <f>AY83*$O17*1000</f>
        <v>311.89855271920635</v>
      </c>
      <c r="BC83" s="5">
        <f t="shared" si="16"/>
        <v>2.9572857788369156E-3</v>
      </c>
      <c r="BD83">
        <v>6.0628415366736181</v>
      </c>
      <c r="BE83" s="56">
        <f>플러스DR_V2_보유데이터!BE81*K$21</f>
        <v>4.4133354693428099E-2</v>
      </c>
      <c r="BF83">
        <f>BE83*$M17*1000</f>
        <v>3847.9871957199962</v>
      </c>
      <c r="BG83">
        <f>BE83*$N17*1000</f>
        <v>3517.5754802485312</v>
      </c>
      <c r="BH83">
        <f>BE83*$O17*1000</f>
        <v>2607.398595287732</v>
      </c>
      <c r="BI83" s="5">
        <f t="shared" si="17"/>
        <v>7.2793185219288681E-3</v>
      </c>
    </row>
    <row r="84" spans="1:61" ht="18" thickBot="1" x14ac:dyDescent="0.35">
      <c r="A84" s="21">
        <v>44734.625</v>
      </c>
      <c r="B84" s="24">
        <v>0</v>
      </c>
      <c r="C84" s="25">
        <f>플러스DR_V2_보유데이터!C82*B$21</f>
        <v>1.4210298482854888E-2</v>
      </c>
      <c r="D84" s="25">
        <f>C84*$M18*1000</f>
        <v>1238.9959247201177</v>
      </c>
      <c r="E84" s="25">
        <f>C84*$N18*1000</f>
        <v>1155.448843173253</v>
      </c>
      <c r="F84" s="25">
        <f>C84*$O18*1000</f>
        <v>844.80224480572303</v>
      </c>
      <c r="G84" s="7" t="s">
        <v>87</v>
      </c>
      <c r="H84" s="24">
        <v>0</v>
      </c>
      <c r="I84" s="25">
        <f>플러스DR_V2_보유데이터!I82*C$21</f>
        <v>0</v>
      </c>
      <c r="J84" s="25">
        <f>I84*$M18*1000</f>
        <v>0</v>
      </c>
      <c r="K84" s="25">
        <f>I84*$N18*1000</f>
        <v>0</v>
      </c>
      <c r="L84" s="25">
        <f>I84*$O18*1000</f>
        <v>0</v>
      </c>
      <c r="M84" s="7" t="s">
        <v>87</v>
      </c>
      <c r="N84" s="25">
        <v>0</v>
      </c>
      <c r="O84" s="25">
        <f>플러스DR_V2_보유데이터!O82*D$21</f>
        <v>9.2438594938899762E-2</v>
      </c>
      <c r="P84" s="25">
        <f>O84*$M18*1000</f>
        <v>8059.7210927226697</v>
      </c>
      <c r="Q84" s="25">
        <f>O84*$N18*1000</f>
        <v>7516.2437802118993</v>
      </c>
      <c r="R84" s="25">
        <f>O84*$O18*1000</f>
        <v>5495.4744691175911</v>
      </c>
      <c r="S84" s="7" t="s">
        <v>87</v>
      </c>
      <c r="T84" s="25">
        <v>1.4211470042311518</v>
      </c>
      <c r="U84" s="25">
        <f>플러스DR_V2_보유데이터!U82*E$21</f>
        <v>9.8247304517581513E-2</v>
      </c>
      <c r="V84" s="25">
        <f>U84*$M18*1000</f>
        <v>8566.1824808879319</v>
      </c>
      <c r="W84" s="25">
        <f>U84*$N18*1000</f>
        <v>7988.5538285275652</v>
      </c>
      <c r="X84" s="25">
        <f>U84*$O18*1000</f>
        <v>5840.8022535702212</v>
      </c>
      <c r="Y84" s="7">
        <f t="shared" si="12"/>
        <v>6.9132400958572093E-2</v>
      </c>
      <c r="Z84" s="25">
        <v>0</v>
      </c>
      <c r="AA84" s="25">
        <f>플러스DR_V2_보유데이터!AA82*K$21</f>
        <v>0</v>
      </c>
      <c r="AB84" s="25">
        <f>AA84*$M18*1000</f>
        <v>0</v>
      </c>
      <c r="AC84" s="25">
        <f>AA84*$N18*1000</f>
        <v>0</v>
      </c>
      <c r="AD84" s="25">
        <f>AA84*$O18*1000</f>
        <v>0</v>
      </c>
      <c r="AE84" s="7" t="s">
        <v>87</v>
      </c>
      <c r="AF84" s="25">
        <v>2.7811846776155109</v>
      </c>
      <c r="AG84" s="25">
        <f>플러스DR_V2_보유데이터!AG82*G$21</f>
        <v>3.8499574974980612E-2</v>
      </c>
      <c r="AH84" s="25">
        <f>AG84*$M18*1000</f>
        <v>3356.7779420685592</v>
      </c>
      <c r="AI84" s="25">
        <f>AG84*$N18*1000</f>
        <v>3130.4261075989907</v>
      </c>
      <c r="AJ84" s="25">
        <f>AG84*$O18*1000</f>
        <v>2288.7997322625979</v>
      </c>
      <c r="AK84" s="7">
        <f t="shared" si="13"/>
        <v>1.3842868934539454E-2</v>
      </c>
      <c r="AL84" s="25">
        <v>5.2420428197088533</v>
      </c>
      <c r="AM84" s="25">
        <f>플러스DR_V2_보유데이터!AM82*H$21</f>
        <v>9.2021031802929393E-2</v>
      </c>
      <c r="AN84" s="25">
        <f>AM84*$M18*1000</f>
        <v>8023.3137628974127</v>
      </c>
      <c r="AO84" s="25">
        <f>AM84*$N18*1000</f>
        <v>7482.291443250725</v>
      </c>
      <c r="AP84" s="25">
        <f>AM84*$O18*1000</f>
        <v>5470.650340684153</v>
      </c>
      <c r="AQ84" s="7">
        <f t="shared" si="14"/>
        <v>1.7554422000703895E-2</v>
      </c>
      <c r="AR84" s="25">
        <v>0.35812904071247659</v>
      </c>
      <c r="AS84" s="25">
        <f>플러스DR_V2_보유데이터!AS82*I$21</f>
        <v>4.6000069549499166E-2</v>
      </c>
      <c r="AT84" s="25">
        <f>AS84*$M18*1000</f>
        <v>4010.7460640208324</v>
      </c>
      <c r="AU84" s="25">
        <f>AS84*$N18*1000</f>
        <v>3740.2963217828105</v>
      </c>
      <c r="AV84" s="25">
        <f>AS84*$O18*1000</f>
        <v>2734.7041347177255</v>
      </c>
      <c r="AW84" s="7">
        <f t="shared" si="15"/>
        <v>0.12844551633675039</v>
      </c>
      <c r="AX84" s="25">
        <v>0.75320790266945392</v>
      </c>
      <c r="AY84" s="25">
        <f>플러스DR_V2_보유데이터!AY82*J$21</f>
        <v>0</v>
      </c>
      <c r="AZ84" s="25">
        <f>AY84*$M18*1000</f>
        <v>0</v>
      </c>
      <c r="BA84" s="25">
        <f>AY84*$N18*1000</f>
        <v>0</v>
      </c>
      <c r="BB84" s="25">
        <f>AY84*$O18*1000</f>
        <v>0</v>
      </c>
      <c r="BC84" s="7">
        <f t="shared" si="16"/>
        <v>0</v>
      </c>
      <c r="BD84" s="25">
        <v>2.5580645971250524</v>
      </c>
      <c r="BE84" s="25">
        <f>플러스DR_V2_보유데이터!BE82*K$21</f>
        <v>1.9372753339787414E-3</v>
      </c>
      <c r="BF84" s="25">
        <f>BE84*$M18*1000</f>
        <v>168.91103636960645</v>
      </c>
      <c r="BG84" s="25">
        <f>BE84*$N18*1000</f>
        <v>157.5211489227008</v>
      </c>
      <c r="BH84" s="25">
        <f>BE84*$O18*1000</f>
        <v>115.17101860503617</v>
      </c>
      <c r="BI84" s="7">
        <f t="shared" si="17"/>
        <v>7.5732072448675414E-4</v>
      </c>
    </row>
    <row r="86" spans="1:61" ht="18" thickBot="1" x14ac:dyDescent="0.35">
      <c r="A86" s="42" t="s">
        <v>110</v>
      </c>
    </row>
    <row r="87" spans="1:61" ht="18" thickBot="1" x14ac:dyDescent="0.35">
      <c r="A87" s="36"/>
      <c r="B87" s="46" t="s">
        <v>28</v>
      </c>
      <c r="C87" s="47"/>
      <c r="D87" s="47"/>
      <c r="E87" s="47"/>
      <c r="F87" s="47"/>
      <c r="G87" s="48"/>
      <c r="H87" s="47" t="s">
        <v>29</v>
      </c>
      <c r="I87" s="47"/>
      <c r="J87" s="47"/>
      <c r="K87" s="47"/>
      <c r="L87" s="47"/>
      <c r="M87" s="48"/>
      <c r="N87" s="46" t="s">
        <v>57</v>
      </c>
      <c r="O87" s="47"/>
      <c r="P87" s="47"/>
      <c r="Q87" s="47"/>
      <c r="R87" s="47"/>
      <c r="S87" s="48"/>
      <c r="T87" s="46" t="s">
        <v>58</v>
      </c>
      <c r="U87" s="47"/>
      <c r="V87" s="47"/>
      <c r="W87" s="47"/>
      <c r="X87" s="47"/>
      <c r="Y87" s="48"/>
      <c r="Z87" s="46" t="s">
        <v>59</v>
      </c>
      <c r="AA87" s="47"/>
      <c r="AB87" s="47"/>
      <c r="AC87" s="47"/>
      <c r="AD87" s="47"/>
      <c r="AE87" s="48"/>
      <c r="AF87" s="46" t="s">
        <v>60</v>
      </c>
      <c r="AG87" s="47"/>
      <c r="AH87" s="47"/>
      <c r="AI87" s="47"/>
      <c r="AJ87" s="47"/>
      <c r="AK87" s="48"/>
      <c r="AL87" s="46" t="s">
        <v>61</v>
      </c>
      <c r="AM87" s="47"/>
      <c r="AN87" s="47"/>
      <c r="AO87" s="47"/>
      <c r="AP87" s="47"/>
      <c r="AQ87" s="48"/>
      <c r="AR87" s="46" t="s">
        <v>62</v>
      </c>
      <c r="AS87" s="47"/>
      <c r="AT87" s="47"/>
      <c r="AU87" s="47"/>
      <c r="AV87" s="47"/>
      <c r="AW87" s="48"/>
      <c r="AX87" s="46" t="s">
        <v>63</v>
      </c>
      <c r="AY87" s="47"/>
      <c r="AZ87" s="47"/>
      <c r="BA87" s="47"/>
      <c r="BB87" s="47"/>
      <c r="BC87" s="48"/>
      <c r="BD87" s="46" t="s">
        <v>64</v>
      </c>
      <c r="BE87" s="47"/>
      <c r="BF87" s="47"/>
      <c r="BG87" s="47"/>
      <c r="BH87" s="47"/>
      <c r="BI87" s="48"/>
    </row>
    <row r="88" spans="1:61" x14ac:dyDescent="0.3">
      <c r="A88" s="37" t="s">
        <v>0</v>
      </c>
      <c r="B88" s="38" t="s">
        <v>54</v>
      </c>
      <c r="C88" s="39" t="s">
        <v>55</v>
      </c>
      <c r="D88" s="41" t="s">
        <v>88</v>
      </c>
      <c r="E88" s="41" t="s">
        <v>90</v>
      </c>
      <c r="F88" s="41" t="s">
        <v>91</v>
      </c>
      <c r="G88" s="40" t="s">
        <v>65</v>
      </c>
      <c r="H88" s="38" t="s">
        <v>54</v>
      </c>
      <c r="I88" s="39" t="s">
        <v>55</v>
      </c>
      <c r="J88" s="41" t="s">
        <v>88</v>
      </c>
      <c r="K88" s="41" t="s">
        <v>90</v>
      </c>
      <c r="L88" s="41" t="s">
        <v>91</v>
      </c>
      <c r="M88" s="40" t="s">
        <v>65</v>
      </c>
      <c r="N88" s="38" t="s">
        <v>54</v>
      </c>
      <c r="O88" s="39" t="s">
        <v>55</v>
      </c>
      <c r="P88" s="41" t="s">
        <v>88</v>
      </c>
      <c r="Q88" s="41" t="s">
        <v>90</v>
      </c>
      <c r="R88" s="41" t="s">
        <v>91</v>
      </c>
      <c r="S88" s="40" t="s">
        <v>65</v>
      </c>
      <c r="T88" s="38" t="s">
        <v>54</v>
      </c>
      <c r="U88" s="39" t="s">
        <v>55</v>
      </c>
      <c r="V88" s="41" t="s">
        <v>88</v>
      </c>
      <c r="W88" s="41" t="s">
        <v>90</v>
      </c>
      <c r="X88" s="41" t="s">
        <v>91</v>
      </c>
      <c r="Y88" s="40" t="s">
        <v>65</v>
      </c>
      <c r="Z88" s="38" t="s">
        <v>54</v>
      </c>
      <c r="AA88" s="39" t="s">
        <v>55</v>
      </c>
      <c r="AB88" s="41" t="s">
        <v>88</v>
      </c>
      <c r="AC88" s="41" t="s">
        <v>90</v>
      </c>
      <c r="AD88" s="41" t="s">
        <v>91</v>
      </c>
      <c r="AE88" s="40" t="s">
        <v>65</v>
      </c>
      <c r="AF88" s="38" t="s">
        <v>54</v>
      </c>
      <c r="AG88" s="39" t="s">
        <v>55</v>
      </c>
      <c r="AH88" s="41" t="s">
        <v>88</v>
      </c>
      <c r="AI88" s="41" t="s">
        <v>90</v>
      </c>
      <c r="AJ88" s="41" t="s">
        <v>91</v>
      </c>
      <c r="AK88" s="40" t="s">
        <v>65</v>
      </c>
      <c r="AL88" s="38" t="s">
        <v>54</v>
      </c>
      <c r="AM88" s="39" t="s">
        <v>55</v>
      </c>
      <c r="AN88" s="41" t="s">
        <v>88</v>
      </c>
      <c r="AO88" s="41" t="s">
        <v>90</v>
      </c>
      <c r="AP88" s="41" t="s">
        <v>91</v>
      </c>
      <c r="AQ88" s="40" t="s">
        <v>65</v>
      </c>
      <c r="AR88" s="38" t="s">
        <v>54</v>
      </c>
      <c r="AS88" s="39" t="s">
        <v>55</v>
      </c>
      <c r="AT88" s="41" t="s">
        <v>88</v>
      </c>
      <c r="AU88" s="41" t="s">
        <v>90</v>
      </c>
      <c r="AV88" s="41" t="s">
        <v>91</v>
      </c>
      <c r="AW88" s="40" t="s">
        <v>65</v>
      </c>
      <c r="AX88" s="38" t="s">
        <v>54</v>
      </c>
      <c r="AY88" s="39" t="s">
        <v>55</v>
      </c>
      <c r="AZ88" s="41" t="s">
        <v>88</v>
      </c>
      <c r="BA88" s="41" t="s">
        <v>90</v>
      </c>
      <c r="BB88" s="41" t="s">
        <v>91</v>
      </c>
      <c r="BC88" s="40" t="s">
        <v>65</v>
      </c>
      <c r="BD88" s="38" t="s">
        <v>54</v>
      </c>
      <c r="BE88" s="39" t="s">
        <v>55</v>
      </c>
      <c r="BF88" s="41" t="s">
        <v>88</v>
      </c>
      <c r="BG88" s="41" t="s">
        <v>90</v>
      </c>
      <c r="BH88" s="41" t="s">
        <v>91</v>
      </c>
      <c r="BI88" s="40" t="s">
        <v>65</v>
      </c>
    </row>
    <row r="89" spans="1:61" x14ac:dyDescent="0.3">
      <c r="A89" s="20">
        <v>44733.333333333336</v>
      </c>
      <c r="B89" s="23">
        <v>0</v>
      </c>
      <c r="C89" s="56">
        <f>플러스DR_V2_보유데이터!C87*B$21</f>
        <v>0</v>
      </c>
      <c r="D89">
        <f>C89*$R3*1000</f>
        <v>0</v>
      </c>
      <c r="E89">
        <f>C89*$S3*1000</f>
        <v>0</v>
      </c>
      <c r="F89">
        <f>C89*$T3*1000</f>
        <v>0</v>
      </c>
      <c r="G89" s="5" t="s">
        <v>87</v>
      </c>
      <c r="H89" s="23">
        <v>0</v>
      </c>
      <c r="I89" s="56">
        <f>플러스DR_V2_보유데이터!I87*C$21</f>
        <v>0</v>
      </c>
      <c r="J89">
        <f>I89*$R3*1000</f>
        <v>0</v>
      </c>
      <c r="K89">
        <f>I89*$S3*1000</f>
        <v>0</v>
      </c>
      <c r="L89">
        <f>I89*$T3*1000</f>
        <v>0</v>
      </c>
      <c r="M89" s="5" t="s">
        <v>87</v>
      </c>
      <c r="N89">
        <v>0</v>
      </c>
      <c r="O89" s="56">
        <f>플러스DR_V2_보유데이터!O87*D$21</f>
        <v>1.5987933316638496E-2</v>
      </c>
      <c r="P89">
        <f>O89*$R3*1000</f>
        <v>2927.0708316101759</v>
      </c>
      <c r="Q89">
        <f>O89*$S3*1000</f>
        <v>1975.6129320037026</v>
      </c>
      <c r="R89">
        <f>O89*$T3*1000</f>
        <v>1804.5580334489871</v>
      </c>
      <c r="S89" s="5" t="s">
        <v>87</v>
      </c>
      <c r="T89">
        <v>0.2012912245280927</v>
      </c>
      <c r="U89" s="56">
        <f>플러스DR_V2_보유데이터!U87*E$21</f>
        <v>4.1489893365441045E-2</v>
      </c>
      <c r="V89">
        <f>U89*$R3*1000</f>
        <v>7595.9696773449477</v>
      </c>
      <c r="W89">
        <f>U89*$S3*1000</f>
        <v>5126.8646332741855</v>
      </c>
      <c r="X89">
        <f>U89*$T3*1000</f>
        <v>4682.9642641573309</v>
      </c>
      <c r="Y89" s="5">
        <f>1-(T89-U89)/T89</f>
        <v>0.20611873896991773</v>
      </c>
      <c r="Z89">
        <v>0</v>
      </c>
      <c r="AA89" s="56">
        <f>플러스DR_V2_보유데이터!AA87*F$21</f>
        <v>7.376792797985221E-2</v>
      </c>
      <c r="AB89">
        <f>AA89*$R3*1000</f>
        <v>13505.432254551344</v>
      </c>
      <c r="AC89">
        <f>AA89*$S3*1000</f>
        <v>9115.4290925423593</v>
      </c>
      <c r="AD89">
        <f>AA89*$T3*1000</f>
        <v>8326.1860310859192</v>
      </c>
      <c r="AE89" s="5" t="s">
        <v>87</v>
      </c>
      <c r="AF89">
        <v>0.39392692503254789</v>
      </c>
      <c r="AG89" s="56">
        <f>플러스DR_V2_보유데이터!AG87*G$21</f>
        <v>0</v>
      </c>
      <c r="AH89">
        <f>AG89*$R3*1000</f>
        <v>0</v>
      </c>
      <c r="AI89">
        <f>AG89*$S3*1000</f>
        <v>0</v>
      </c>
      <c r="AJ89">
        <f>AG89*$T3*1000</f>
        <v>0</v>
      </c>
      <c r="AK89" s="5">
        <f>1-(AF89-AG89)/AF89</f>
        <v>0</v>
      </c>
      <c r="AL89">
        <v>0.7424828079476179</v>
      </c>
      <c r="AM89" s="56">
        <f>플러스DR_V2_보유데이터!AM87*H$21</f>
        <v>0</v>
      </c>
      <c r="AN89">
        <f>AM89*$R3*1000</f>
        <v>0</v>
      </c>
      <c r="AO89">
        <f>AM89*$S3*1000</f>
        <v>0</v>
      </c>
      <c r="AP89">
        <f>AM89*$T3*1000</f>
        <v>0</v>
      </c>
      <c r="AQ89" s="5">
        <f>1-(AL89-AM89)/AL89</f>
        <v>0</v>
      </c>
      <c r="AR89">
        <v>5.0725387964410971E-2</v>
      </c>
      <c r="AS89" s="56">
        <f>플러스DR_V2_보유데이터!AS87*I$21</f>
        <v>0</v>
      </c>
      <c r="AT89">
        <f>AS89*$R3*1000</f>
        <v>0</v>
      </c>
      <c r="AU89">
        <f>AS89*$S3*1000</f>
        <v>0</v>
      </c>
      <c r="AV89">
        <f>AS89*$T3*1000</f>
        <v>0</v>
      </c>
      <c r="AW89" s="5">
        <f>1-(AR89-AS89)/AR89</f>
        <v>0</v>
      </c>
      <c r="AX89">
        <v>0.10668434764396165</v>
      </c>
      <c r="AY89" s="56">
        <f>플러스DR_V2_보유데이터!AY87*J$21</f>
        <v>0</v>
      </c>
      <c r="AZ89">
        <f>AY89*$R3*1000</f>
        <v>0</v>
      </c>
      <c r="BA89">
        <f>AY89*$S3*1000</f>
        <v>0</v>
      </c>
      <c r="BB89">
        <f>AY89*$T3*1000</f>
        <v>0</v>
      </c>
      <c r="BC89" s="5">
        <f>1-(AX89-AY89)/AX89</f>
        <v>0</v>
      </c>
      <c r="BD89">
        <v>0.36232420266461896</v>
      </c>
      <c r="BE89" s="56">
        <f>플러스DR_V2_보유데이터!BE87*K$21</f>
        <v>4.8104548473092965E-2</v>
      </c>
      <c r="BF89">
        <f>BE89*$R3*1000</f>
        <v>8806.9807344538604</v>
      </c>
      <c r="BG89">
        <f>BE89*$S3*1000</f>
        <v>5944.2309502716253</v>
      </c>
      <c r="BH89">
        <f>BE89*$T3*1000</f>
        <v>5429.560386158003</v>
      </c>
      <c r="BI89" s="5">
        <f>1-(BD89-BE89)/BD89</f>
        <v>0.13276658892594151</v>
      </c>
    </row>
    <row r="90" spans="1:61" x14ac:dyDescent="0.3">
      <c r="A90" s="20">
        <v>44733.375</v>
      </c>
      <c r="B90" s="23">
        <v>0</v>
      </c>
      <c r="C90" s="56">
        <f>플러스DR_V2_보유데이터!C88*B$21</f>
        <v>0</v>
      </c>
      <c r="D90">
        <f>C90*$R4*1000</f>
        <v>0</v>
      </c>
      <c r="E90">
        <f>C90*$S4*1000</f>
        <v>0</v>
      </c>
      <c r="F90">
        <f>C90*$T4*1000</f>
        <v>0</v>
      </c>
      <c r="G90" s="5" t="s">
        <v>87</v>
      </c>
      <c r="H90" s="23">
        <v>0</v>
      </c>
      <c r="I90" s="56">
        <f>플러스DR_V2_보유데이터!I88*C$21</f>
        <v>0</v>
      </c>
      <c r="J90">
        <f>I90*$R4*1000</f>
        <v>0</v>
      </c>
      <c r="K90">
        <f>I90*$S4*1000</f>
        <v>0</v>
      </c>
      <c r="L90">
        <f>I90*$T4*1000</f>
        <v>0</v>
      </c>
      <c r="M90" s="5" t="s">
        <v>87</v>
      </c>
      <c r="N90">
        <v>0</v>
      </c>
      <c r="O90" s="56">
        <f>플러스DR_V2_보유데이터!O88*D$21</f>
        <v>1.1498962370556736E-2</v>
      </c>
      <c r="P90">
        <f>O90*$R4*1000</f>
        <v>1863.4068521487193</v>
      </c>
      <c r="Q90">
        <f>O90*$S4*1000</f>
        <v>1331.7944898080536</v>
      </c>
      <c r="R90">
        <f>O90*$T4*1000</f>
        <v>837.6994086950582</v>
      </c>
      <c r="S90" s="5" t="s">
        <v>87</v>
      </c>
      <c r="T90">
        <v>0.6590876175907795</v>
      </c>
      <c r="U90" s="56">
        <f>플러스DR_V2_보유데이터!U88*E$21</f>
        <v>6.359737040820225E-2</v>
      </c>
      <c r="V90">
        <f>U90*$R4*1000</f>
        <v>10305.953874649174</v>
      </c>
      <c r="W90">
        <f>U90*$S4*1000</f>
        <v>7365.7626441841057</v>
      </c>
      <c r="X90">
        <f>U90*$T4*1000</f>
        <v>4633.0684342375334</v>
      </c>
      <c r="Y90" s="5">
        <f t="shared" ref="Y90:Y104" si="18">1-(T90-U90)/T90</f>
        <v>9.6493043884931851E-2</v>
      </c>
      <c r="Z90">
        <v>0</v>
      </c>
      <c r="AA90" s="56">
        <f>플러스DR_V2_보유데이터!AA88*K$21</f>
        <v>7.4505248364009236E-2</v>
      </c>
      <c r="AB90">
        <f>AA90*$R4*1000</f>
        <v>12073.575497387697</v>
      </c>
      <c r="AC90">
        <f>AA90*$S4*1000</f>
        <v>8629.0985251883976</v>
      </c>
      <c r="AD90">
        <f>AA90*$T4*1000</f>
        <v>5427.7073433180722</v>
      </c>
      <c r="AE90" s="5" t="s">
        <v>87</v>
      </c>
      <c r="AF90">
        <v>1.2898344631428711</v>
      </c>
      <c r="AG90" s="56">
        <f>플러스DR_V2_보유데이터!AG88*G$21</f>
        <v>0</v>
      </c>
      <c r="AH90">
        <f>AG90*$R4*1000</f>
        <v>0</v>
      </c>
      <c r="AI90">
        <f>AG90*$S4*1000</f>
        <v>0</v>
      </c>
      <c r="AJ90">
        <f>AG90*$T4*1000</f>
        <v>0</v>
      </c>
      <c r="AK90" s="5">
        <f t="shared" ref="AK90:AK104" si="19">1-(AF90-AG90)/AF90</f>
        <v>0</v>
      </c>
      <c r="AL90">
        <v>2.4311105769243873</v>
      </c>
      <c r="AM90" s="56">
        <f>플러스DR_V2_보유데이터!AM88*H$21</f>
        <v>0</v>
      </c>
      <c r="AN90">
        <f>AM90*$R4*1000</f>
        <v>0</v>
      </c>
      <c r="AO90">
        <f>AM90*$S4*1000</f>
        <v>0</v>
      </c>
      <c r="AP90">
        <f>AM90*$T4*1000</f>
        <v>0</v>
      </c>
      <c r="AQ90" s="5">
        <f t="shared" ref="AQ90:AQ104" si="20">1-(AL90-AM90)/AL90</f>
        <v>0</v>
      </c>
      <c r="AR90">
        <v>0.16609007761371986</v>
      </c>
      <c r="AS90" s="56">
        <f>플러스DR_V2_보유데이터!AS88*I$21</f>
        <v>0</v>
      </c>
      <c r="AT90">
        <f>AS90*$R4*1000</f>
        <v>0</v>
      </c>
      <c r="AU90">
        <f>AS90*$S4*1000</f>
        <v>0</v>
      </c>
      <c r="AV90">
        <f>AS90*$T4*1000</f>
        <v>0</v>
      </c>
      <c r="AW90" s="5">
        <f t="shared" ref="AW90:AW104" si="21">1-(AR90-AS90)/AR90</f>
        <v>0</v>
      </c>
      <c r="AX90">
        <v>0.34931643288340142</v>
      </c>
      <c r="AY90" s="56">
        <f>플러스DR_V2_보유데이터!AY88*J$21</f>
        <v>3.6309155980818034E-2</v>
      </c>
      <c r="AZ90">
        <f>AY90*$R4*1000</f>
        <v>5883.8987266915619</v>
      </c>
      <c r="BA90">
        <f>AY90*$S4*1000</f>
        <v>4205.2780334903691</v>
      </c>
      <c r="BB90">
        <f>AY90*$T4*1000</f>
        <v>2645.1220132025933</v>
      </c>
      <c r="BC90" s="5">
        <f t="shared" ref="BC90:BC104" si="22">1-(AX90-AY90)/AX90</f>
        <v>0.10394345230514157</v>
      </c>
      <c r="BD90">
        <v>1.1863577067979656</v>
      </c>
      <c r="BE90" s="56">
        <f>플러스DR_V2_보유데이터!BE88*K$21</f>
        <v>2.5328279659909789E-2</v>
      </c>
      <c r="BF90">
        <f>BE90*$R4*1000</f>
        <v>4104.4477188883811</v>
      </c>
      <c r="BG90">
        <f>BE90*$S4*1000</f>
        <v>2933.4875791712047</v>
      </c>
      <c r="BH90">
        <f>BE90*$T4*1000</f>
        <v>1845.1651732244279</v>
      </c>
      <c r="BI90" s="5">
        <f t="shared" ref="BI90:BI104" si="23">1-(BD90-BE90)/BD90</f>
        <v>2.1349614466847355E-2</v>
      </c>
    </row>
    <row r="91" spans="1:61" x14ac:dyDescent="0.3">
      <c r="A91" s="20">
        <v>44733.416666666664</v>
      </c>
      <c r="B91" s="23">
        <v>0</v>
      </c>
      <c r="C91" s="56">
        <f>플러스DR_V2_보유데이터!C89*B$21</f>
        <v>8.5393639797345058E-2</v>
      </c>
      <c r="D91">
        <f>C91*$R5*1000</f>
        <v>9878.3362517568785</v>
      </c>
      <c r="E91">
        <f>C91*$S5*1000</f>
        <v>9412.6847339419546</v>
      </c>
      <c r="F91">
        <f>C91*$T5*1000</f>
        <v>5460.9232650402164</v>
      </c>
      <c r="G91" s="5" t="s">
        <v>87</v>
      </c>
      <c r="H91" s="23">
        <v>0</v>
      </c>
      <c r="I91" s="56">
        <f>플러스DR_V2_보유데이터!I89*C$21</f>
        <v>1.5126031972829091E-2</v>
      </c>
      <c r="J91">
        <f>I91*$R5*1000</f>
        <v>1749.7793786168693</v>
      </c>
      <c r="K91">
        <f>I91*$S5*1000</f>
        <v>1667.2971262690323</v>
      </c>
      <c r="L91">
        <f>I91*$T5*1000</f>
        <v>967.30974466242048</v>
      </c>
      <c r="M91" s="5" t="s">
        <v>87</v>
      </c>
      <c r="N91">
        <v>0</v>
      </c>
      <c r="O91" s="56">
        <f>플러스DR_V2_보유데이터!O89*D$21</f>
        <v>0.11530430673370443</v>
      </c>
      <c r="P91">
        <f>O91*$R5*1000</f>
        <v>13338.402202954929</v>
      </c>
      <c r="Q91">
        <f>O91*$S5*1000</f>
        <v>12709.647818336038</v>
      </c>
      <c r="R91">
        <f>O91*$T5*1000</f>
        <v>7373.7104156203986</v>
      </c>
      <c r="S91" s="5" t="s">
        <v>87</v>
      </c>
      <c r="T91">
        <v>1.483426199598447</v>
      </c>
      <c r="U91" s="56">
        <f>플러스DR_V2_보유데이터!U89*E$21</f>
        <v>4.032856941370803E-3</v>
      </c>
      <c r="V91">
        <f>U91*$R5*1000</f>
        <v>466.52089097777451</v>
      </c>
      <c r="W91">
        <f>U91*$S5*1000</f>
        <v>444.52972207647952</v>
      </c>
      <c r="X91">
        <f>U91*$T5*1000</f>
        <v>257.90120140066284</v>
      </c>
      <c r="Y91" s="5">
        <f t="shared" si="18"/>
        <v>2.7186097579120494E-3</v>
      </c>
      <c r="Z91">
        <v>0</v>
      </c>
      <c r="AA91" s="56">
        <f>플러스DR_V2_보유데이터!AA89*K$21</f>
        <v>1.617572639987799E-2</v>
      </c>
      <c r="AB91">
        <f>AA91*$R5*1000</f>
        <v>1871.2080299378858</v>
      </c>
      <c r="AC91">
        <f>AA91*$S5*1000</f>
        <v>1783.0017938793512</v>
      </c>
      <c r="AD91">
        <f>AA91*$T5*1000</f>
        <v>1034.4377032721975</v>
      </c>
      <c r="AE91" s="5" t="s">
        <v>87</v>
      </c>
      <c r="AF91">
        <v>2.903065062525763</v>
      </c>
      <c r="AG91" s="56">
        <f>플러스DR_V2_보유데이터!AG89*G$21</f>
        <v>0</v>
      </c>
      <c r="AH91">
        <f>AG91*$R5*1000</f>
        <v>0</v>
      </c>
      <c r="AI91">
        <f>AG91*$S5*1000</f>
        <v>0</v>
      </c>
      <c r="AJ91">
        <f>AG91*$T5*1000</f>
        <v>0</v>
      </c>
      <c r="AK91" s="5">
        <f t="shared" si="19"/>
        <v>0</v>
      </c>
      <c r="AL91">
        <v>5.4717658588598921</v>
      </c>
      <c r="AM91" s="56">
        <f>플러스DR_V2_보유데이터!AM89*H$21</f>
        <v>2.9870351270239258E-2</v>
      </c>
      <c r="AN91">
        <f>AM91*$R5*1000</f>
        <v>3455.4022349412776</v>
      </c>
      <c r="AO91">
        <f>AM91*$S5*1000</f>
        <v>3292.5192094646627</v>
      </c>
      <c r="AP91">
        <f>AM91*$T5*1000</f>
        <v>1910.2089637318006</v>
      </c>
      <c r="AQ91" s="5">
        <f t="shared" si="20"/>
        <v>5.4589966092707387E-3</v>
      </c>
      <c r="AR91">
        <v>0.37382339775423873</v>
      </c>
      <c r="AS91" s="56">
        <f>플러스DR_V2_보유데이터!AS89*I$21</f>
        <v>0</v>
      </c>
      <c r="AT91">
        <f>AS91*$R5*1000</f>
        <v>0</v>
      </c>
      <c r="AU91">
        <f>AS91*$S5*1000</f>
        <v>0</v>
      </c>
      <c r="AV91">
        <f>AS91*$T5*1000</f>
        <v>0</v>
      </c>
      <c r="AW91" s="5">
        <f t="shared" si="21"/>
        <v>0</v>
      </c>
      <c r="AX91">
        <v>0.78621587579459851</v>
      </c>
      <c r="AY91" s="56">
        <f>플러스DR_V2_보유데이터!AY89*J$21</f>
        <v>3.3691519820851202E-3</v>
      </c>
      <c r="AZ91">
        <f>AY91*$R5*1000</f>
        <v>389.7435012876067</v>
      </c>
      <c r="BA91">
        <f>AY91*$S5*1000</f>
        <v>371.37151552929652</v>
      </c>
      <c r="BB91">
        <f>AY91*$T5*1000</f>
        <v>215.45726925434343</v>
      </c>
      <c r="BC91" s="5">
        <f t="shared" si="22"/>
        <v>4.2852759474998336E-3</v>
      </c>
      <c r="BD91">
        <v>2.670167148326434</v>
      </c>
      <c r="BE91" s="56">
        <f>플러스DR_V2_보유데이터!BE89*K$21</f>
        <v>8.9679474557275377E-3</v>
      </c>
      <c r="BF91">
        <f>BE91*$R5*1000</f>
        <v>1037.4121616785617</v>
      </c>
      <c r="BG91">
        <f>BE91*$S5*1000</f>
        <v>988.50994420247923</v>
      </c>
      <c r="BH91">
        <f>BE91*$T5*1000</f>
        <v>573.50023979377602</v>
      </c>
      <c r="BI91" s="5">
        <f t="shared" si="23"/>
        <v>3.3585715640865876E-3</v>
      </c>
    </row>
    <row r="92" spans="1:61" x14ac:dyDescent="0.3">
      <c r="A92" s="20">
        <v>44733.458333333336</v>
      </c>
      <c r="B92" s="23">
        <v>0</v>
      </c>
      <c r="C92" s="56">
        <f>플러스DR_V2_보유데이터!C90*B$21</f>
        <v>0</v>
      </c>
      <c r="D92">
        <f>C92*$R6*1000</f>
        <v>0</v>
      </c>
      <c r="E92">
        <f>C92*$S6*1000</f>
        <v>0</v>
      </c>
      <c r="F92">
        <f>C92*$T6*1000</f>
        <v>0</v>
      </c>
      <c r="G92" s="5" t="s">
        <v>87</v>
      </c>
      <c r="H92" s="23">
        <v>0</v>
      </c>
      <c r="I92" s="56">
        <f>플러스DR_V2_보유데이터!I90*C$21</f>
        <v>0</v>
      </c>
      <c r="J92">
        <f>I92*$R6*1000</f>
        <v>0</v>
      </c>
      <c r="K92">
        <f>I92*$S6*1000</f>
        <v>0</v>
      </c>
      <c r="L92">
        <f>I92*$T6*1000</f>
        <v>0</v>
      </c>
      <c r="M92" s="5" t="s">
        <v>87</v>
      </c>
      <c r="N92">
        <v>0</v>
      </c>
      <c r="O92" s="56">
        <f>플러스DR_V2_보유데이터!O90*D$21</f>
        <v>0.19543615591245117</v>
      </c>
      <c r="P92">
        <f>O92*$R6*1000</f>
        <v>27435.327566989894</v>
      </c>
      <c r="Q92">
        <f>O92*$S6*1000</f>
        <v>21585.467402833103</v>
      </c>
      <c r="R92">
        <f>O92*$T6*1000</f>
        <v>12498.142170601253</v>
      </c>
      <c r="S92" s="5" t="s">
        <v>87</v>
      </c>
      <c r="T92">
        <v>3.218588134855461</v>
      </c>
      <c r="U92" s="56">
        <f>플러스DR_V2_보유데이터!U90*E$21</f>
        <v>7.037492248341011E-2</v>
      </c>
      <c r="V92">
        <f>U92*$R6*1000</f>
        <v>9879.2316182211107</v>
      </c>
      <c r="W92">
        <f>U92*$S6*1000</f>
        <v>7772.7459801401856</v>
      </c>
      <c r="X92">
        <f>U92*$T6*1000</f>
        <v>4500.4762928140772</v>
      </c>
      <c r="Y92" s="5">
        <f t="shared" si="18"/>
        <v>2.1865153146278682E-2</v>
      </c>
      <c r="Z92">
        <v>0</v>
      </c>
      <c r="AA92" s="56">
        <f>플러스DR_V2_보유데이터!AA90*K$21</f>
        <v>0</v>
      </c>
      <c r="AB92">
        <f>AA92*$R6*1000</f>
        <v>0</v>
      </c>
      <c r="AC92">
        <f>AA92*$S6*1000</f>
        <v>0</v>
      </c>
      <c r="AD92">
        <f>AA92*$T6*1000</f>
        <v>0</v>
      </c>
      <c r="AE92" s="5" t="s">
        <v>87</v>
      </c>
      <c r="AF92">
        <v>6.2987769580233524</v>
      </c>
      <c r="AG92" s="56">
        <f>플러스DR_V2_보유데이터!AG90*G$21</f>
        <v>5.8509687238099614E-3</v>
      </c>
      <c r="AH92">
        <f>AG92*$R6*1000</f>
        <v>821.35898944844234</v>
      </c>
      <c r="AI92">
        <f>AG92*$S6*1000</f>
        <v>646.22584328445464</v>
      </c>
      <c r="AJ92">
        <f>AG92*$T6*1000</f>
        <v>374.16944988764703</v>
      </c>
      <c r="AK92" s="5">
        <f t="shared" si="19"/>
        <v>9.289055260731649E-4</v>
      </c>
      <c r="AL92">
        <v>11.872084148709872</v>
      </c>
      <c r="AM92" s="56">
        <f>플러스DR_V2_보유데이터!AM90*H$21</f>
        <v>0</v>
      </c>
      <c r="AN92">
        <f>AM92*$R6*1000</f>
        <v>0</v>
      </c>
      <c r="AO92">
        <f>AM92*$S6*1000</f>
        <v>0</v>
      </c>
      <c r="AP92">
        <f>AM92*$T6*1000</f>
        <v>0</v>
      </c>
      <c r="AQ92" s="5">
        <f t="shared" si="20"/>
        <v>0</v>
      </c>
      <c r="AR92">
        <v>0.81108420012322802</v>
      </c>
      <c r="AS92" s="56">
        <f>플러스DR_V2_보유데이터!AS90*I$21</f>
        <v>0</v>
      </c>
      <c r="AT92">
        <f>AS92*$R6*1000</f>
        <v>0</v>
      </c>
      <c r="AU92">
        <f>AS92*$S6*1000</f>
        <v>0</v>
      </c>
      <c r="AV92">
        <f>AS92*$T6*1000</f>
        <v>0</v>
      </c>
      <c r="AW92" s="5">
        <f t="shared" si="21"/>
        <v>0</v>
      </c>
      <c r="AX92">
        <v>1.7058516897925082</v>
      </c>
      <c r="AY92" s="56">
        <f>플러스DR_V2_보유데이터!AY90*J$21</f>
        <v>0</v>
      </c>
      <c r="AZ92">
        <f>AY92*$R6*1000</f>
        <v>0</v>
      </c>
      <c r="BA92">
        <f>AY92*$S6*1000</f>
        <v>0</v>
      </c>
      <c r="BB92">
        <f>AY92*$T6*1000</f>
        <v>0</v>
      </c>
      <c r="BC92" s="5">
        <f t="shared" si="22"/>
        <v>0</v>
      </c>
      <c r="BD92">
        <v>5.7934586189799546</v>
      </c>
      <c r="BE92" s="56">
        <f>플러스DR_V2_보유데이터!BE90*K$21</f>
        <v>0</v>
      </c>
      <c r="BF92">
        <f>BE92*$R6*1000</f>
        <v>0</v>
      </c>
      <c r="BG92">
        <f>BE92*$S6*1000</f>
        <v>0</v>
      </c>
      <c r="BH92">
        <f>BE92*$T6*1000</f>
        <v>0</v>
      </c>
      <c r="BI92" s="5">
        <f t="shared" si="23"/>
        <v>0</v>
      </c>
    </row>
    <row r="93" spans="1:61" x14ac:dyDescent="0.3">
      <c r="A93" s="20">
        <v>44733.5</v>
      </c>
      <c r="B93" s="23">
        <v>0</v>
      </c>
      <c r="C93" s="56">
        <f>플러스DR_V2_보유데이터!C91*B$21</f>
        <v>0</v>
      </c>
      <c r="D93">
        <f>C93*$R7*1000</f>
        <v>0</v>
      </c>
      <c r="E93">
        <f>C93*$S7*1000</f>
        <v>0</v>
      </c>
      <c r="F93">
        <f>C93*$T7*1000</f>
        <v>0</v>
      </c>
      <c r="G93" s="5" t="s">
        <v>87</v>
      </c>
      <c r="H93" s="23">
        <v>0</v>
      </c>
      <c r="I93" s="56">
        <f>플러스DR_V2_보유데이터!I91*C$21</f>
        <v>1.4479329767663958E-2</v>
      </c>
      <c r="J93">
        <f>I93*$R7*1000</f>
        <v>1669.0323423186244</v>
      </c>
      <c r="K93">
        <f>I93*$S7*1000</f>
        <v>1562.338987703964</v>
      </c>
      <c r="L93">
        <f>I93*$T7*1000</f>
        <v>925.95313864211016</v>
      </c>
      <c r="M93" s="5" t="s">
        <v>87</v>
      </c>
      <c r="N93">
        <v>0</v>
      </c>
      <c r="O93" s="56">
        <f>플러스DR_V2_보유데이터!O91*D$21</f>
        <v>2.293718311988395E-2</v>
      </c>
      <c r="P93">
        <f>O93*$R7*1000</f>
        <v>2643.9690982290231</v>
      </c>
      <c r="Q93">
        <f>O93*$S7*1000</f>
        <v>2474.9526415463038</v>
      </c>
      <c r="R93">
        <f>O93*$T7*1000</f>
        <v>1466.8328605165786</v>
      </c>
      <c r="S93" s="5" t="s">
        <v>87</v>
      </c>
      <c r="T93">
        <v>4.8957690085460319</v>
      </c>
      <c r="U93" s="56">
        <f>플러스DR_V2_보유데이터!U91*E$21</f>
        <v>0.15214582383521913</v>
      </c>
      <c r="V93">
        <f>U93*$R7*1000</f>
        <v>17537.84911348571</v>
      </c>
      <c r="W93">
        <f>U93*$S7*1000</f>
        <v>16416.737252918585</v>
      </c>
      <c r="X93">
        <f>U93*$T7*1000</f>
        <v>9729.7254342622637</v>
      </c>
      <c r="Y93" s="5">
        <f t="shared" si="18"/>
        <v>3.1077002115425301E-2</v>
      </c>
      <c r="Z93">
        <v>0</v>
      </c>
      <c r="AA93" s="56">
        <f>플러스DR_V2_보유데이터!AA91*K$21</f>
        <v>0</v>
      </c>
      <c r="AB93">
        <f>AA93*$R7*1000</f>
        <v>0</v>
      </c>
      <c r="AC93">
        <f>AA93*$S7*1000</f>
        <v>0</v>
      </c>
      <c r="AD93">
        <f>AA93*$T7*1000</f>
        <v>0</v>
      </c>
      <c r="AE93" s="5" t="s">
        <v>87</v>
      </c>
      <c r="AF93">
        <v>9.5810199164297263</v>
      </c>
      <c r="AG93" s="56">
        <f>플러스DR_V2_보유데이터!AG91*G$21</f>
        <v>1.4182517300213799E-2</v>
      </c>
      <c r="AH93">
        <f>AG93*$R7*1000</f>
        <v>1634.8187691956446</v>
      </c>
      <c r="AI93">
        <f>AG93*$S7*1000</f>
        <v>1530.3125267161352</v>
      </c>
      <c r="AJ93">
        <f>AG93*$T7*1000</f>
        <v>906.97198134867256</v>
      </c>
      <c r="AK93" s="5">
        <f t="shared" si="19"/>
        <v>1.4802721864602963E-3</v>
      </c>
      <c r="AL93">
        <v>18.05853349568585</v>
      </c>
      <c r="AM93" s="56">
        <f>플러스DR_V2_보유데이터!AM91*H$21</f>
        <v>0</v>
      </c>
      <c r="AN93">
        <f>AM93*$R7*1000</f>
        <v>0</v>
      </c>
      <c r="AO93">
        <f>AM93*$S7*1000</f>
        <v>0</v>
      </c>
      <c r="AP93">
        <f>AM93*$T7*1000</f>
        <v>0</v>
      </c>
      <c r="AQ93" s="5">
        <f t="shared" si="20"/>
        <v>0</v>
      </c>
      <c r="AR93">
        <v>1.2337337751551023</v>
      </c>
      <c r="AS93" s="56">
        <f>플러스DR_V2_보유데이터!AS91*I$21</f>
        <v>7.7132380869772837E-2</v>
      </c>
      <c r="AT93">
        <f>AS93*$R7*1000</f>
        <v>8891.0495428587146</v>
      </c>
      <c r="AU93">
        <f>AS93*$S7*1000</f>
        <v>8322.6867390229781</v>
      </c>
      <c r="AV93">
        <f>AS93*$T7*1000</f>
        <v>4932.6157566219736</v>
      </c>
      <c r="AW93" s="5">
        <f t="shared" si="21"/>
        <v>6.251946929156238E-2</v>
      </c>
      <c r="AX93">
        <v>2.5947575415507722</v>
      </c>
      <c r="AY93" s="56">
        <f>플러스DR_V2_보유데이터!AY91*J$21</f>
        <v>2.8481236793522074E-2</v>
      </c>
      <c r="AZ93">
        <f>AY93*$R7*1000</f>
        <v>3283.0321651892891</v>
      </c>
      <c r="BA93">
        <f>AY93*$S7*1000</f>
        <v>3073.1634250034217</v>
      </c>
      <c r="BB93">
        <f>AY93*$T7*1000</f>
        <v>1821.3750929457369</v>
      </c>
      <c r="BC93" s="5">
        <f t="shared" si="22"/>
        <v>1.0976453999050673E-2</v>
      </c>
      <c r="BD93">
        <v>8.8123841792418993</v>
      </c>
      <c r="BE93" s="56">
        <f>플러스DR_V2_보유데이터!BE91*K$21</f>
        <v>9.6095328097763454E-3</v>
      </c>
      <c r="BF93">
        <f>BE93*$R7*1000</f>
        <v>1107.6908469829191</v>
      </c>
      <c r="BG93">
        <f>BE93*$S7*1000</f>
        <v>1036.8814028852803</v>
      </c>
      <c r="BH93">
        <f>BE93*$T7*1000</f>
        <v>614.52962318519735</v>
      </c>
      <c r="BI93" s="5">
        <f t="shared" si="23"/>
        <v>1.0904577710549868E-3</v>
      </c>
    </row>
    <row r="94" spans="1:61" x14ac:dyDescent="0.3">
      <c r="A94" s="20">
        <v>44733.541666666664</v>
      </c>
      <c r="B94" s="23">
        <v>0</v>
      </c>
      <c r="C94" s="56">
        <f>플러스DR_V2_보유데이터!C92*B$21</f>
        <v>0</v>
      </c>
      <c r="D94">
        <f>C94*$R8*1000</f>
        <v>0</v>
      </c>
      <c r="E94">
        <f>C94*$S8*1000</f>
        <v>0</v>
      </c>
      <c r="F94">
        <f>C94*$T8*1000</f>
        <v>0</v>
      </c>
      <c r="G94" s="5" t="s">
        <v>87</v>
      </c>
      <c r="H94" s="23">
        <v>0</v>
      </c>
      <c r="I94" s="56">
        <f>플러스DR_V2_보유데이터!I92*C$21</f>
        <v>0</v>
      </c>
      <c r="J94">
        <f>I94*$R8*1000</f>
        <v>0</v>
      </c>
      <c r="K94">
        <f>I94*$S8*1000</f>
        <v>0</v>
      </c>
      <c r="L94">
        <f>I94*$T8*1000</f>
        <v>0</v>
      </c>
      <c r="M94" s="5" t="s">
        <v>87</v>
      </c>
      <c r="N94">
        <v>0</v>
      </c>
      <c r="O94" s="56">
        <f>플러스DR_V2_보유데이터!O92*D$21</f>
        <v>0.26609135271444062</v>
      </c>
      <c r="P94">
        <f>O94*$R8*1000</f>
        <v>30672.35022739357</v>
      </c>
      <c r="Q94">
        <f>O94*$S8*1000</f>
        <v>28303.161519941765</v>
      </c>
      <c r="R94">
        <f>O94*$T8*1000</f>
        <v>16915.427292056989</v>
      </c>
      <c r="S94" s="5" t="s">
        <v>87</v>
      </c>
      <c r="T94">
        <v>4.896121777277644</v>
      </c>
      <c r="U94" s="56">
        <f>플러스DR_V2_보유데이터!U92*E$21</f>
        <v>8.0571528295938138E-2</v>
      </c>
      <c r="V94">
        <f>U94*$R8*1000</f>
        <v>9287.4800666727879</v>
      </c>
      <c r="W94">
        <f>U94*$S8*1000</f>
        <v>8570.0980359018558</v>
      </c>
      <c r="X94">
        <f>U94*$T8*1000</f>
        <v>5121.9320537727872</v>
      </c>
      <c r="Y94" s="5">
        <f t="shared" si="18"/>
        <v>1.6456193689842857E-2</v>
      </c>
      <c r="Z94">
        <v>0</v>
      </c>
      <c r="AA94" s="56">
        <f>플러스DR_V2_보유데이터!AA92*K$21</f>
        <v>0</v>
      </c>
      <c r="AB94">
        <f>AA94*$R8*1000</f>
        <v>0</v>
      </c>
      <c r="AC94">
        <f>AA94*$S8*1000</f>
        <v>0</v>
      </c>
      <c r="AD94">
        <f>AA94*$T8*1000</f>
        <v>0</v>
      </c>
      <c r="AE94" s="5" t="s">
        <v>87</v>
      </c>
      <c r="AF94">
        <v>9.5817102848350917</v>
      </c>
      <c r="AG94" s="56">
        <f>플러스DR_V2_보유데이터!AG92*G$21</f>
        <v>0</v>
      </c>
      <c r="AH94">
        <f>AG94*$R8*1000</f>
        <v>0</v>
      </c>
      <c r="AI94">
        <f>AG94*$S8*1000</f>
        <v>0</v>
      </c>
      <c r="AJ94">
        <f>AG94*$T8*1000</f>
        <v>0</v>
      </c>
      <c r="AK94" s="5">
        <f t="shared" si="19"/>
        <v>0</v>
      </c>
      <c r="AL94">
        <v>18.059834718424284</v>
      </c>
      <c r="AM94" s="56">
        <f>플러스DR_V2_보유데이터!AM92*H$21</f>
        <v>0.1109673848729939</v>
      </c>
      <c r="AN94">
        <f>AM94*$R8*1000</f>
        <v>12791.210454310007</v>
      </c>
      <c r="AO94">
        <f>AM94*$S8*1000</f>
        <v>11803.193848529161</v>
      </c>
      <c r="AP94">
        <f>AM94*$T8*1000</f>
        <v>7054.1966563762217</v>
      </c>
      <c r="AQ94" s="5">
        <f t="shared" si="20"/>
        <v>6.1444297028802053E-3</v>
      </c>
      <c r="AR94">
        <v>1.2338226728743877</v>
      </c>
      <c r="AS94" s="56">
        <f>플러스DR_V2_보유데이터!AS92*I$21</f>
        <v>3.4618698921435431E-2</v>
      </c>
      <c r="AT94">
        <f>AS94*$R8*1000</f>
        <v>3990.497424673862</v>
      </c>
      <c r="AU94">
        <f>AS94*$S8*1000</f>
        <v>3682.2640690437083</v>
      </c>
      <c r="AV94">
        <f>AS94*$T8*1000</f>
        <v>2200.7106904356506</v>
      </c>
      <c r="AW94" s="5">
        <f t="shared" si="21"/>
        <v>2.8058082966481379E-2</v>
      </c>
      <c r="AX94">
        <v>2.5949445089761505</v>
      </c>
      <c r="AY94" s="56">
        <f>플러스DR_V2_보유데이터!AY92*J$21</f>
        <v>0</v>
      </c>
      <c r="AZ94">
        <f>AY94*$R8*1000</f>
        <v>0</v>
      </c>
      <c r="BA94">
        <f>AY94*$S8*1000</f>
        <v>0</v>
      </c>
      <c r="BB94">
        <f>AY94*$T8*1000</f>
        <v>0</v>
      </c>
      <c r="BC94" s="5">
        <f t="shared" si="22"/>
        <v>0</v>
      </c>
      <c r="BD94">
        <v>8.8130191629561967</v>
      </c>
      <c r="BE94" s="56">
        <f>플러스DR_V2_보유데이터!BE92*K$21</f>
        <v>5.522809695642994E-2</v>
      </c>
      <c r="BF94">
        <f>BE94*$R8*1000</f>
        <v>6366.1427361676788</v>
      </c>
      <c r="BG94">
        <f>BE94*$S8*1000</f>
        <v>5874.41017023328</v>
      </c>
      <c r="BH94">
        <f>BE94*$T8*1000</f>
        <v>3510.8501235202516</v>
      </c>
      <c r="BI94" s="5">
        <f t="shared" si="23"/>
        <v>6.2666489128460068E-3</v>
      </c>
    </row>
    <row r="95" spans="1:61" x14ac:dyDescent="0.3">
      <c r="A95" s="20">
        <v>44733.583333333336</v>
      </c>
      <c r="B95" s="23">
        <v>0</v>
      </c>
      <c r="C95" s="56">
        <f>플러스DR_V2_보유데이터!C93*B$21</f>
        <v>0</v>
      </c>
      <c r="D95">
        <f>C95*$R9*1000</f>
        <v>0</v>
      </c>
      <c r="E95">
        <f>C95*$S9*1000</f>
        <v>0</v>
      </c>
      <c r="F95">
        <f>C95*$T9*1000</f>
        <v>0</v>
      </c>
      <c r="G95" s="5" t="s">
        <v>87</v>
      </c>
      <c r="H95" s="23">
        <v>0</v>
      </c>
      <c r="I95" s="56">
        <f>플러스DR_V2_보유데이터!I93*C$21</f>
        <v>0</v>
      </c>
      <c r="J95">
        <f>I95*$R9*1000</f>
        <v>0</v>
      </c>
      <c r="K95">
        <f>I95*$S9*1000</f>
        <v>0</v>
      </c>
      <c r="L95">
        <f>I95*$T9*1000</f>
        <v>0</v>
      </c>
      <c r="M95" s="5" t="s">
        <v>87</v>
      </c>
      <c r="N95">
        <v>0</v>
      </c>
      <c r="O95" s="56">
        <f>플러스DR_V2_보유데이터!O93*D$21</f>
        <v>0.17358586967470968</v>
      </c>
      <c r="P95">
        <f>O95*$R9*1000</f>
        <v>25631.689516167629</v>
      </c>
      <c r="Q95">
        <f>O95*$S9*1000</f>
        <v>19024.664144608836</v>
      </c>
      <c r="R95">
        <f>O95*$T9*1000</f>
        <v>11100.816365697683</v>
      </c>
      <c r="S95" s="5" t="s">
        <v>87</v>
      </c>
      <c r="T95">
        <v>3.3682453119657079</v>
      </c>
      <c r="U95" s="56">
        <f>플러스DR_V2_보유데이터!U93*E$21</f>
        <v>0</v>
      </c>
      <c r="V95">
        <f>U95*$R9*1000</f>
        <v>0</v>
      </c>
      <c r="W95">
        <f>U95*$S9*1000</f>
        <v>0</v>
      </c>
      <c r="X95">
        <f>U95*$T9*1000</f>
        <v>0</v>
      </c>
      <c r="Y95" s="5">
        <f t="shared" si="18"/>
        <v>0</v>
      </c>
      <c r="Z95">
        <v>0</v>
      </c>
      <c r="AA95" s="56">
        <f>플러스DR_V2_보유데이터!AA93*K$21</f>
        <v>0</v>
      </c>
      <c r="AB95">
        <f>AA95*$R9*1000</f>
        <v>0</v>
      </c>
      <c r="AC95">
        <f>AA95*$S9*1000</f>
        <v>0</v>
      </c>
      <c r="AD95">
        <f>AA95*$T9*1000</f>
        <v>0</v>
      </c>
      <c r="AE95" s="5" t="s">
        <v>87</v>
      </c>
      <c r="AF95">
        <v>6.5916560526103254</v>
      </c>
      <c r="AG95" s="56">
        <f>플러스DR_V2_보유데이터!AG93*G$21</f>
        <v>3.739695798879912E-2</v>
      </c>
      <c r="AH95">
        <f>AG95*$R9*1000</f>
        <v>5522.0348166260783</v>
      </c>
      <c r="AI95">
        <f>AG95*$S9*1000</f>
        <v>4098.6318016564064</v>
      </c>
      <c r="AJ95">
        <f>AG95*$T9*1000</f>
        <v>2391.5354633837042</v>
      </c>
      <c r="AK95" s="5">
        <f t="shared" si="19"/>
        <v>5.673378236109472E-3</v>
      </c>
      <c r="AL95">
        <v>12.424109610082244</v>
      </c>
      <c r="AM95" s="56">
        <f>플러스DR_V2_보유데이터!AM93*H$21</f>
        <v>4.7930692445024556E-2</v>
      </c>
      <c r="AN95">
        <f>AM95*$R9*1000</f>
        <v>7077.4460464323256</v>
      </c>
      <c r="AO95">
        <f>AM95*$S9*1000</f>
        <v>5253.1080305898022</v>
      </c>
      <c r="AP95">
        <f>AM95*$T9*1000</f>
        <v>3065.1677818593207</v>
      </c>
      <c r="AQ95" s="5">
        <f t="shared" si="20"/>
        <v>3.8578774615871669E-3</v>
      </c>
      <c r="AR95">
        <v>0.84879780829652596</v>
      </c>
      <c r="AS95" s="56">
        <f>플러스DR_V2_보유데이터!AS93*I$21</f>
        <v>4.4575429278344215E-2</v>
      </c>
      <c r="AT95">
        <f>AS95*$R9*1000</f>
        <v>6582.0078872403074</v>
      </c>
      <c r="AU95">
        <f>AS95*$S9*1000</f>
        <v>4885.3778980479701</v>
      </c>
      <c r="AV95">
        <f>AS95*$T9*1000</f>
        <v>2850.5987023501129</v>
      </c>
      <c r="AW95" s="5">
        <f t="shared" si="21"/>
        <v>5.2515957089714682E-2</v>
      </c>
      <c r="AX95">
        <v>1.7851699926528262</v>
      </c>
      <c r="AY95" s="56">
        <f>플러스DR_V2_보유데이터!AY93*J$21</f>
        <v>4.0718757206334513E-2</v>
      </c>
      <c r="AZ95">
        <f>AY95*$R9*1000</f>
        <v>6012.5316890873546</v>
      </c>
      <c r="BA95">
        <f>AY95*$S9*1000</f>
        <v>4462.6943522998508</v>
      </c>
      <c r="BB95">
        <f>AY95*$T9*1000</f>
        <v>2603.9645233450919</v>
      </c>
      <c r="BC95" s="5">
        <f t="shared" si="22"/>
        <v>2.2809456451721499E-2</v>
      </c>
      <c r="BD95">
        <v>6.0628415366736181</v>
      </c>
      <c r="BE95" s="56">
        <f>플러스DR_V2_보유데이터!BE93*K$21</f>
        <v>7.4466332335220875E-2</v>
      </c>
      <c r="BF95">
        <f>BE95*$R9*1000</f>
        <v>10995.698632618714</v>
      </c>
      <c r="BG95">
        <f>BE95*$S9*1000</f>
        <v>8161.3610912755375</v>
      </c>
      <c r="BH95">
        <f>BE95*$T9*1000</f>
        <v>4762.1219528373749</v>
      </c>
      <c r="BI95" s="5">
        <f t="shared" si="23"/>
        <v>1.2282414423134824E-2</v>
      </c>
    </row>
    <row r="96" spans="1:61" x14ac:dyDescent="0.3">
      <c r="A96" s="20">
        <v>44733.625</v>
      </c>
      <c r="B96" s="23">
        <v>0</v>
      </c>
      <c r="C96" s="56">
        <f>플러스DR_V2_보유데이터!C94*B$21</f>
        <v>0</v>
      </c>
      <c r="D96">
        <f>C96*$R10*1000</f>
        <v>0</v>
      </c>
      <c r="E96">
        <f>C96*$S10*1000</f>
        <v>0</v>
      </c>
      <c r="F96">
        <f>C96*$T10*1000</f>
        <v>0</v>
      </c>
      <c r="G96" s="5" t="s">
        <v>87</v>
      </c>
      <c r="H96" s="23">
        <v>0</v>
      </c>
      <c r="I96" s="56">
        <f>플러스DR_V2_보유데이터!I94*C$21</f>
        <v>0</v>
      </c>
      <c r="J96">
        <f>I96*$R10*1000</f>
        <v>0</v>
      </c>
      <c r="K96">
        <f>I96*$S10*1000</f>
        <v>0</v>
      </c>
      <c r="L96">
        <f>I96*$T10*1000</f>
        <v>0</v>
      </c>
      <c r="M96" s="5" t="s">
        <v>87</v>
      </c>
      <c r="N96">
        <v>0</v>
      </c>
      <c r="O96" s="56">
        <f>플러스DR_V2_보유데이터!O94*D$21</f>
        <v>7.374137302587859E-2</v>
      </c>
      <c r="P96">
        <f>O96*$R10*1000</f>
        <v>10807.535630672766</v>
      </c>
      <c r="Q96">
        <f>O96*$S10*1000</f>
        <v>8497.7346033831745</v>
      </c>
      <c r="R96">
        <f>O96*$T10*1000</f>
        <v>7901.3881197228911</v>
      </c>
      <c r="S96" s="5" t="s">
        <v>87</v>
      </c>
      <c r="T96">
        <v>1.4211470042311518</v>
      </c>
      <c r="U96" s="56">
        <f>플러스DR_V2_보유데이터!U94*E$21</f>
        <v>0.22154078103957858</v>
      </c>
      <c r="V96">
        <f>U96*$R10*1000</f>
        <v>32469.016869160641</v>
      </c>
      <c r="W96">
        <f>U96*$S10*1000</f>
        <v>25529.694984657926</v>
      </c>
      <c r="X96">
        <f>U96*$T10*1000</f>
        <v>23738.094688390844</v>
      </c>
      <c r="Y96" s="5">
        <f t="shared" si="18"/>
        <v>0.15588871550936656</v>
      </c>
      <c r="Z96">
        <v>0</v>
      </c>
      <c r="AA96" s="56">
        <f>플러스DR_V2_보유데이터!AA94*K$21</f>
        <v>0</v>
      </c>
      <c r="AB96">
        <f>AA96*$R10*1000</f>
        <v>0</v>
      </c>
      <c r="AC96">
        <f>AA96*$S10*1000</f>
        <v>0</v>
      </c>
      <c r="AD96">
        <f>AA96*$T10*1000</f>
        <v>0</v>
      </c>
      <c r="AE96" s="5" t="s">
        <v>87</v>
      </c>
      <c r="AF96">
        <v>2.7811846776155109</v>
      </c>
      <c r="AG96" s="56">
        <f>플러스DR_V2_보유데이터!AG94*G$21</f>
        <v>7.1422969951954685E-2</v>
      </c>
      <c r="AH96">
        <f>AG96*$R10*1000</f>
        <v>10467.750476158479</v>
      </c>
      <c r="AI96">
        <f>AG96*$S10*1000</f>
        <v>8230.5687883534047</v>
      </c>
      <c r="AJ96">
        <f>AG96*$T10*1000</f>
        <v>7652.9712303519445</v>
      </c>
      <c r="AK96" s="5">
        <f t="shared" si="19"/>
        <v>2.5680772128081175E-2</v>
      </c>
      <c r="AL96">
        <v>5.2420428197088533</v>
      </c>
      <c r="AM96" s="56">
        <f>플러스DR_V2_보유데이터!AM94*H$21</f>
        <v>0</v>
      </c>
      <c r="AN96">
        <f>AM96*$R10*1000</f>
        <v>0</v>
      </c>
      <c r="AO96">
        <f>AM96*$S10*1000</f>
        <v>0</v>
      </c>
      <c r="AP96">
        <f>AM96*$T10*1000</f>
        <v>0</v>
      </c>
      <c r="AQ96" s="5">
        <f t="shared" si="20"/>
        <v>0</v>
      </c>
      <c r="AR96">
        <v>0.35812904071247659</v>
      </c>
      <c r="AS96" s="56">
        <f>플러스DR_V2_보유데이터!AS94*I$21</f>
        <v>0.1273124234941308</v>
      </c>
      <c r="AT96">
        <f>AS96*$R10*1000</f>
        <v>18658.90878729981</v>
      </c>
      <c r="AU96">
        <f>AS96*$S10*1000</f>
        <v>14671.101746193155</v>
      </c>
      <c r="AV96">
        <f>AS96*$T10*1000</f>
        <v>13641.526177396116</v>
      </c>
      <c r="AW96" s="5">
        <f t="shared" si="21"/>
        <v>0.35549315755251309</v>
      </c>
      <c r="AX96">
        <v>0.75320790266945392</v>
      </c>
      <c r="AY96" s="56">
        <f>플러스DR_V2_보유데이터!AY94*J$21</f>
        <v>4.479929124876602E-2</v>
      </c>
      <c r="AZ96">
        <f>AY96*$R10*1000</f>
        <v>6565.784125419148</v>
      </c>
      <c r="BA96">
        <f>AY96*$S10*1000</f>
        <v>5162.5359256340516</v>
      </c>
      <c r="BB96">
        <f>AY96*$T10*1000</f>
        <v>4800.2440573052791</v>
      </c>
      <c r="BC96" s="5">
        <f t="shared" si="22"/>
        <v>5.9477988866011966E-2</v>
      </c>
      <c r="BD96">
        <v>2.5580645971250524</v>
      </c>
      <c r="BE96" s="56">
        <f>플러스DR_V2_보유데이터!BE94*K$21</f>
        <v>1.0515530356379308E-2</v>
      </c>
      <c r="BF96">
        <f>BE96*$R10*1000</f>
        <v>1541.1561290309514</v>
      </c>
      <c r="BG96">
        <f>BE96*$S10*1000</f>
        <v>1211.7781716780826</v>
      </c>
      <c r="BH96">
        <f>BE96*$T10*1000</f>
        <v>1126.7390776860429</v>
      </c>
      <c r="BI96" s="5">
        <f t="shared" si="23"/>
        <v>4.1107368313517689E-3</v>
      </c>
    </row>
    <row r="97" spans="1:61" x14ac:dyDescent="0.3">
      <c r="A97" s="20">
        <v>44734.333333333336</v>
      </c>
      <c r="B97" s="23">
        <v>0</v>
      </c>
      <c r="C97" s="56">
        <f>플러스DR_V2_보유데이터!C95*B$21</f>
        <v>0</v>
      </c>
      <c r="D97">
        <f>C97*$R11*1000</f>
        <v>0</v>
      </c>
      <c r="E97">
        <f>C97*$S11*1000</f>
        <v>0</v>
      </c>
      <c r="F97">
        <f>C97*$T11*1000</f>
        <v>0</v>
      </c>
      <c r="G97" s="5" t="s">
        <v>87</v>
      </c>
      <c r="H97" s="23">
        <v>0</v>
      </c>
      <c r="I97" s="56">
        <f>플러스DR_V2_보유데이터!I95*C$21</f>
        <v>0</v>
      </c>
      <c r="J97">
        <f>I97*$R11*1000</f>
        <v>0</v>
      </c>
      <c r="K97">
        <f>I97*$S11*1000</f>
        <v>0</v>
      </c>
      <c r="L97">
        <f>I97*$T11*1000</f>
        <v>0</v>
      </c>
      <c r="M97" s="5" t="s">
        <v>87</v>
      </c>
      <c r="N97">
        <v>0</v>
      </c>
      <c r="O97" s="56">
        <f>플러스DR_V2_보유데이터!O95*D$21</f>
        <v>6.226083856429554E-2</v>
      </c>
      <c r="P97">
        <f>O97*$R11*1000</f>
        <v>11398.714324351229</v>
      </c>
      <c r="Q97">
        <f>O97*$S11*1000</f>
        <v>7693.5095605514371</v>
      </c>
      <c r="R97">
        <f>O97*$T11*1000</f>
        <v>7027.3808487520373</v>
      </c>
      <c r="S97" s="5" t="s">
        <v>87</v>
      </c>
      <c r="T97">
        <v>0.2012912245280927</v>
      </c>
      <c r="U97" s="56">
        <f>플러스DR_V2_보유데이터!U95*E$21</f>
        <v>0</v>
      </c>
      <c r="V97">
        <f>U97*$R11*1000</f>
        <v>0</v>
      </c>
      <c r="W97">
        <f>U97*$S11*1000</f>
        <v>0</v>
      </c>
      <c r="X97">
        <f>U97*$T11*1000</f>
        <v>0</v>
      </c>
      <c r="Y97" s="5">
        <f t="shared" si="18"/>
        <v>0</v>
      </c>
      <c r="Z97">
        <v>0</v>
      </c>
      <c r="AA97" s="56">
        <f>플러스DR_V2_보유데이터!AA95*K$21</f>
        <v>6.4520542365598912E-2</v>
      </c>
      <c r="AB97">
        <f>AA97*$R11*1000</f>
        <v>11812.42089629385</v>
      </c>
      <c r="AC97">
        <f>AA97*$S11*1000</f>
        <v>7972.7388995746933</v>
      </c>
      <c r="AD97">
        <f>AA97*$T11*1000</f>
        <v>7282.4336168051495</v>
      </c>
      <c r="AE97" s="5" t="s">
        <v>87</v>
      </c>
      <c r="AF97">
        <v>0.39392692503254789</v>
      </c>
      <c r="AG97" s="56">
        <f>플러스DR_V2_보유데이터!AG95*G$21</f>
        <v>0</v>
      </c>
      <c r="AH97">
        <f>AG97*$R11*1000</f>
        <v>0</v>
      </c>
      <c r="AI97">
        <f>AG97*$S11*1000</f>
        <v>0</v>
      </c>
      <c r="AJ97">
        <f>AG97*$T11*1000</f>
        <v>0</v>
      </c>
      <c r="AK97" s="5">
        <f t="shared" si="19"/>
        <v>0</v>
      </c>
      <c r="AL97">
        <v>0.7424828079476179</v>
      </c>
      <c r="AM97" s="56">
        <f>플러스DR_V2_보유데이터!AM95*H$21</f>
        <v>0</v>
      </c>
      <c r="AN97">
        <f>AM97*$R11*1000</f>
        <v>0</v>
      </c>
      <c r="AO97">
        <f>AM97*$S11*1000</f>
        <v>0</v>
      </c>
      <c r="AP97">
        <f>AM97*$T11*1000</f>
        <v>0</v>
      </c>
      <c r="AQ97" s="5">
        <f t="shared" si="20"/>
        <v>0</v>
      </c>
      <c r="AR97">
        <v>5.0725387964410971E-2</v>
      </c>
      <c r="AS97" s="56">
        <f>플러스DR_V2_보유데이터!AS95*I$21</f>
        <v>0</v>
      </c>
      <c r="AT97">
        <f>AS97*$R11*1000</f>
        <v>0</v>
      </c>
      <c r="AU97">
        <f>AS97*$S11*1000</f>
        <v>0</v>
      </c>
      <c r="AV97">
        <f>AS97*$T11*1000</f>
        <v>0</v>
      </c>
      <c r="AW97" s="5">
        <f t="shared" si="21"/>
        <v>0</v>
      </c>
      <c r="AX97">
        <v>0.10668434764396165</v>
      </c>
      <c r="AY97" s="56">
        <f>플러스DR_V2_보유데이터!AY95*J$21</f>
        <v>0</v>
      </c>
      <c r="AZ97">
        <f>AY97*$R11*1000</f>
        <v>0</v>
      </c>
      <c r="BA97">
        <f>AY97*$S11*1000</f>
        <v>0</v>
      </c>
      <c r="BB97">
        <f>AY97*$T11*1000</f>
        <v>0</v>
      </c>
      <c r="BC97" s="5">
        <f t="shared" si="22"/>
        <v>0</v>
      </c>
      <c r="BD97">
        <v>0.36232420266461896</v>
      </c>
      <c r="BE97" s="56">
        <f>플러스DR_V2_보유데이터!BE95*K$21</f>
        <v>0</v>
      </c>
      <c r="BF97">
        <f>BE97*$R11*1000</f>
        <v>0</v>
      </c>
      <c r="BG97">
        <f>BE97*$S11*1000</f>
        <v>0</v>
      </c>
      <c r="BH97">
        <f>BE97*$T11*1000</f>
        <v>0</v>
      </c>
      <c r="BI97" s="5">
        <f t="shared" si="23"/>
        <v>0</v>
      </c>
    </row>
    <row r="98" spans="1:61" x14ac:dyDescent="0.3">
      <c r="A98" s="20">
        <v>44734.375</v>
      </c>
      <c r="B98" s="23">
        <v>0</v>
      </c>
      <c r="C98" s="56">
        <f>플러스DR_V2_보유데이터!C96*B$21</f>
        <v>3.016977317191432E-2</v>
      </c>
      <c r="D98">
        <f>C98*$R12*1000</f>
        <v>4889.0117425087155</v>
      </c>
      <c r="E98">
        <f>C98*$S12*1000</f>
        <v>3494.2229024068865</v>
      </c>
      <c r="F98">
        <f>C98*$T12*1000</f>
        <v>2197.8679755739581</v>
      </c>
      <c r="G98" s="5" t="s">
        <v>87</v>
      </c>
      <c r="H98" s="23">
        <v>0</v>
      </c>
      <c r="I98" s="56">
        <f>플러스DR_V2_보유데이터!I96*C$21</f>
        <v>0</v>
      </c>
      <c r="J98">
        <f>I98*$R12*1000</f>
        <v>0</v>
      </c>
      <c r="K98">
        <f>I98*$S12*1000</f>
        <v>0</v>
      </c>
      <c r="L98">
        <f>I98*$T12*1000</f>
        <v>0</v>
      </c>
      <c r="M98" s="5" t="s">
        <v>87</v>
      </c>
      <c r="N98">
        <v>0</v>
      </c>
      <c r="O98" s="56">
        <f>플러스DR_V2_보유데이터!O96*D$21</f>
        <v>7.1513766665253303E-2</v>
      </c>
      <c r="P98">
        <f>O98*$R12*1000</f>
        <v>11588.805888104298</v>
      </c>
      <c r="Q98">
        <f>O98*$S12*1000</f>
        <v>8282.6291034807491</v>
      </c>
      <c r="R98">
        <f>O98*$T12*1000</f>
        <v>5209.7779015637025</v>
      </c>
      <c r="S98" s="5" t="s">
        <v>87</v>
      </c>
      <c r="T98">
        <v>0.6590876175907795</v>
      </c>
      <c r="U98" s="56">
        <f>플러스DR_V2_보유데이터!U96*E$21</f>
        <v>9.4333563440502782E-2</v>
      </c>
      <c r="V98">
        <f>U98*$R12*1000</f>
        <v>15286.753955533477</v>
      </c>
      <c r="W98">
        <f>U98*$S12*1000</f>
        <v>10925.587539594442</v>
      </c>
      <c r="X98">
        <f>U98*$T12*1000</f>
        <v>6872.2000966406276</v>
      </c>
      <c r="Y98" s="5">
        <f t="shared" si="18"/>
        <v>0.143127500688495</v>
      </c>
      <c r="Z98">
        <v>0</v>
      </c>
      <c r="AA98" s="56">
        <f>플러스DR_V2_보유데이터!AA96*K$21</f>
        <v>0.12011662038555639</v>
      </c>
      <c r="AB98">
        <f>AA98*$R12*1000</f>
        <v>19464.898333479414</v>
      </c>
      <c r="AC98">
        <f>AA98*$S12*1000</f>
        <v>13911.74681756129</v>
      </c>
      <c r="AD98">
        <f>AA98*$T12*1000</f>
        <v>8750.4957950877815</v>
      </c>
      <c r="AE98" s="5" t="s">
        <v>87</v>
      </c>
      <c r="AF98">
        <v>1.2898344631428711</v>
      </c>
      <c r="AG98" s="56">
        <f>플러스DR_V2_보유데이터!AG96*G$21</f>
        <v>1.0811618396803348E-3</v>
      </c>
      <c r="AH98">
        <f>AG98*$R12*1000</f>
        <v>175.20227612019826</v>
      </c>
      <c r="AI98">
        <f>AG98*$S12*1000</f>
        <v>125.21872272265678</v>
      </c>
      <c r="AJ98">
        <f>AG98*$T12*1000</f>
        <v>78.762640020712382</v>
      </c>
      <c r="AK98" s="5">
        <f t="shared" si="19"/>
        <v>8.3821751594859162E-4</v>
      </c>
      <c r="AL98">
        <v>2.4311105769243873</v>
      </c>
      <c r="AM98" s="56">
        <f>플러스DR_V2_보유데이터!AM96*H$21</f>
        <v>0</v>
      </c>
      <c r="AN98">
        <f>AM98*$R12*1000</f>
        <v>0</v>
      </c>
      <c r="AO98">
        <f>AM98*$S12*1000</f>
        <v>0</v>
      </c>
      <c r="AP98">
        <f>AM98*$T12*1000</f>
        <v>0</v>
      </c>
      <c r="AQ98" s="5">
        <f t="shared" si="20"/>
        <v>0</v>
      </c>
      <c r="AR98">
        <v>0.16609007761371986</v>
      </c>
      <c r="AS98" s="56">
        <f>플러스DR_V2_보유데이터!AS96*I$21</f>
        <v>0</v>
      </c>
      <c r="AT98">
        <f>AS98*$R12*1000</f>
        <v>0</v>
      </c>
      <c r="AU98">
        <f>AS98*$S12*1000</f>
        <v>0</v>
      </c>
      <c r="AV98">
        <f>AS98*$T12*1000</f>
        <v>0</v>
      </c>
      <c r="AW98" s="5">
        <f t="shared" si="21"/>
        <v>0</v>
      </c>
      <c r="AX98">
        <v>0.34931643288340142</v>
      </c>
      <c r="AY98" s="56">
        <f>플러스DR_V2_보유데이터!AY96*J$21</f>
        <v>7.5943903100383361E-2</v>
      </c>
      <c r="AZ98">
        <f>AY98*$R12*1000</f>
        <v>12306.709497417123</v>
      </c>
      <c r="BA98">
        <f>AY98*$S12*1000</f>
        <v>8795.7215985489311</v>
      </c>
      <c r="BB98">
        <f>AY98*$T12*1000</f>
        <v>5532.5133408629272</v>
      </c>
      <c r="BC98" s="5">
        <f t="shared" si="22"/>
        <v>0.21740718715552876</v>
      </c>
      <c r="BD98">
        <v>1.1863577067979656</v>
      </c>
      <c r="BE98" s="56">
        <f>플러스DR_V2_보유데이터!BE96*K$21</f>
        <v>0</v>
      </c>
      <c r="BF98">
        <f>BE98*$R12*1000</f>
        <v>0</v>
      </c>
      <c r="BG98">
        <f>BE98*$S12*1000</f>
        <v>0</v>
      </c>
      <c r="BH98">
        <f>BE98*$T12*1000</f>
        <v>0</v>
      </c>
      <c r="BI98" s="5">
        <f t="shared" si="23"/>
        <v>0</v>
      </c>
    </row>
    <row r="99" spans="1:61" x14ac:dyDescent="0.3">
      <c r="A99" s="20">
        <v>44734.416666666664</v>
      </c>
      <c r="B99" s="23">
        <v>0</v>
      </c>
      <c r="C99" s="56">
        <f>플러스DR_V2_보유데이터!C97*B$21</f>
        <v>0</v>
      </c>
      <c r="D99">
        <f>C99*$R13*1000</f>
        <v>0</v>
      </c>
      <c r="E99">
        <f>C99*$S13*1000</f>
        <v>0</v>
      </c>
      <c r="F99">
        <f>C99*$T13*1000</f>
        <v>0</v>
      </c>
      <c r="G99" s="5" t="s">
        <v>87</v>
      </c>
      <c r="H99" s="23">
        <v>0</v>
      </c>
      <c r="I99" s="56">
        <f>플러스DR_V2_보유데이터!I97*C$21</f>
        <v>0</v>
      </c>
      <c r="J99">
        <f>I99*$R13*1000</f>
        <v>0</v>
      </c>
      <c r="K99">
        <f>I99*$S13*1000</f>
        <v>0</v>
      </c>
      <c r="L99">
        <f>I99*$T13*1000</f>
        <v>0</v>
      </c>
      <c r="M99" s="5" t="s">
        <v>87</v>
      </c>
      <c r="N99">
        <v>0</v>
      </c>
      <c r="O99" s="56">
        <f>플러스DR_V2_보유데이터!O97*D$21</f>
        <v>0.12612351855594992</v>
      </c>
      <c r="P99">
        <f>O99*$R13*1000</f>
        <v>14589.968626552287</v>
      </c>
      <c r="Q99">
        <f>O99*$S13*1000</f>
        <v>13902.217079866692</v>
      </c>
      <c r="R99">
        <f>O99*$T13*1000</f>
        <v>8065.5990116529974</v>
      </c>
      <c r="S99" s="5" t="s">
        <v>87</v>
      </c>
      <c r="T99">
        <v>1.483426199598447</v>
      </c>
      <c r="U99" s="56">
        <f>플러스DR_V2_보유데이터!U97*E$21</f>
        <v>0</v>
      </c>
      <c r="V99">
        <f>U99*$R13*1000</f>
        <v>0</v>
      </c>
      <c r="W99">
        <f>U99*$S13*1000</f>
        <v>0</v>
      </c>
      <c r="X99">
        <f>U99*$T13*1000</f>
        <v>0</v>
      </c>
      <c r="Y99" s="5">
        <f t="shared" si="18"/>
        <v>0</v>
      </c>
      <c r="Z99">
        <v>0</v>
      </c>
      <c r="AA99" s="56">
        <f>플러스DR_V2_보유데이터!AA97*K$21</f>
        <v>1.9966440002223692E-2</v>
      </c>
      <c r="AB99">
        <f>AA99*$R13*1000</f>
        <v>2309.7177794572372</v>
      </c>
      <c r="AC99">
        <f>AA99*$S13*1000</f>
        <v>2200.8407821251108</v>
      </c>
      <c r="AD99">
        <f>AA99*$T13*1000</f>
        <v>1276.8538381422052</v>
      </c>
      <c r="AE99" s="5" t="s">
        <v>87</v>
      </c>
      <c r="AF99">
        <v>2.903065062525763</v>
      </c>
      <c r="AG99" s="56">
        <f>플러스DR_V2_보유데이터!AG97*G$21</f>
        <v>1.0473137895032372E-2</v>
      </c>
      <c r="AH99">
        <f>AG99*$R13*1000</f>
        <v>1211.5325916973447</v>
      </c>
      <c r="AI99">
        <f>AG99*$S13*1000</f>
        <v>1154.4225707557332</v>
      </c>
      <c r="AJ99">
        <f>AG99*$T13*1000</f>
        <v>669.75716838732023</v>
      </c>
      <c r="AK99" s="5">
        <f t="shared" si="19"/>
        <v>3.6076139078744518E-3</v>
      </c>
      <c r="AL99">
        <v>5.4717658588598921</v>
      </c>
      <c r="AM99" s="56">
        <f>플러스DR_V2_보유데이터!AM97*H$21</f>
        <v>0.10254755967601535</v>
      </c>
      <c r="AN99">
        <f>AM99*$R13*1000</f>
        <v>11862.701703321456</v>
      </c>
      <c r="AO99">
        <f>AM99*$S13*1000</f>
        <v>11303.509860408145</v>
      </c>
      <c r="AP99">
        <f>AM99*$T13*1000</f>
        <v>6557.9164412811815</v>
      </c>
      <c r="AQ99" s="5">
        <f t="shared" si="20"/>
        <v>1.8741218524540915E-2</v>
      </c>
      <c r="AR99">
        <v>0.37382339775423873</v>
      </c>
      <c r="AS99" s="56">
        <f>플러스DR_V2_보유데이터!AS97*I$21</f>
        <v>0</v>
      </c>
      <c r="AT99">
        <f>AS99*$R13*1000</f>
        <v>0</v>
      </c>
      <c r="AU99">
        <f>AS99*$S13*1000</f>
        <v>0</v>
      </c>
      <c r="AV99">
        <f>AS99*$T13*1000</f>
        <v>0</v>
      </c>
      <c r="AW99" s="5">
        <f t="shared" si="21"/>
        <v>0</v>
      </c>
      <c r="AX99">
        <v>0.78621587579459851</v>
      </c>
      <c r="AY99" s="56">
        <f>플러스DR_V2_보유데이터!AY97*J$21</f>
        <v>1.1275732010768817E-2</v>
      </c>
      <c r="AZ99">
        <f>AY99*$R13*1000</f>
        <v>1304.3766790057368</v>
      </c>
      <c r="BA99">
        <f>AY99*$S13*1000</f>
        <v>1242.8901123510143</v>
      </c>
      <c r="BB99">
        <f>AY99*$T13*1000</f>
        <v>721.08306208866577</v>
      </c>
      <c r="BC99" s="5">
        <f t="shared" si="22"/>
        <v>1.4341776041310372E-2</v>
      </c>
      <c r="BD99">
        <v>2.670167148326434</v>
      </c>
      <c r="BE99" s="56">
        <f>플러스DR_V2_보유데이터!BE97*K$21</f>
        <v>0</v>
      </c>
      <c r="BF99">
        <f>BE99*$R13*1000</f>
        <v>0</v>
      </c>
      <c r="BG99">
        <f>BE99*$S13*1000</f>
        <v>0</v>
      </c>
      <c r="BH99">
        <f>BE99*$T13*1000</f>
        <v>0</v>
      </c>
      <c r="BI99" s="5">
        <f t="shared" si="23"/>
        <v>0</v>
      </c>
    </row>
    <row r="100" spans="1:61" x14ac:dyDescent="0.3">
      <c r="A100" s="20">
        <v>44734.458333333336</v>
      </c>
      <c r="B100" s="23">
        <v>0</v>
      </c>
      <c r="C100" s="56">
        <f>플러스DR_V2_보유데이터!C98*B$21</f>
        <v>0</v>
      </c>
      <c r="D100">
        <f>C100*$R14*1000</f>
        <v>0</v>
      </c>
      <c r="E100">
        <f>C100*$S14*1000</f>
        <v>0</v>
      </c>
      <c r="F100">
        <f>C100*$T14*1000</f>
        <v>0</v>
      </c>
      <c r="G100" s="5" t="s">
        <v>87</v>
      </c>
      <c r="H100" s="23">
        <v>0</v>
      </c>
      <c r="I100" s="56">
        <f>플러스DR_V2_보유데이터!I98*C$21</f>
        <v>0</v>
      </c>
      <c r="J100">
        <f>I100*$R14*1000</f>
        <v>0</v>
      </c>
      <c r="K100">
        <f>I100*$S14*1000</f>
        <v>0</v>
      </c>
      <c r="L100">
        <f>I100*$T14*1000</f>
        <v>0</v>
      </c>
      <c r="M100" s="5" t="s">
        <v>87</v>
      </c>
      <c r="N100">
        <v>0</v>
      </c>
      <c r="O100" s="56">
        <f>플러스DR_V2_보유데이터!O98*D$21</f>
        <v>0.16554971354774145</v>
      </c>
      <c r="P100">
        <f>O100*$R14*1000</f>
        <v>23239.868787831943</v>
      </c>
      <c r="Q100">
        <f>O100*$S14*1000</f>
        <v>18284.579578683097</v>
      </c>
      <c r="R100">
        <f>O100*$T14*1000</f>
        <v>10586.904181378068</v>
      </c>
      <c r="S100" s="5" t="s">
        <v>87</v>
      </c>
      <c r="T100">
        <v>3.218588134855461</v>
      </c>
      <c r="U100" s="56">
        <f>플러스DR_V2_보유데이터!U98*E$21</f>
        <v>5.5025951208505661E-2</v>
      </c>
      <c r="V100">
        <f>U100*$R14*1000</f>
        <v>7724.5430306500248</v>
      </c>
      <c r="W100">
        <f>U100*$S14*1000</f>
        <v>6077.4879170932973</v>
      </c>
      <c r="X100">
        <f>U100*$T14*1000</f>
        <v>3518.9095797839373</v>
      </c>
      <c r="Y100" s="5">
        <f t="shared" si="18"/>
        <v>1.7096300894359984E-2</v>
      </c>
      <c r="Z100">
        <v>0</v>
      </c>
      <c r="AA100" s="56">
        <f>플러스DR_V2_보유데이터!AA98*K$21</f>
        <v>0</v>
      </c>
      <c r="AB100">
        <f>AA100*$R14*1000</f>
        <v>0</v>
      </c>
      <c r="AC100">
        <f>AA100*$S14*1000</f>
        <v>0</v>
      </c>
      <c r="AD100">
        <f>AA100*$T14*1000</f>
        <v>0</v>
      </c>
      <c r="AE100" s="5" t="s">
        <v>87</v>
      </c>
      <c r="AF100">
        <v>6.2987769580233524</v>
      </c>
      <c r="AG100" s="56">
        <f>플러스DR_V2_보유데이터!AG98*G$21</f>
        <v>2.8164202796451352E-2</v>
      </c>
      <c r="AH100">
        <f>AG100*$R14*1000</f>
        <v>3953.6907885658406</v>
      </c>
      <c r="AI100">
        <f>AG100*$S14*1000</f>
        <v>3110.6704823948598</v>
      </c>
      <c r="AJ100">
        <f>AG100*$T14*1000</f>
        <v>1801.100768833064</v>
      </c>
      <c r="AK100" s="5">
        <f t="shared" si="19"/>
        <v>4.4713764250019494E-3</v>
      </c>
      <c r="AL100">
        <v>11.872084148709872</v>
      </c>
      <c r="AM100" s="56">
        <f>플러스DR_V2_보유데이터!AM98*H$21</f>
        <v>0</v>
      </c>
      <c r="AN100">
        <f>AM100*$R14*1000</f>
        <v>0</v>
      </c>
      <c r="AO100">
        <f>AM100*$S14*1000</f>
        <v>0</v>
      </c>
      <c r="AP100">
        <f>AM100*$T14*1000</f>
        <v>0</v>
      </c>
      <c r="AQ100" s="5">
        <f t="shared" si="20"/>
        <v>0</v>
      </c>
      <c r="AR100">
        <v>0.81108420012322802</v>
      </c>
      <c r="AS100" s="56">
        <f>플러스DR_V2_보유데이터!AS98*I$21</f>
        <v>0</v>
      </c>
      <c r="AT100">
        <f>AS100*$R14*1000</f>
        <v>0</v>
      </c>
      <c r="AU100">
        <f>AS100*$S14*1000</f>
        <v>0</v>
      </c>
      <c r="AV100">
        <f>AS100*$T14*1000</f>
        <v>0</v>
      </c>
      <c r="AW100" s="5">
        <f t="shared" si="21"/>
        <v>0</v>
      </c>
      <c r="AX100">
        <v>1.7058516897925082</v>
      </c>
      <c r="AY100" s="56">
        <f>플러스DR_V2_보유데이터!AY98*J$21</f>
        <v>5.0925913542613145E-2</v>
      </c>
      <c r="AZ100">
        <f>AY100*$R14*1000</f>
        <v>7148.9797431120332</v>
      </c>
      <c r="BA100">
        <f>AY100*$S14*1000</f>
        <v>5624.6483236500217</v>
      </c>
      <c r="BB100">
        <f>AY100*$T14*1000</f>
        <v>3256.712171050111</v>
      </c>
      <c r="BC100" s="5">
        <f t="shared" si="22"/>
        <v>2.9853658349869527E-2</v>
      </c>
      <c r="BD100">
        <v>5.7934586189799546</v>
      </c>
      <c r="BE100" s="56">
        <f>플러스DR_V2_보유데이터!BE98*K$21</f>
        <v>0</v>
      </c>
      <c r="BF100">
        <f>BE100*$R14*1000</f>
        <v>0</v>
      </c>
      <c r="BG100">
        <f>BE100*$S14*1000</f>
        <v>0</v>
      </c>
      <c r="BH100">
        <f>BE100*$T14*1000</f>
        <v>0</v>
      </c>
      <c r="BI100" s="5">
        <f t="shared" si="23"/>
        <v>0</v>
      </c>
    </row>
    <row r="101" spans="1:61" x14ac:dyDescent="0.3">
      <c r="A101" s="20">
        <v>44734.5</v>
      </c>
      <c r="B101" s="23">
        <v>0</v>
      </c>
      <c r="C101" s="56">
        <f>플러스DR_V2_보유데이터!C99*B$21</f>
        <v>5.0134002930399976E-2</v>
      </c>
      <c r="D101">
        <f>C101*$R15*1000</f>
        <v>5778.9465177872053</v>
      </c>
      <c r="E101">
        <f>C101*$S15*1000</f>
        <v>5409.5257615273949</v>
      </c>
      <c r="F101">
        <f>C101*$T15*1000</f>
        <v>3206.0694873990788</v>
      </c>
      <c r="G101" s="5" t="s">
        <v>87</v>
      </c>
      <c r="H101" s="23">
        <v>0</v>
      </c>
      <c r="I101" s="56">
        <f>플러스DR_V2_보유데이터!I99*C$21</f>
        <v>0</v>
      </c>
      <c r="J101">
        <f>I101*$R15*1000</f>
        <v>0</v>
      </c>
      <c r="K101">
        <f>I101*$S15*1000</f>
        <v>0</v>
      </c>
      <c r="L101">
        <f>I101*$T15*1000</f>
        <v>0</v>
      </c>
      <c r="M101" s="5" t="s">
        <v>87</v>
      </c>
      <c r="N101">
        <v>0</v>
      </c>
      <c r="O101" s="56">
        <f>플러스DR_V2_보유데이터!O99*D$21</f>
        <v>8.7172874039709775E-2</v>
      </c>
      <c r="P101">
        <f>O101*$R15*1000</f>
        <v>10048.417190557344</v>
      </c>
      <c r="Q101">
        <f>O101*$S15*1000</f>
        <v>9406.0693393834008</v>
      </c>
      <c r="R101">
        <f>O101*$T15*1000</f>
        <v>5574.7052948394403</v>
      </c>
      <c r="S101" s="5" t="s">
        <v>87</v>
      </c>
      <c r="T101">
        <v>4.8957690085460319</v>
      </c>
      <c r="U101" s="56">
        <f>플러스DR_V2_보유데이터!U99*E$21</f>
        <v>0.11882438880540443</v>
      </c>
      <c r="V101">
        <f>U101*$R15*1000</f>
        <v>13696.887297598967</v>
      </c>
      <c r="W101">
        <f>U101*$S15*1000</f>
        <v>12821.309984621539</v>
      </c>
      <c r="X101">
        <f>U101*$T15*1000</f>
        <v>7598.8196641056138</v>
      </c>
      <c r="Y101" s="5">
        <f t="shared" si="18"/>
        <v>2.4270832344823745E-2</v>
      </c>
      <c r="Z101">
        <v>0</v>
      </c>
      <c r="AA101" s="56">
        <f>플러스DR_V2_보유데이터!AA99*K$21</f>
        <v>0</v>
      </c>
      <c r="AB101">
        <f>AA101*$R15*1000</f>
        <v>0</v>
      </c>
      <c r="AC101">
        <f>AA101*$S15*1000</f>
        <v>0</v>
      </c>
      <c r="AD101">
        <f>AA101*$T15*1000</f>
        <v>0</v>
      </c>
      <c r="AE101" s="5" t="s">
        <v>87</v>
      </c>
      <c r="AF101">
        <v>9.5810199164297263</v>
      </c>
      <c r="AG101" s="56">
        <f>플러스DR_V2_보유데이터!AG99*G$21</f>
        <v>9.6763796883127487E-2</v>
      </c>
      <c r="AH101">
        <f>AG101*$R15*1000</f>
        <v>11153.962866718106</v>
      </c>
      <c r="AI101">
        <f>AG101*$S15*1000</f>
        <v>10440.942702085295</v>
      </c>
      <c r="AJ101">
        <f>AG101*$T15*1000</f>
        <v>6188.0448106760032</v>
      </c>
      <c r="AK101" s="5">
        <f t="shared" si="19"/>
        <v>1.0099529875435831E-2</v>
      </c>
      <c r="AL101">
        <v>18.05853349568585</v>
      </c>
      <c r="AM101" s="56">
        <f>플러스DR_V2_보유데이터!AM99*H$21</f>
        <v>9.5727068025582823E-3</v>
      </c>
      <c r="AN101">
        <f>AM101*$R15*1000</f>
        <v>1103.4459131308931</v>
      </c>
      <c r="AO101">
        <f>AM101*$S15*1000</f>
        <v>1032.9078276051082</v>
      </c>
      <c r="AP101">
        <f>AM101*$T15*1000</f>
        <v>612.17460002360212</v>
      </c>
      <c r="AQ101" s="5">
        <f t="shared" si="20"/>
        <v>5.3009325507213934E-4</v>
      </c>
      <c r="AR101">
        <v>1.2337337751551023</v>
      </c>
      <c r="AS101" s="56">
        <f>플러스DR_V2_보유데이터!AS99*I$21</f>
        <v>0</v>
      </c>
      <c r="AT101">
        <f>AS101*$R15*1000</f>
        <v>0</v>
      </c>
      <c r="AU101">
        <f>AS101*$S15*1000</f>
        <v>0</v>
      </c>
      <c r="AV101">
        <f>AS101*$T15*1000</f>
        <v>0</v>
      </c>
      <c r="AW101" s="5">
        <f t="shared" si="21"/>
        <v>0</v>
      </c>
      <c r="AX101">
        <v>2.5947575415507722</v>
      </c>
      <c r="AY101" s="56">
        <f>플러스DR_V2_보유데이터!AY99*J$21</f>
        <v>0.11266826388300348</v>
      </c>
      <c r="AZ101">
        <f>AY101*$R15*1000</f>
        <v>12987.27077779381</v>
      </c>
      <c r="BA101">
        <f>AY101*$S15*1000</f>
        <v>12157.055897327915</v>
      </c>
      <c r="BB101">
        <f>AY101*$T15*1000</f>
        <v>7205.1354753180731</v>
      </c>
      <c r="BC101" s="5">
        <f t="shared" si="22"/>
        <v>4.342149972735676E-2</v>
      </c>
      <c r="BD101">
        <v>8.8123841792418993</v>
      </c>
      <c r="BE101" s="56">
        <f>플러스DR_V2_보유데이터!BE99*K$21</f>
        <v>4.8712032915728311E-3</v>
      </c>
      <c r="BF101">
        <f>BE101*$R15*1000</f>
        <v>561.50360341960027</v>
      </c>
      <c r="BG101">
        <f>BE101*$S15*1000</f>
        <v>525.60933009843041</v>
      </c>
      <c r="BH101">
        <f>BE101*$T15*1000</f>
        <v>311.51345049608261</v>
      </c>
      <c r="BI101" s="5">
        <f t="shared" si="23"/>
        <v>5.5276792210756653E-4</v>
      </c>
    </row>
    <row r="102" spans="1:61" x14ac:dyDescent="0.3">
      <c r="A102" s="20">
        <v>44734.541666666664</v>
      </c>
      <c r="B102" s="23">
        <v>0</v>
      </c>
      <c r="C102" s="56">
        <f>플러스DR_V2_보유데이터!C100*B$21</f>
        <v>7.4039690777714259E-2</v>
      </c>
      <c r="D102">
        <f>C102*$R16*1000</f>
        <v>8534.5551559471223</v>
      </c>
      <c r="E102">
        <f>C102*$S16*1000</f>
        <v>7875.3304291592813</v>
      </c>
      <c r="F102">
        <f>C102*$T16*1000</f>
        <v>4706.7031427392949</v>
      </c>
      <c r="G102" s="5" t="s">
        <v>87</v>
      </c>
      <c r="H102" s="23">
        <v>0</v>
      </c>
      <c r="I102" s="56">
        <f>플러스DR_V2_보유데이터!I100*C$21</f>
        <v>0</v>
      </c>
      <c r="J102">
        <f>I102*$R16*1000</f>
        <v>0</v>
      </c>
      <c r="K102">
        <f>I102*$S16*1000</f>
        <v>0</v>
      </c>
      <c r="L102">
        <f>I102*$T16*1000</f>
        <v>0</v>
      </c>
      <c r="M102" s="5" t="s">
        <v>87</v>
      </c>
      <c r="N102">
        <v>0</v>
      </c>
      <c r="O102" s="56">
        <f>플러스DR_V2_보유데이터!O100*D$21</f>
        <v>0.21986310713574939</v>
      </c>
      <c r="P102">
        <f>O102*$R16*1000</f>
        <v>25343.620359537832</v>
      </c>
      <c r="Q102">
        <f>O102*$S16*1000</f>
        <v>23386.032541303499</v>
      </c>
      <c r="R102">
        <f>O102*$T16*1000</f>
        <v>13976.697720619588</v>
      </c>
      <c r="S102" s="5" t="s">
        <v>87</v>
      </c>
      <c r="T102">
        <v>4.896121777277644</v>
      </c>
      <c r="U102" s="56">
        <f>플러스DR_V2_보유데이터!U100*E$21</f>
        <v>1.9529198492651646E-2</v>
      </c>
      <c r="V102">
        <f>U102*$R16*1000</f>
        <v>2251.130710247955</v>
      </c>
      <c r="W102">
        <f>U102*$S16*1000</f>
        <v>2077.2492366022161</v>
      </c>
      <c r="X102">
        <f>U102*$T16*1000</f>
        <v>1241.4711481778652</v>
      </c>
      <c r="Y102" s="5">
        <f t="shared" si="18"/>
        <v>3.988707671301106E-3</v>
      </c>
      <c r="Z102">
        <v>0</v>
      </c>
      <c r="AA102" s="56">
        <f>플러스DR_V2_보유데이터!AA100*K$21</f>
        <v>1.2322518643955486E-3</v>
      </c>
      <c r="AB102">
        <f>AA102*$R16*1000</f>
        <v>142.04167240887489</v>
      </c>
      <c r="AC102">
        <f>AA102*$S16*1000</f>
        <v>131.0701125589184</v>
      </c>
      <c r="AD102">
        <f>AA102*$T16*1000</f>
        <v>78.334251019625015</v>
      </c>
      <c r="AE102" s="5" t="s">
        <v>87</v>
      </c>
      <c r="AF102">
        <v>9.5817102848350917</v>
      </c>
      <c r="AG102" s="56">
        <f>플러스DR_V2_보유데이터!AG100*G$21</f>
        <v>4.8878783713369324E-2</v>
      </c>
      <c r="AH102">
        <f>AG102*$R16*1000</f>
        <v>5634.2573986400821</v>
      </c>
      <c r="AI102">
        <f>AG102*$S16*1000</f>
        <v>5199.057001384147</v>
      </c>
      <c r="AJ102">
        <f>AG102*$T16*1000</f>
        <v>3107.2242806588879</v>
      </c>
      <c r="AK102" s="5">
        <f t="shared" si="19"/>
        <v>5.1012587795239428E-3</v>
      </c>
      <c r="AL102">
        <v>18.059834718424284</v>
      </c>
      <c r="AM102" s="56">
        <f>플러스DR_V2_보유데이터!AM100*H$21</f>
        <v>5.0976401620463151E-2</v>
      </c>
      <c r="AN102">
        <f>AM102*$R16*1000</f>
        <v>5876.0498147907865</v>
      </c>
      <c r="AO102">
        <f>AM102*$S16*1000</f>
        <v>5422.1729268960571</v>
      </c>
      <c r="AP102">
        <f>AM102*$T16*1000</f>
        <v>3240.5698510128427</v>
      </c>
      <c r="AQ102" s="5">
        <f t="shared" si="20"/>
        <v>2.8226394324892823E-3</v>
      </c>
      <c r="AR102">
        <v>1.2338226728743877</v>
      </c>
      <c r="AS102" s="56">
        <f>플러스DR_V2_보유데이터!AS100*I$21</f>
        <v>0</v>
      </c>
      <c r="AT102">
        <f>AS102*$R16*1000</f>
        <v>0</v>
      </c>
      <c r="AU102">
        <f>AS102*$S16*1000</f>
        <v>0</v>
      </c>
      <c r="AV102">
        <f>AS102*$T16*1000</f>
        <v>0</v>
      </c>
      <c r="AW102" s="5">
        <f t="shared" si="21"/>
        <v>0</v>
      </c>
      <c r="AX102">
        <v>2.5949445089761505</v>
      </c>
      <c r="AY102" s="56">
        <f>플러스DR_V2_보유데이터!AY100*J$21</f>
        <v>0</v>
      </c>
      <c r="AZ102">
        <f>AY102*$R16*1000</f>
        <v>0</v>
      </c>
      <c r="BA102">
        <f>AY102*$S16*1000</f>
        <v>0</v>
      </c>
      <c r="BB102">
        <f>AY102*$T16*1000</f>
        <v>0</v>
      </c>
      <c r="BC102" s="5">
        <f t="shared" si="22"/>
        <v>0</v>
      </c>
      <c r="BD102">
        <v>8.8130191629561967</v>
      </c>
      <c r="BE102" s="56">
        <f>플러스DR_V2_보유데이터!BE100*K$21</f>
        <v>2.9084781534595747E-2</v>
      </c>
      <c r="BF102">
        <f>BE102*$R16*1000</f>
        <v>3352.6027674928514</v>
      </c>
      <c r="BG102">
        <f>BE102*$S16*1000</f>
        <v>3093.6415676359898</v>
      </c>
      <c r="BH102">
        <f>BE102*$T16*1000</f>
        <v>1848.9195621542515</v>
      </c>
      <c r="BI102" s="5">
        <f t="shared" si="23"/>
        <v>3.300206319401644E-3</v>
      </c>
    </row>
    <row r="103" spans="1:61" x14ac:dyDescent="0.3">
      <c r="A103" s="20">
        <v>44734.583333333336</v>
      </c>
      <c r="B103" s="23">
        <v>0</v>
      </c>
      <c r="C103" s="56">
        <f>플러스DR_V2_보유데이터!C101*B$21</f>
        <v>0</v>
      </c>
      <c r="D103">
        <f>C103*$R17*1000</f>
        <v>0</v>
      </c>
      <c r="E103">
        <f>C103*$S17*1000</f>
        <v>0</v>
      </c>
      <c r="F103">
        <f>C103*$T17*1000</f>
        <v>0</v>
      </c>
      <c r="G103" s="5" t="s">
        <v>87</v>
      </c>
      <c r="H103" s="23">
        <v>0</v>
      </c>
      <c r="I103" s="56">
        <f>플러스DR_V2_보유데이터!I101*C$21</f>
        <v>0</v>
      </c>
      <c r="J103">
        <f>I103*$R17*1000</f>
        <v>0</v>
      </c>
      <c r="K103">
        <f>I103*$S17*1000</f>
        <v>0</v>
      </c>
      <c r="L103">
        <f>I103*$T17*1000</f>
        <v>0</v>
      </c>
      <c r="M103" s="5" t="s">
        <v>87</v>
      </c>
      <c r="N103">
        <v>0</v>
      </c>
      <c r="O103" s="56">
        <f>플러스DR_V2_보유데이터!O101*D$21</f>
        <v>0.10353032654554084</v>
      </c>
      <c r="P103">
        <f>O103*$R17*1000</f>
        <v>15287.28801771456</v>
      </c>
      <c r="Q103">
        <f>O103*$S17*1000</f>
        <v>11346.716728738187</v>
      </c>
      <c r="R103">
        <f>O103*$T17*1000</f>
        <v>6620.7643825873374</v>
      </c>
      <c r="S103" s="5" t="s">
        <v>87</v>
      </c>
      <c r="T103">
        <v>3.3682453119657079</v>
      </c>
      <c r="U103" s="56">
        <f>플러스DR_V2_보유데이터!U101*E$21</f>
        <v>0</v>
      </c>
      <c r="V103">
        <f>U103*$R17*1000</f>
        <v>0</v>
      </c>
      <c r="W103">
        <f>U103*$S17*1000</f>
        <v>0</v>
      </c>
      <c r="X103">
        <f>U103*$T17*1000</f>
        <v>0</v>
      </c>
      <c r="Y103" s="5">
        <f t="shared" si="18"/>
        <v>0</v>
      </c>
      <c r="Z103">
        <v>0</v>
      </c>
      <c r="AA103" s="56">
        <f>플러스DR_V2_보유데이터!AA101*K$21</f>
        <v>0</v>
      </c>
      <c r="AB103">
        <f>AA103*$R17*1000</f>
        <v>0</v>
      </c>
      <c r="AC103">
        <f>AA103*$S17*1000</f>
        <v>0</v>
      </c>
      <c r="AD103">
        <f>AA103*$T17*1000</f>
        <v>0</v>
      </c>
      <c r="AE103" s="5" t="s">
        <v>87</v>
      </c>
      <c r="AF103">
        <v>6.5916560526103254</v>
      </c>
      <c r="AG103" s="56">
        <f>플러스DR_V2_보유데이터!AG101*G$21</f>
        <v>8.2720269107071295E-2</v>
      </c>
      <c r="AH103">
        <f>AG103*$R17*1000</f>
        <v>12214.474936350147</v>
      </c>
      <c r="AI103">
        <f>AG103*$S17*1000</f>
        <v>9065.9760535968016</v>
      </c>
      <c r="AJ103">
        <f>AG103*$T17*1000</f>
        <v>5289.96120939721</v>
      </c>
      <c r="AK103" s="5">
        <f t="shared" si="19"/>
        <v>1.2549239287798275E-2</v>
      </c>
      <c r="AL103">
        <v>12.424109610082244</v>
      </c>
      <c r="AM103" s="56">
        <f>플러스DR_V2_보유데이터!AM101*H$21</f>
        <v>1.1622489907785253E-2</v>
      </c>
      <c r="AN103">
        <f>AM103*$R17*1000</f>
        <v>1716.1768597835705</v>
      </c>
      <c r="AO103">
        <f>AM103*$S17*1000</f>
        <v>1273.8016489134482</v>
      </c>
      <c r="AP103">
        <f>AM103*$T17*1000</f>
        <v>743.25822960286689</v>
      </c>
      <c r="AQ103" s="5">
        <f t="shared" si="20"/>
        <v>9.3547870008747758E-4</v>
      </c>
      <c r="AR103">
        <v>0.84879780829652596</v>
      </c>
      <c r="AS103" s="56">
        <f>플러스DR_V2_보유데이터!AS101*I$21</f>
        <v>5.3652555544574855E-2</v>
      </c>
      <c r="AT103">
        <f>AS103*$R17*1000</f>
        <v>7922.3363517119233</v>
      </c>
      <c r="AU103">
        <f>AS103*$S17*1000</f>
        <v>5880.2127825743155</v>
      </c>
      <c r="AV103">
        <f>AS103*$T17*1000</f>
        <v>3431.0809270755622</v>
      </c>
      <c r="AW103" s="5">
        <f t="shared" si="21"/>
        <v>6.3210054291081952E-2</v>
      </c>
      <c r="AX103">
        <v>1.7851699926528262</v>
      </c>
      <c r="AY103" s="56">
        <f>플러스DR_V2_보유데이터!AY101*J$21</f>
        <v>5.2792578320786454E-3</v>
      </c>
      <c r="AZ103">
        <f>AY103*$R17*1000</f>
        <v>779.53521148473283</v>
      </c>
      <c r="BA103">
        <f>AY103*$S17*1000</f>
        <v>578.59609988015552</v>
      </c>
      <c r="BB103">
        <f>AY103*$T17*1000</f>
        <v>337.6085383614294</v>
      </c>
      <c r="BC103" s="5">
        <f t="shared" si="22"/>
        <v>2.9572857788369156E-3</v>
      </c>
      <c r="BD103">
        <v>6.0628415366736181</v>
      </c>
      <c r="BE103" s="56">
        <f>플러스DR_V2_보유데이터!BE101*K$21</f>
        <v>4.4133354693428099E-2</v>
      </c>
      <c r="BF103">
        <f>BE103*$R17*1000</f>
        <v>6516.7311540315932</v>
      </c>
      <c r="BG103">
        <f>BE103*$S17*1000</f>
        <v>4836.927407690333</v>
      </c>
      <c r="BH103">
        <f>BE103*$T17*1000</f>
        <v>2822.328032644727</v>
      </c>
      <c r="BI103" s="5">
        <f t="shared" si="23"/>
        <v>7.2793185219288681E-3</v>
      </c>
    </row>
    <row r="104" spans="1:61" ht="18" thickBot="1" x14ac:dyDescent="0.35">
      <c r="A104" s="21">
        <v>44734.625</v>
      </c>
      <c r="B104" s="24">
        <v>0</v>
      </c>
      <c r="C104" s="25">
        <f>플러스DR_V2_보유데이터!C102*B$21</f>
        <v>1.4210298482854888E-2</v>
      </c>
      <c r="D104" s="25">
        <f>C104*$R18*1000</f>
        <v>2082.6613456472123</v>
      </c>
      <c r="E104" s="25">
        <f>C104*$S18*1000</f>
        <v>1637.5521662687493</v>
      </c>
      <c r="F104" s="25">
        <f>C104*$T18*1000</f>
        <v>1522.6334824379014</v>
      </c>
      <c r="G104" s="7" t="s">
        <v>87</v>
      </c>
      <c r="H104" s="24">
        <v>0</v>
      </c>
      <c r="I104" s="25">
        <f>플러스DR_V2_보유데이터!I102*C$21</f>
        <v>0</v>
      </c>
      <c r="J104" s="25">
        <f>I104*$R18*1000</f>
        <v>0</v>
      </c>
      <c r="K104" s="25">
        <f>I104*$S18*1000</f>
        <v>0</v>
      </c>
      <c r="L104" s="25">
        <f>I104*$T18*1000</f>
        <v>0</v>
      </c>
      <c r="M104" s="7" t="s">
        <v>87</v>
      </c>
      <c r="N104" s="25">
        <v>0</v>
      </c>
      <c r="O104" s="25">
        <f>플러스DR_V2_보유데이터!O102*D$21</f>
        <v>9.2438594938899762E-2</v>
      </c>
      <c r="P104" s="25">
        <f>O104*$R18*1000</f>
        <v>13547.800474245149</v>
      </c>
      <c r="Q104" s="25">
        <f>O104*$S18*1000</f>
        <v>10652.346364973995</v>
      </c>
      <c r="R104" s="25">
        <f>O104*$T18*1000</f>
        <v>9904.7954477031108</v>
      </c>
      <c r="S104" s="7" t="s">
        <v>87</v>
      </c>
      <c r="T104" s="25">
        <v>1.4211470042311518</v>
      </c>
      <c r="U104" s="25">
        <f>플러스DR_V2_보유데이터!U102*E$21</f>
        <v>9.8247304517581513E-2</v>
      </c>
      <c r="V104" s="25">
        <f>U104*$R18*1000</f>
        <v>14399.124950096746</v>
      </c>
      <c r="W104" s="25">
        <f>U104*$S18*1000</f>
        <v>11321.724630692544</v>
      </c>
      <c r="X104" s="25">
        <f>U104*$T18*1000</f>
        <v>10527.19867905886</v>
      </c>
      <c r="Y104" s="7">
        <f t="shared" si="18"/>
        <v>6.9132400958572093E-2</v>
      </c>
      <c r="Z104" s="25">
        <v>0</v>
      </c>
      <c r="AA104" s="25">
        <f>플러스DR_V2_보유데이터!AA102*K$21</f>
        <v>0</v>
      </c>
      <c r="AB104" s="25">
        <f>AA104*$R18*1000</f>
        <v>0</v>
      </c>
      <c r="AC104" s="25">
        <f>AA104*$S18*1000</f>
        <v>0</v>
      </c>
      <c r="AD104" s="25">
        <f>AA104*$T18*1000</f>
        <v>0</v>
      </c>
      <c r="AE104" s="7" t="s">
        <v>87</v>
      </c>
      <c r="AF104" s="25">
        <v>2.7811846776155109</v>
      </c>
      <c r="AG104" s="25">
        <f>플러스DR_V2_보유데이터!AG102*G$21</f>
        <v>3.8499574974980612E-2</v>
      </c>
      <c r="AH104" s="25">
        <f>AG104*$R18*1000</f>
        <v>5642.4977083331587</v>
      </c>
      <c r="AI104" s="25">
        <f>AG104*$S18*1000</f>
        <v>4436.5755213918419</v>
      </c>
      <c r="AJ104" s="25">
        <f>AG104*$T18*1000</f>
        <v>4125.2294585691725</v>
      </c>
      <c r="AK104" s="7">
        <f t="shared" si="19"/>
        <v>1.3842868934539454E-2</v>
      </c>
      <c r="AL104" s="25">
        <v>5.2420428197088533</v>
      </c>
      <c r="AM104" s="25">
        <f>플러스DR_V2_보유데이터!AM102*H$21</f>
        <v>9.2021031802929393E-2</v>
      </c>
      <c r="AN104" s="25">
        <f>AM104*$R18*1000</f>
        <v>13486.602421037333</v>
      </c>
      <c r="AO104" s="25">
        <f>AM104*$S18*1000</f>
        <v>10604.227641874179</v>
      </c>
      <c r="AP104" s="25">
        <f>AM104*$T18*1000</f>
        <v>9860.0535576838847</v>
      </c>
      <c r="AQ104" s="7">
        <f t="shared" si="20"/>
        <v>1.7554422000703895E-2</v>
      </c>
      <c r="AR104" s="25">
        <v>0.35812904071247659</v>
      </c>
      <c r="AS104" s="25">
        <f>플러스DR_V2_보유데이터!AS102*I$21</f>
        <v>4.6000069549499166E-2</v>
      </c>
      <c r="AT104" s="25">
        <f>AS104*$R18*1000</f>
        <v>6741.7701931745978</v>
      </c>
      <c r="AU104" s="25">
        <f>AS104*$S18*1000</f>
        <v>5300.9100146756364</v>
      </c>
      <c r="AV104" s="25">
        <f>AS104*$T18*1000</f>
        <v>4928.9074522288365</v>
      </c>
      <c r="AW104" s="7">
        <f t="shared" si="21"/>
        <v>0.12844551633675039</v>
      </c>
      <c r="AX104" s="25">
        <v>0.75320790266945392</v>
      </c>
      <c r="AY104" s="25">
        <f>플러스DR_V2_보유데이터!AY102*J$21</f>
        <v>0</v>
      </c>
      <c r="AZ104" s="25">
        <f>AY104*$R18*1000</f>
        <v>0</v>
      </c>
      <c r="BA104" s="25">
        <f>AY104*$S18*1000</f>
        <v>0</v>
      </c>
      <c r="BB104" s="25">
        <f>AY104*$T18*1000</f>
        <v>0</v>
      </c>
      <c r="BC104" s="7">
        <f t="shared" si="22"/>
        <v>0</v>
      </c>
      <c r="BD104" s="25">
        <v>2.5580645971250524</v>
      </c>
      <c r="BE104" s="25">
        <f>플러스DR_V2_보유데이터!BE102*K$21</f>
        <v>1.9372753339787414E-3</v>
      </c>
      <c r="BF104" s="25">
        <f>BE104*$R18*1000</f>
        <v>283.92707294792433</v>
      </c>
      <c r="BG104" s="25">
        <f>BE104*$S18*1000</f>
        <v>223.24579766170831</v>
      </c>
      <c r="BH104" s="25">
        <f>BE104*$T18*1000</f>
        <v>207.57905203582214</v>
      </c>
      <c r="BI104" s="7">
        <f t="shared" si="23"/>
        <v>7.5732072448675414E-4</v>
      </c>
    </row>
    <row r="106" spans="1:61" ht="18" thickBot="1" x14ac:dyDescent="0.35">
      <c r="A106" s="42" t="s">
        <v>111</v>
      </c>
    </row>
    <row r="107" spans="1:61" ht="18" thickBot="1" x14ac:dyDescent="0.35">
      <c r="A107" s="36"/>
      <c r="B107" s="46" t="s">
        <v>28</v>
      </c>
      <c r="C107" s="47"/>
      <c r="D107" s="47"/>
      <c r="E107" s="47"/>
      <c r="F107" s="47"/>
      <c r="G107" s="48"/>
      <c r="H107" s="47" t="s">
        <v>29</v>
      </c>
      <c r="I107" s="47"/>
      <c r="J107" s="47"/>
      <c r="K107" s="47"/>
      <c r="L107" s="47"/>
      <c r="M107" s="48"/>
      <c r="N107" s="46" t="s">
        <v>57</v>
      </c>
      <c r="O107" s="47"/>
      <c r="P107" s="47"/>
      <c r="Q107" s="47"/>
      <c r="R107" s="47"/>
      <c r="S107" s="48"/>
      <c r="T107" s="46" t="s">
        <v>58</v>
      </c>
      <c r="U107" s="47"/>
      <c r="V107" s="47"/>
      <c r="W107" s="47"/>
      <c r="X107" s="47"/>
      <c r="Y107" s="48"/>
      <c r="Z107" s="46" t="s">
        <v>59</v>
      </c>
      <c r="AA107" s="47"/>
      <c r="AB107" s="47"/>
      <c r="AC107" s="47"/>
      <c r="AD107" s="47"/>
      <c r="AE107" s="48"/>
      <c r="AF107" s="46" t="s">
        <v>60</v>
      </c>
      <c r="AG107" s="47"/>
      <c r="AH107" s="47"/>
      <c r="AI107" s="47"/>
      <c r="AJ107" s="47"/>
      <c r="AK107" s="48"/>
      <c r="AL107" s="46" t="s">
        <v>61</v>
      </c>
      <c r="AM107" s="47"/>
      <c r="AN107" s="47"/>
      <c r="AO107" s="47"/>
      <c r="AP107" s="47"/>
      <c r="AQ107" s="48"/>
      <c r="AR107" s="46" t="s">
        <v>62</v>
      </c>
      <c r="AS107" s="47"/>
      <c r="AT107" s="47"/>
      <c r="AU107" s="47"/>
      <c r="AV107" s="47"/>
      <c r="AW107" s="48"/>
      <c r="AX107" s="46" t="s">
        <v>63</v>
      </c>
      <c r="AY107" s="47"/>
      <c r="AZ107" s="47"/>
      <c r="BA107" s="47"/>
      <c r="BB107" s="47"/>
      <c r="BC107" s="48"/>
      <c r="BD107" s="46" t="s">
        <v>64</v>
      </c>
      <c r="BE107" s="47"/>
      <c r="BF107" s="47"/>
      <c r="BG107" s="47"/>
      <c r="BH107" s="47"/>
      <c r="BI107" s="48"/>
    </row>
    <row r="108" spans="1:61" x14ac:dyDescent="0.3">
      <c r="A108" s="37" t="s">
        <v>0</v>
      </c>
      <c r="B108" s="38" t="s">
        <v>54</v>
      </c>
      <c r="C108" s="39" t="s">
        <v>55</v>
      </c>
      <c r="D108" s="41" t="s">
        <v>88</v>
      </c>
      <c r="E108" s="41" t="s">
        <v>90</v>
      </c>
      <c r="F108" s="41" t="s">
        <v>91</v>
      </c>
      <c r="G108" s="40" t="s">
        <v>65</v>
      </c>
      <c r="H108" s="38" t="s">
        <v>54</v>
      </c>
      <c r="I108" s="39" t="s">
        <v>55</v>
      </c>
      <c r="J108" s="41" t="s">
        <v>88</v>
      </c>
      <c r="K108" s="41" t="s">
        <v>90</v>
      </c>
      <c r="L108" s="41" t="s">
        <v>91</v>
      </c>
      <c r="M108" s="40" t="s">
        <v>65</v>
      </c>
      <c r="N108" s="38" t="s">
        <v>54</v>
      </c>
      <c r="O108" s="39" t="s">
        <v>55</v>
      </c>
      <c r="P108" s="41" t="s">
        <v>88</v>
      </c>
      <c r="Q108" s="41" t="s">
        <v>90</v>
      </c>
      <c r="R108" s="41" t="s">
        <v>91</v>
      </c>
      <c r="S108" s="40" t="s">
        <v>65</v>
      </c>
      <c r="T108" s="38" t="s">
        <v>54</v>
      </c>
      <c r="U108" s="39" t="s">
        <v>55</v>
      </c>
      <c r="V108" s="41" t="s">
        <v>88</v>
      </c>
      <c r="W108" s="41" t="s">
        <v>90</v>
      </c>
      <c r="X108" s="41" t="s">
        <v>91</v>
      </c>
      <c r="Y108" s="40" t="s">
        <v>65</v>
      </c>
      <c r="Z108" s="38" t="s">
        <v>54</v>
      </c>
      <c r="AA108" s="39" t="s">
        <v>55</v>
      </c>
      <c r="AB108" s="41" t="s">
        <v>88</v>
      </c>
      <c r="AC108" s="41" t="s">
        <v>90</v>
      </c>
      <c r="AD108" s="41" t="s">
        <v>91</v>
      </c>
      <c r="AE108" s="40" t="s">
        <v>65</v>
      </c>
      <c r="AF108" s="38" t="s">
        <v>54</v>
      </c>
      <c r="AG108" s="39" t="s">
        <v>55</v>
      </c>
      <c r="AH108" s="41" t="s">
        <v>88</v>
      </c>
      <c r="AI108" s="41" t="s">
        <v>90</v>
      </c>
      <c r="AJ108" s="41" t="s">
        <v>91</v>
      </c>
      <c r="AK108" s="40" t="s">
        <v>65</v>
      </c>
      <c r="AL108" s="38" t="s">
        <v>54</v>
      </c>
      <c r="AM108" s="39" t="s">
        <v>55</v>
      </c>
      <c r="AN108" s="41" t="s">
        <v>88</v>
      </c>
      <c r="AO108" s="41" t="s">
        <v>90</v>
      </c>
      <c r="AP108" s="41" t="s">
        <v>91</v>
      </c>
      <c r="AQ108" s="40" t="s">
        <v>65</v>
      </c>
      <c r="AR108" s="38" t="s">
        <v>54</v>
      </c>
      <c r="AS108" s="39" t="s">
        <v>55</v>
      </c>
      <c r="AT108" s="41" t="s">
        <v>88</v>
      </c>
      <c r="AU108" s="41" t="s">
        <v>90</v>
      </c>
      <c r="AV108" s="41" t="s">
        <v>91</v>
      </c>
      <c r="AW108" s="40" t="s">
        <v>65</v>
      </c>
      <c r="AX108" s="38" t="s">
        <v>54</v>
      </c>
      <c r="AY108" s="39" t="s">
        <v>55</v>
      </c>
      <c r="AZ108" s="41" t="s">
        <v>88</v>
      </c>
      <c r="BA108" s="41" t="s">
        <v>90</v>
      </c>
      <c r="BB108" s="41" t="s">
        <v>91</v>
      </c>
      <c r="BC108" s="40" t="s">
        <v>65</v>
      </c>
      <c r="BD108" s="38" t="s">
        <v>54</v>
      </c>
      <c r="BE108" s="39" t="s">
        <v>55</v>
      </c>
      <c r="BF108" s="41" t="s">
        <v>88</v>
      </c>
      <c r="BG108" s="41" t="s">
        <v>90</v>
      </c>
      <c r="BH108" s="41" t="s">
        <v>91</v>
      </c>
      <c r="BI108" s="40" t="s">
        <v>65</v>
      </c>
    </row>
    <row r="109" spans="1:61" x14ac:dyDescent="0.3">
      <c r="A109" s="20">
        <v>44733.333333333336</v>
      </c>
      <c r="B109" s="23">
        <v>0</v>
      </c>
      <c r="C109" s="56">
        <f>플러스DR_V2_보유데이터!C107*B$21</f>
        <v>0</v>
      </c>
      <c r="D109">
        <f>C109*$W3*1000</f>
        <v>0</v>
      </c>
      <c r="E109">
        <f>C109*$X3*1000</f>
        <v>0</v>
      </c>
      <c r="F109">
        <f>C109*$Y3*1000</f>
        <v>0</v>
      </c>
      <c r="G109" s="5" t="s">
        <v>87</v>
      </c>
      <c r="H109" s="23">
        <v>0</v>
      </c>
      <c r="I109" s="56">
        <f>플러스DR_V2_보유데이터!I107*C$21</f>
        <v>0</v>
      </c>
      <c r="J109">
        <f>I109*$W3*1000</f>
        <v>0</v>
      </c>
      <c r="K109">
        <f>I109*$X3*1000</f>
        <v>0</v>
      </c>
      <c r="L109">
        <f>I109*$Y3*1000</f>
        <v>0</v>
      </c>
      <c r="M109" s="5" t="s">
        <v>87</v>
      </c>
      <c r="N109">
        <v>0</v>
      </c>
      <c r="O109" s="56">
        <f>플러스DR_V2_보유데이터!O107*D$21</f>
        <v>1.5987933316638496E-2</v>
      </c>
      <c r="P109">
        <f>O109*$W3*1000</f>
        <v>3445.5595090687621</v>
      </c>
      <c r="Q109">
        <f>O109*$X3*1000</f>
        <v>2385.3730042869352</v>
      </c>
      <c r="R109">
        <f>O109*$Y3*1000</f>
        <v>2189.2277090473094</v>
      </c>
      <c r="S109" s="5" t="s">
        <v>87</v>
      </c>
      <c r="T109">
        <v>0.2012912245280927</v>
      </c>
      <c r="U109" s="56">
        <f>플러스DR_V2_보유데이터!U107*E$21</f>
        <v>4.1489893365441045E-2</v>
      </c>
      <c r="V109">
        <f>U109*$W3*1000</f>
        <v>8941.4869191861981</v>
      </c>
      <c r="W109">
        <f>U109*$X3*1000</f>
        <v>6190.2229403015272</v>
      </c>
      <c r="X109">
        <f>U109*$Y3*1000</f>
        <v>5681.2110985298423</v>
      </c>
      <c r="Y109" s="5">
        <f>1-(T109-U109)/T109</f>
        <v>0.20611873896991773</v>
      </c>
      <c r="Z109">
        <v>0</v>
      </c>
      <c r="AA109" s="56">
        <f>플러스DR_V2_보유데이터!AA107*F$21</f>
        <v>7.376792797985221E-2</v>
      </c>
      <c r="AB109">
        <f>AA109*$W3*1000</f>
        <v>15897.726158937949</v>
      </c>
      <c r="AC109">
        <f>AA109*$X3*1000</f>
        <v>11006.051908047313</v>
      </c>
      <c r="AD109">
        <f>AA109*$Y3*1000</f>
        <v>10101.042378281165</v>
      </c>
      <c r="AE109" s="5" t="s">
        <v>87</v>
      </c>
      <c r="AF109">
        <v>0.39392692503254789</v>
      </c>
      <c r="AG109" s="56">
        <f>플러스DR_V2_보유데이터!AG107*G$21</f>
        <v>0</v>
      </c>
      <c r="AH109">
        <f>AG109*$W3*1000</f>
        <v>0</v>
      </c>
      <c r="AI109">
        <f>AG109*$X3*1000</f>
        <v>0</v>
      </c>
      <c r="AJ109">
        <f>AG109*$Y3*1000</f>
        <v>0</v>
      </c>
      <c r="AK109" s="5">
        <f>1-(AF109-AG109)/AF109</f>
        <v>0</v>
      </c>
      <c r="AL109">
        <v>0.7424828079476179</v>
      </c>
      <c r="AM109" s="56">
        <f>플러스DR_V2_보유데이터!AM107*H$21</f>
        <v>0</v>
      </c>
      <c r="AN109">
        <f>AM109*$W3*1000</f>
        <v>0</v>
      </c>
      <c r="AO109">
        <f>AM109*$X3*1000</f>
        <v>0</v>
      </c>
      <c r="AP109">
        <f>AM109*$Y3*1000</f>
        <v>0</v>
      </c>
      <c r="AQ109" s="5">
        <f>1-(AL109-AM109)/AL109</f>
        <v>0</v>
      </c>
      <c r="AR109">
        <v>5.0725387964410971E-2</v>
      </c>
      <c r="AS109" s="56">
        <f>플러스DR_V2_보유데이터!AS107*I$21</f>
        <v>0</v>
      </c>
      <c r="AT109">
        <f>AS109*$W3*1000</f>
        <v>0</v>
      </c>
      <c r="AU109">
        <f>AS109*$X3*1000</f>
        <v>0</v>
      </c>
      <c r="AV109">
        <f>AS109*$Y3*1000</f>
        <v>0</v>
      </c>
      <c r="AW109" s="5">
        <f>1-(AR109-AS109)/AR109</f>
        <v>0</v>
      </c>
      <c r="AX109">
        <v>0.10668434764396165</v>
      </c>
      <c r="AY109" s="56">
        <f>플러스DR_V2_보유데이터!AY107*J$21</f>
        <v>0</v>
      </c>
      <c r="AZ109">
        <f>AY109*$W3*1000</f>
        <v>0</v>
      </c>
      <c r="BA109">
        <f>AY109*$X3*1000</f>
        <v>0</v>
      </c>
      <c r="BB109">
        <f>AY109*$Y3*1000</f>
        <v>0</v>
      </c>
      <c r="BC109" s="5">
        <f>1-(AX109-AY109)/AX109</f>
        <v>0</v>
      </c>
      <c r="BD109">
        <v>0.36232420266461896</v>
      </c>
      <c r="BE109" s="56">
        <f>플러스DR_V2_보유데이터!BE107*K$21</f>
        <v>4.8104548473092965E-2</v>
      </c>
      <c r="BF109">
        <f>BE109*$W3*1000</f>
        <v>10367.011241436265</v>
      </c>
      <c r="BG109">
        <f>BE109*$X3*1000</f>
        <v>7177.1184579380133</v>
      </c>
      <c r="BH109">
        <f>BE109*$Y3*1000</f>
        <v>6586.9558224206203</v>
      </c>
      <c r="BI109" s="5">
        <f>1-(BD109-BE109)/BD109</f>
        <v>0.13276658892594151</v>
      </c>
    </row>
    <row r="110" spans="1:61" x14ac:dyDescent="0.3">
      <c r="A110" s="20">
        <v>44733.375</v>
      </c>
      <c r="B110" s="23">
        <v>0</v>
      </c>
      <c r="C110" s="56">
        <f>플러스DR_V2_보유데이터!C108*B$21</f>
        <v>0</v>
      </c>
      <c r="D110">
        <f>C110*$W4*1000</f>
        <v>0</v>
      </c>
      <c r="E110">
        <f>C110*$X4*1000</f>
        <v>0</v>
      </c>
      <c r="F110">
        <f>C110*$Y4*1000</f>
        <v>0</v>
      </c>
      <c r="G110" s="5" t="s">
        <v>87</v>
      </c>
      <c r="H110" s="23">
        <v>0</v>
      </c>
      <c r="I110" s="56">
        <f>플러스DR_V2_보유데이터!I108*C$21</f>
        <v>0</v>
      </c>
      <c r="J110">
        <f>I110*$W4*1000</f>
        <v>0</v>
      </c>
      <c r="K110">
        <f>I110*$X4*1000</f>
        <v>0</v>
      </c>
      <c r="L110">
        <f>I110*$Y4*1000</f>
        <v>0</v>
      </c>
      <c r="M110" s="5" t="s">
        <v>87</v>
      </c>
      <c r="N110">
        <v>0</v>
      </c>
      <c r="O110" s="56">
        <f>플러스DR_V2_보유데이터!O108*D$21</f>
        <v>1.1498962370556736E-2</v>
      </c>
      <c r="P110">
        <f>O110*$W4*1000</f>
        <v>2142.8316377532478</v>
      </c>
      <c r="Q110">
        <f>O110*$X4*1000</f>
        <v>1605.2129840676948</v>
      </c>
      <c r="R110">
        <f>O110*$Y4*1000</f>
        <v>1572.713083421045</v>
      </c>
      <c r="S110" s="5" t="s">
        <v>87</v>
      </c>
      <c r="T110">
        <v>0.6590876175907795</v>
      </c>
      <c r="U110" s="56">
        <f>플러스DR_V2_보유데이터!U108*E$21</f>
        <v>6.359737040820225E-2</v>
      </c>
      <c r="V110">
        <f>U110*$W4*1000</f>
        <v>11851.369975568488</v>
      </c>
      <c r="W110">
        <f>U110*$X4*1000</f>
        <v>8877.9597186268711</v>
      </c>
      <c r="X110">
        <f>U110*$Y4*1000</f>
        <v>8698.212350729822</v>
      </c>
      <c r="Y110" s="5">
        <f t="shared" ref="Y110:Y124" si="24">1-(T110-U110)/T110</f>
        <v>9.6493043884931851E-2</v>
      </c>
      <c r="Z110">
        <v>0</v>
      </c>
      <c r="AA110" s="56">
        <f>플러스DR_V2_보유데이터!AA108*K$21</f>
        <v>7.4505248364009236E-2</v>
      </c>
      <c r="AB110">
        <f>AA110*$W4*1000</f>
        <v>13884.053032633121</v>
      </c>
      <c r="AC110">
        <f>AA110*$X4*1000</f>
        <v>10400.65948570502</v>
      </c>
      <c r="AD110">
        <f>AA110*$Y4*1000</f>
        <v>10190.082818745545</v>
      </c>
      <c r="AE110" s="5" t="s">
        <v>87</v>
      </c>
      <c r="AF110">
        <v>1.2898344631428711</v>
      </c>
      <c r="AG110" s="56">
        <f>플러스DR_V2_보유데이터!AG108*G$21</f>
        <v>0</v>
      </c>
      <c r="AH110">
        <f>AG110*$W4*1000</f>
        <v>0</v>
      </c>
      <c r="AI110">
        <f>AG110*$X4*1000</f>
        <v>0</v>
      </c>
      <c r="AJ110">
        <f>AG110*$Y4*1000</f>
        <v>0</v>
      </c>
      <c r="AK110" s="5">
        <f t="shared" ref="AK110:AK124" si="25">1-(AF110-AG110)/AF110</f>
        <v>0</v>
      </c>
      <c r="AL110">
        <v>2.4311105769243873</v>
      </c>
      <c r="AM110" s="56">
        <f>플러스DR_V2_보유데이터!AM108*H$21</f>
        <v>0</v>
      </c>
      <c r="AN110">
        <f>AM110*$W4*1000</f>
        <v>0</v>
      </c>
      <c r="AO110">
        <f>AM110*$X4*1000</f>
        <v>0</v>
      </c>
      <c r="AP110">
        <f>AM110*$Y4*1000</f>
        <v>0</v>
      </c>
      <c r="AQ110" s="5">
        <f t="shared" ref="AQ110:AQ124" si="26">1-(AL110-AM110)/AL110</f>
        <v>0</v>
      </c>
      <c r="AR110">
        <v>0.16609007761371986</v>
      </c>
      <c r="AS110" s="56">
        <f>플러스DR_V2_보유데이터!AS108*I$21</f>
        <v>0</v>
      </c>
      <c r="AT110">
        <f>AS110*$W4*1000</f>
        <v>0</v>
      </c>
      <c r="AU110">
        <f>AS110*$X4*1000</f>
        <v>0</v>
      </c>
      <c r="AV110">
        <f>AS110*$Y4*1000</f>
        <v>0</v>
      </c>
      <c r="AW110" s="5">
        <f t="shared" ref="AW110:AW124" si="27">1-(AR110-AS110)/AR110</f>
        <v>0</v>
      </c>
      <c r="AX110">
        <v>0.34931643288340142</v>
      </c>
      <c r="AY110" s="56">
        <f>플러스DR_V2_보유데이터!AY108*J$21</f>
        <v>3.6309155980818034E-2</v>
      </c>
      <c r="AZ110">
        <f>AY110*$W4*1000</f>
        <v>6766.2112170254404</v>
      </c>
      <c r="BA110">
        <f>AY110*$X4*1000</f>
        <v>5068.6250413502676</v>
      </c>
      <c r="BB110">
        <f>AY110*$Y4*1000</f>
        <v>4966.0032634964828</v>
      </c>
      <c r="BC110" s="5">
        <f t="shared" ref="BC110:BC124" si="28">1-(AX110-AY110)/AX110</f>
        <v>0.10394345230514157</v>
      </c>
      <c r="BD110">
        <v>1.1863577067979656</v>
      </c>
      <c r="BE110" s="56">
        <f>플러스DR_V2_보유데이터!BE108*K$21</f>
        <v>2.5328279659909789E-2</v>
      </c>
      <c r="BF110">
        <f>BE110*$W4*1000</f>
        <v>4719.9249146241882</v>
      </c>
      <c r="BG110">
        <f>BE110*$X4*1000</f>
        <v>3535.7349701646531</v>
      </c>
      <c r="BH110">
        <f>BE110*$Y4*1000</f>
        <v>3464.148809085862</v>
      </c>
      <c r="BI110" s="5">
        <f t="shared" ref="BI110:BI124" si="29">1-(BD110-BE110)/BD110</f>
        <v>2.1349614466847355E-2</v>
      </c>
    </row>
    <row r="111" spans="1:61" x14ac:dyDescent="0.3">
      <c r="A111" s="20">
        <v>44733.416666666664</v>
      </c>
      <c r="B111" s="23">
        <v>0</v>
      </c>
      <c r="C111" s="56">
        <f>플러스DR_V2_보유데이터!C109*B$21</f>
        <v>8.5393639797345058E-2</v>
      </c>
      <c r="D111">
        <f>C111*$W5*1000</f>
        <v>15153.10138203888</v>
      </c>
      <c r="E111">
        <f>C111*$X5*1000</f>
        <v>11589.169360550084</v>
      </c>
      <c r="F111">
        <f>C111*$Y5*1000</f>
        <v>7134.6386050681795</v>
      </c>
      <c r="G111" s="5" t="s">
        <v>87</v>
      </c>
      <c r="H111" s="23">
        <v>0</v>
      </c>
      <c r="I111" s="56">
        <f>플러스DR_V2_보유데이터!I109*C$21</f>
        <v>1.5126031972829091E-2</v>
      </c>
      <c r="J111">
        <f>I111*$W5*1000</f>
        <v>2684.1143735785222</v>
      </c>
      <c r="K111">
        <f>I111*$X5*1000</f>
        <v>2052.8243871818422</v>
      </c>
      <c r="L111">
        <f>I111*$Y5*1000</f>
        <v>1263.7799713298705</v>
      </c>
      <c r="M111" s="5" t="s">
        <v>87</v>
      </c>
      <c r="N111">
        <v>0</v>
      </c>
      <c r="O111" s="56">
        <f>플러스DR_V2_보유데이터!O109*D$21</f>
        <v>0.11530430673370443</v>
      </c>
      <c r="P111">
        <f>O111*$W5*1000</f>
        <v>20460.74922989585</v>
      </c>
      <c r="Q111">
        <f>O111*$X5*1000</f>
        <v>15648.485553595783</v>
      </c>
      <c r="R111">
        <f>O111*$Y5*1000</f>
        <v>9633.6748276010039</v>
      </c>
      <c r="S111" s="5" t="s">
        <v>87</v>
      </c>
      <c r="T111">
        <v>1.483426199598447</v>
      </c>
      <c r="U111" s="56">
        <f>플러스DR_V2_보유데이터!U109*E$21</f>
        <v>4.032856941370803E-3</v>
      </c>
      <c r="V111">
        <f>U111*$W5*1000</f>
        <v>715.63046424624895</v>
      </c>
      <c r="W111">
        <f>U111*$X5*1000</f>
        <v>547.31783551249134</v>
      </c>
      <c r="X111">
        <f>U111*$Y5*1000</f>
        <v>336.94519745153059</v>
      </c>
      <c r="Y111" s="5">
        <f t="shared" si="24"/>
        <v>2.7186097579120494E-3</v>
      </c>
      <c r="Z111">
        <v>0</v>
      </c>
      <c r="AA111" s="56">
        <f>플러스DR_V2_보유데이터!AA109*K$21</f>
        <v>1.617572639987799E-2</v>
      </c>
      <c r="AB111">
        <f>AA111*$W5*1000</f>
        <v>2870.3826496583492</v>
      </c>
      <c r="AC111">
        <f>AA111*$X5*1000</f>
        <v>2195.283316450641</v>
      </c>
      <c r="AD111">
        <f>AA111*$Y5*1000</f>
        <v>1351.4819407098059</v>
      </c>
      <c r="AE111" s="5" t="s">
        <v>87</v>
      </c>
      <c r="AF111">
        <v>2.903065062525763</v>
      </c>
      <c r="AG111" s="56">
        <f>플러스DR_V2_보유데이터!AG109*G$21</f>
        <v>0</v>
      </c>
      <c r="AH111">
        <f>AG111*$W5*1000</f>
        <v>0</v>
      </c>
      <c r="AI111">
        <f>AG111*$X5*1000</f>
        <v>0</v>
      </c>
      <c r="AJ111">
        <f>AG111*$Y5*1000</f>
        <v>0</v>
      </c>
      <c r="AK111" s="5">
        <f t="shared" si="25"/>
        <v>0</v>
      </c>
      <c r="AL111">
        <v>5.4717658588598921</v>
      </c>
      <c r="AM111" s="56">
        <f>플러스DR_V2_보유데이터!AM109*H$21</f>
        <v>2.9870351270239258E-2</v>
      </c>
      <c r="AN111">
        <f>AM111*$W5*1000</f>
        <v>5300.493832903956</v>
      </c>
      <c r="AO111">
        <f>AM111*$X5*1000</f>
        <v>4053.8447658567634</v>
      </c>
      <c r="AP111">
        <f>AM111*$Y5*1000</f>
        <v>2495.66784862849</v>
      </c>
      <c r="AQ111" s="5">
        <f t="shared" si="26"/>
        <v>5.4589966092707387E-3</v>
      </c>
      <c r="AR111">
        <v>0.37382339775423873</v>
      </c>
      <c r="AS111" s="56">
        <f>플러스DR_V2_보유데이터!AS109*I$21</f>
        <v>0</v>
      </c>
      <c r="AT111">
        <f>AS111*$W5*1000</f>
        <v>0</v>
      </c>
      <c r="AU111">
        <f>AS111*$X5*1000</f>
        <v>0</v>
      </c>
      <c r="AV111">
        <f>AS111*$Y5*1000</f>
        <v>0</v>
      </c>
      <c r="AW111" s="5">
        <f t="shared" si="27"/>
        <v>0</v>
      </c>
      <c r="AX111">
        <v>0.78621587579459851</v>
      </c>
      <c r="AY111" s="56">
        <f>플러스DR_V2_보유데이터!AY109*J$21</f>
        <v>3.3691519820851202E-3</v>
      </c>
      <c r="AZ111">
        <f>AY111*$W5*1000</f>
        <v>597.85601922100454</v>
      </c>
      <c r="BA111">
        <f>AY111*$X5*1000</f>
        <v>457.24333819802138</v>
      </c>
      <c r="BB111">
        <f>AY111*$Y5*1000</f>
        <v>281.49264810321176</v>
      </c>
      <c r="BC111" s="5">
        <f t="shared" si="28"/>
        <v>4.2852759474998336E-3</v>
      </c>
      <c r="BD111">
        <v>2.670167148326434</v>
      </c>
      <c r="BE111" s="56">
        <f>플러스DR_V2_보유데이터!BE109*K$21</f>
        <v>8.9679474557275377E-3</v>
      </c>
      <c r="BF111">
        <f>BE111*$W5*1000</f>
        <v>1591.3622760188514</v>
      </c>
      <c r="BG111">
        <f>BE111*$X5*1000</f>
        <v>1217.081999638244</v>
      </c>
      <c r="BH111">
        <f>BE111*$Y5*1000</f>
        <v>749.27200992603571</v>
      </c>
      <c r="BI111" s="5">
        <f t="shared" si="29"/>
        <v>3.3585715640865876E-3</v>
      </c>
    </row>
    <row r="112" spans="1:61" x14ac:dyDescent="0.3">
      <c r="A112" s="20">
        <v>44733.458333333336</v>
      </c>
      <c r="B112" s="23">
        <v>0</v>
      </c>
      <c r="C112" s="56">
        <f>플러스DR_V2_보유데이터!C110*B$21</f>
        <v>0</v>
      </c>
      <c r="D112">
        <f>C112*$W6*1000</f>
        <v>0</v>
      </c>
      <c r="E112">
        <f>C112*$X6*1000</f>
        <v>0</v>
      </c>
      <c r="F112">
        <f>C112*$Y6*1000</f>
        <v>0</v>
      </c>
      <c r="G112" s="5" t="s">
        <v>87</v>
      </c>
      <c r="H112" s="23">
        <v>0</v>
      </c>
      <c r="I112" s="56">
        <f>플러스DR_V2_보유데이터!I110*C$21</f>
        <v>0</v>
      </c>
      <c r="J112">
        <f>I112*$W6*1000</f>
        <v>0</v>
      </c>
      <c r="K112">
        <f>I112*$X6*1000</f>
        <v>0</v>
      </c>
      <c r="L112">
        <f>I112*$Y6*1000</f>
        <v>0</v>
      </c>
      <c r="M112" s="5" t="s">
        <v>87</v>
      </c>
      <c r="N112">
        <v>0</v>
      </c>
      <c r="O112" s="56">
        <f>플러스DR_V2_보유데이터!O110*D$21</f>
        <v>0.19543615591245117</v>
      </c>
      <c r="P112">
        <f>O112*$W6*1000</f>
        <v>35696.413877409206</v>
      </c>
      <c r="Q112">
        <f>O112*$X6*1000</f>
        <v>26315.41324822625</v>
      </c>
      <c r="R112">
        <f>O112*$Y6*1000</f>
        <v>14671.392224347708</v>
      </c>
      <c r="S112" s="5" t="s">
        <v>87</v>
      </c>
      <c r="T112">
        <v>3.218588134855461</v>
      </c>
      <c r="U112" s="56">
        <f>플러스DR_V2_보유데이터!U110*E$21</f>
        <v>7.037492248341011E-2</v>
      </c>
      <c r="V112">
        <f>U112*$W6*1000</f>
        <v>12853.979591594858</v>
      </c>
      <c r="W112">
        <f>U112*$X6*1000</f>
        <v>9475.9598540836778</v>
      </c>
      <c r="X112">
        <f>U112*$Y6*1000</f>
        <v>5283.0454308295966</v>
      </c>
      <c r="Y112" s="5">
        <f t="shared" si="24"/>
        <v>2.1865153146278682E-2</v>
      </c>
      <c r="Z112">
        <v>0</v>
      </c>
      <c r="AA112" s="56">
        <f>플러스DR_V2_보유데이터!AA110*K$21</f>
        <v>0</v>
      </c>
      <c r="AB112">
        <f>AA112*$W6*1000</f>
        <v>0</v>
      </c>
      <c r="AC112">
        <f>AA112*$X6*1000</f>
        <v>0</v>
      </c>
      <c r="AD112">
        <f>AA112*$Y6*1000</f>
        <v>0</v>
      </c>
      <c r="AE112" s="5" t="s">
        <v>87</v>
      </c>
      <c r="AF112">
        <v>6.2987769580233524</v>
      </c>
      <c r="AG112" s="56">
        <f>플러스DR_V2_보유데이터!AG110*G$21</f>
        <v>5.8509687238099614E-3</v>
      </c>
      <c r="AH112">
        <f>AG112*$W6*1000</f>
        <v>1068.6794374038896</v>
      </c>
      <c r="AI112">
        <f>AG112*$X6*1000</f>
        <v>787.83098833810345</v>
      </c>
      <c r="AJ112">
        <f>AG112*$Y6*1000</f>
        <v>439.23222209641375</v>
      </c>
      <c r="AK112" s="5">
        <f t="shared" si="25"/>
        <v>9.289055260731649E-4</v>
      </c>
      <c r="AL112">
        <v>11.872084148709872</v>
      </c>
      <c r="AM112" s="56">
        <f>플러스DR_V2_보유데이터!AM110*H$21</f>
        <v>0</v>
      </c>
      <c r="AN112">
        <f>AM112*$W6*1000</f>
        <v>0</v>
      </c>
      <c r="AO112">
        <f>AM112*$X6*1000</f>
        <v>0</v>
      </c>
      <c r="AP112">
        <f>AM112*$Y6*1000</f>
        <v>0</v>
      </c>
      <c r="AQ112" s="5">
        <f t="shared" si="26"/>
        <v>0</v>
      </c>
      <c r="AR112">
        <v>0.81108420012322802</v>
      </c>
      <c r="AS112" s="56">
        <f>플러스DR_V2_보유데이터!AS110*I$21</f>
        <v>0</v>
      </c>
      <c r="AT112">
        <f>AS112*$W6*1000</f>
        <v>0</v>
      </c>
      <c r="AU112">
        <f>AS112*$X6*1000</f>
        <v>0</v>
      </c>
      <c r="AV112">
        <f>AS112*$Y6*1000</f>
        <v>0</v>
      </c>
      <c r="AW112" s="5">
        <f t="shared" si="27"/>
        <v>0</v>
      </c>
      <c r="AX112">
        <v>1.7058516897925082</v>
      </c>
      <c r="AY112" s="56">
        <f>플러스DR_V2_보유데이터!AY110*J$21</f>
        <v>0</v>
      </c>
      <c r="AZ112">
        <f>AY112*$W6*1000</f>
        <v>0</v>
      </c>
      <c r="BA112">
        <f>AY112*$X6*1000</f>
        <v>0</v>
      </c>
      <c r="BB112">
        <f>AY112*$Y6*1000</f>
        <v>0</v>
      </c>
      <c r="BC112" s="5">
        <f t="shared" si="28"/>
        <v>0</v>
      </c>
      <c r="BD112">
        <v>5.7934586189799546</v>
      </c>
      <c r="BE112" s="56">
        <f>플러스DR_V2_보유데이터!BE110*K$21</f>
        <v>0</v>
      </c>
      <c r="BF112">
        <f>BE112*$W6*1000</f>
        <v>0</v>
      </c>
      <c r="BG112">
        <f>BE112*$X6*1000</f>
        <v>0</v>
      </c>
      <c r="BH112">
        <f>BE112*$Y6*1000</f>
        <v>0</v>
      </c>
      <c r="BI112" s="5">
        <f t="shared" si="29"/>
        <v>0</v>
      </c>
    </row>
    <row r="113" spans="1:61" x14ac:dyDescent="0.3">
      <c r="A113" s="20">
        <v>44733.5</v>
      </c>
      <c r="B113" s="23">
        <v>0</v>
      </c>
      <c r="C113" s="56">
        <f>플러스DR_V2_보유데이터!C111*B$21</f>
        <v>0</v>
      </c>
      <c r="D113">
        <f>C113*$W7*1000</f>
        <v>0</v>
      </c>
      <c r="E113">
        <f>C113*$X7*1000</f>
        <v>0</v>
      </c>
      <c r="F113">
        <f>C113*$Y7*1000</f>
        <v>0</v>
      </c>
      <c r="G113" s="5" t="s">
        <v>87</v>
      </c>
      <c r="H113" s="23">
        <v>0</v>
      </c>
      <c r="I113" s="56">
        <f>플러스DR_V2_보유데이터!I111*C$21</f>
        <v>1.4479329767663958E-2</v>
      </c>
      <c r="J113">
        <f>I113*$W7*1000</f>
        <v>2008.1382454773143</v>
      </c>
      <c r="K113">
        <f>I113*$X7*1000</f>
        <v>1898.9882312454076</v>
      </c>
      <c r="L113">
        <f>I113*$Y7*1000</f>
        <v>1053.3712405975527</v>
      </c>
      <c r="M113" s="5" t="s">
        <v>87</v>
      </c>
      <c r="N113">
        <v>0</v>
      </c>
      <c r="O113" s="56">
        <f>플러스DR_V2_보유데이터!O111*D$21</f>
        <v>2.293718311988395E-2</v>
      </c>
      <c r="P113">
        <f>O113*$W7*1000</f>
        <v>3181.1579268967048</v>
      </c>
      <c r="Q113">
        <f>O113*$X7*1000</f>
        <v>3008.2497948113132</v>
      </c>
      <c r="R113">
        <f>O113*$Y7*1000</f>
        <v>1668.6800719715573</v>
      </c>
      <c r="S113" s="5" t="s">
        <v>87</v>
      </c>
      <c r="T113">
        <v>4.8957690085460319</v>
      </c>
      <c r="U113" s="56">
        <f>플러스DR_V2_보유데이터!U111*E$21</f>
        <v>0.15214582383521913</v>
      </c>
      <c r="V113">
        <f>U113*$W7*1000</f>
        <v>21101.104307706541</v>
      </c>
      <c r="W113">
        <f>U113*$X7*1000</f>
        <v>19954.178372362047</v>
      </c>
      <c r="X113">
        <f>U113*$Y7*1000</f>
        <v>11068.608684012192</v>
      </c>
      <c r="Y113" s="5">
        <f t="shared" si="24"/>
        <v>3.1077002115425301E-2</v>
      </c>
      <c r="Z113">
        <v>0</v>
      </c>
      <c r="AA113" s="56">
        <f>플러스DR_V2_보유데이터!AA111*K$21</f>
        <v>0</v>
      </c>
      <c r="AB113">
        <f>AA113*$W7*1000</f>
        <v>0</v>
      </c>
      <c r="AC113">
        <f>AA113*$X7*1000</f>
        <v>0</v>
      </c>
      <c r="AD113">
        <f>AA113*$Y7*1000</f>
        <v>0</v>
      </c>
      <c r="AE113" s="5" t="s">
        <v>87</v>
      </c>
      <c r="AF113">
        <v>9.5810199164297263</v>
      </c>
      <c r="AG113" s="56">
        <f>플러스DR_V2_보유데이터!AG111*G$21</f>
        <v>1.4182517300213799E-2</v>
      </c>
      <c r="AH113">
        <f>AG113*$W7*1000</f>
        <v>1966.9733243666517</v>
      </c>
      <c r="AI113">
        <f>AG113*$X7*1000</f>
        <v>1860.0607814518735</v>
      </c>
      <c r="AJ113">
        <f>AG113*$Y7*1000</f>
        <v>1031.7781335905538</v>
      </c>
      <c r="AK113" s="5">
        <f t="shared" si="25"/>
        <v>1.4802721864602963E-3</v>
      </c>
      <c r="AL113">
        <v>18.05853349568585</v>
      </c>
      <c r="AM113" s="56">
        <f>플러스DR_V2_보유데이터!AM111*H$21</f>
        <v>0</v>
      </c>
      <c r="AN113">
        <f>AM113*$W7*1000</f>
        <v>0</v>
      </c>
      <c r="AO113">
        <f>AM113*$X7*1000</f>
        <v>0</v>
      </c>
      <c r="AP113">
        <f>AM113*$Y7*1000</f>
        <v>0</v>
      </c>
      <c r="AQ113" s="5">
        <f t="shared" si="26"/>
        <v>0</v>
      </c>
      <c r="AR113">
        <v>1.2337337751551023</v>
      </c>
      <c r="AS113" s="56">
        <f>플러스DR_V2_보유데이터!AS111*I$21</f>
        <v>7.7132380869772837E-2</v>
      </c>
      <c r="AT113">
        <f>AS113*$W7*1000</f>
        <v>10697.489902828795</v>
      </c>
      <c r="AU113">
        <f>AS113*$X7*1000</f>
        <v>10116.040305038825</v>
      </c>
      <c r="AV113">
        <f>AS113*$Y7*1000</f>
        <v>5611.380708275974</v>
      </c>
      <c r="AW113" s="5">
        <f t="shared" si="27"/>
        <v>6.251946929156238E-2</v>
      </c>
      <c r="AX113">
        <v>2.5947575415507722</v>
      </c>
      <c r="AY113" s="56">
        <f>플러스DR_V2_보유데이터!AY111*J$21</f>
        <v>2.8481236793522074E-2</v>
      </c>
      <c r="AZ113">
        <f>AY113*$W7*1000</f>
        <v>3950.0627308935764</v>
      </c>
      <c r="BA113">
        <f>AY113*$X7*1000</f>
        <v>3735.3616741984092</v>
      </c>
      <c r="BB113">
        <f>AY113*$Y7*1000</f>
        <v>2072.0099767287306</v>
      </c>
      <c r="BC113" s="5">
        <f t="shared" si="28"/>
        <v>1.0976453999050673E-2</v>
      </c>
      <c r="BD113">
        <v>8.8123841792418993</v>
      </c>
      <c r="BE113" s="56">
        <f>플러스DR_V2_보유데이터!BE111*K$21</f>
        <v>9.6095328097763454E-3</v>
      </c>
      <c r="BF113">
        <f>BE113*$W7*1000</f>
        <v>1332.7461053878812</v>
      </c>
      <c r="BG113">
        <f>BE113*$X7*1000</f>
        <v>1260.3062438901841</v>
      </c>
      <c r="BH113">
        <f>BE113*$Y7*1000</f>
        <v>699.09351191122914</v>
      </c>
      <c r="BI113" s="5">
        <f t="shared" si="29"/>
        <v>1.0904577710549868E-3</v>
      </c>
    </row>
    <row r="114" spans="1:61" x14ac:dyDescent="0.3">
      <c r="A114" s="20">
        <v>44733.541666666664</v>
      </c>
      <c r="B114" s="23">
        <v>0</v>
      </c>
      <c r="C114" s="56">
        <f>플러스DR_V2_보유데이터!C112*B$21</f>
        <v>0</v>
      </c>
      <c r="D114">
        <f>C114*$W8*1000</f>
        <v>0</v>
      </c>
      <c r="E114">
        <f>C114*$X8*1000</f>
        <v>0</v>
      </c>
      <c r="F114">
        <f>C114*$Y8*1000</f>
        <v>0</v>
      </c>
      <c r="G114" s="5" t="s">
        <v>87</v>
      </c>
      <c r="H114" s="23">
        <v>0</v>
      </c>
      <c r="I114" s="56">
        <f>플러스DR_V2_보유데이터!I112*C$21</f>
        <v>0</v>
      </c>
      <c r="J114">
        <f>I114*$W8*1000</f>
        <v>0</v>
      </c>
      <c r="K114">
        <f>I114*$X8*1000</f>
        <v>0</v>
      </c>
      <c r="L114">
        <f>I114*$Y8*1000</f>
        <v>0</v>
      </c>
      <c r="M114" s="5" t="s">
        <v>87</v>
      </c>
      <c r="N114">
        <v>0</v>
      </c>
      <c r="O114" s="56">
        <f>플러스DR_V2_보유데이터!O112*D$21</f>
        <v>0.26609135271444062</v>
      </c>
      <c r="P114">
        <f>O114*$W8*1000</f>
        <v>36696.658452848504</v>
      </c>
      <c r="Q114">
        <f>O114*$X8*1000</f>
        <v>34311.326869998687</v>
      </c>
      <c r="R114">
        <f>O114*$Y8*1000</f>
        <v>22064.294967081416</v>
      </c>
      <c r="S114" s="5" t="s">
        <v>87</v>
      </c>
      <c r="T114">
        <v>4.896121777277644</v>
      </c>
      <c r="U114" s="56">
        <f>플러스DR_V2_보유데이터!U112*E$21</f>
        <v>8.0571528295938138E-2</v>
      </c>
      <c r="V114">
        <f>U114*$W8*1000</f>
        <v>11111.619467292827</v>
      </c>
      <c r="W114">
        <f>U114*$X8*1000</f>
        <v>10389.349430471941</v>
      </c>
      <c r="X114">
        <f>U114*$Y8*1000</f>
        <v>6680.99112629919</v>
      </c>
      <c r="Y114" s="5">
        <f t="shared" si="24"/>
        <v>1.6456193689842857E-2</v>
      </c>
      <c r="Z114">
        <v>0</v>
      </c>
      <c r="AA114" s="56">
        <f>플러스DR_V2_보유데이터!AA112*K$21</f>
        <v>0</v>
      </c>
      <c r="AB114">
        <f>AA114*$W8*1000</f>
        <v>0</v>
      </c>
      <c r="AC114">
        <f>AA114*$X8*1000</f>
        <v>0</v>
      </c>
      <c r="AD114">
        <f>AA114*$Y8*1000</f>
        <v>0</v>
      </c>
      <c r="AE114" s="5" t="s">
        <v>87</v>
      </c>
      <c r="AF114">
        <v>9.5817102848350917</v>
      </c>
      <c r="AG114" s="56">
        <f>플러스DR_V2_보유데이터!AG112*G$21</f>
        <v>0</v>
      </c>
      <c r="AH114">
        <f>AG114*$W8*1000</f>
        <v>0</v>
      </c>
      <c r="AI114">
        <f>AG114*$X8*1000</f>
        <v>0</v>
      </c>
      <c r="AJ114">
        <f>AG114*$Y8*1000</f>
        <v>0</v>
      </c>
      <c r="AK114" s="5">
        <f t="shared" si="25"/>
        <v>0</v>
      </c>
      <c r="AL114">
        <v>18.059834718424284</v>
      </c>
      <c r="AM114" s="56">
        <f>플러스DR_V2_보유데이터!AM112*H$21</f>
        <v>0.1109673848729939</v>
      </c>
      <c r="AN114">
        <f>AM114*$W8*1000</f>
        <v>15303.512047834589</v>
      </c>
      <c r="AO114">
        <f>AM114*$X8*1000</f>
        <v>14308.763420704778</v>
      </c>
      <c r="AP114">
        <f>AM114*$Y8*1000</f>
        <v>9201.415553668654</v>
      </c>
      <c r="AQ114" s="5">
        <f t="shared" si="26"/>
        <v>6.1444297028802053E-3</v>
      </c>
      <c r="AR114">
        <v>1.2338226728743877</v>
      </c>
      <c r="AS114" s="56">
        <f>플러스DR_V2_보유데이터!AS112*I$21</f>
        <v>3.4618698921435431E-2</v>
      </c>
      <c r="AT114">
        <f>AS114*$W8*1000</f>
        <v>4774.2647682551606</v>
      </c>
      <c r="AU114">
        <f>AS114*$X8*1000</f>
        <v>4463.9312115571056</v>
      </c>
      <c r="AV114">
        <f>AS114*$Y8*1000</f>
        <v>2870.5825145654262</v>
      </c>
      <c r="AW114" s="5">
        <f t="shared" si="27"/>
        <v>2.8058082966481379E-2</v>
      </c>
      <c r="AX114">
        <v>2.5949445089761505</v>
      </c>
      <c r="AY114" s="56">
        <f>플러스DR_V2_보유데이터!AY112*J$21</f>
        <v>0</v>
      </c>
      <c r="AZ114">
        <f>AY114*$W8*1000</f>
        <v>0</v>
      </c>
      <c r="BA114">
        <f>AY114*$X8*1000</f>
        <v>0</v>
      </c>
      <c r="BB114">
        <f>AY114*$Y8*1000</f>
        <v>0</v>
      </c>
      <c r="BC114" s="5">
        <f t="shared" si="28"/>
        <v>0</v>
      </c>
      <c r="BD114">
        <v>8.8130191629561967</v>
      </c>
      <c r="BE114" s="56">
        <f>플러스DR_V2_보유데이터!BE112*K$21</f>
        <v>5.522809695642994E-2</v>
      </c>
      <c r="BF114">
        <f>BE114*$W8*1000</f>
        <v>7616.5068512612525</v>
      </c>
      <c r="BG114">
        <f>BE114*$X8*1000</f>
        <v>7121.4237807781619</v>
      </c>
      <c r="BH114">
        <f>BE114*$Y8*1000</f>
        <v>4579.5137996271715</v>
      </c>
      <c r="BI114" s="5">
        <f t="shared" si="29"/>
        <v>6.2666489128460068E-3</v>
      </c>
    </row>
    <row r="115" spans="1:61" x14ac:dyDescent="0.3">
      <c r="A115" s="20">
        <v>44733.583333333336</v>
      </c>
      <c r="B115" s="23">
        <v>0</v>
      </c>
      <c r="C115" s="56">
        <f>플러스DR_V2_보유데이터!C113*B$21</f>
        <v>0</v>
      </c>
      <c r="D115">
        <f>C115*$W9*1000</f>
        <v>0</v>
      </c>
      <c r="E115">
        <f>C115*$X9*1000</f>
        <v>0</v>
      </c>
      <c r="F115">
        <f>C115*$Y9*1000</f>
        <v>0</v>
      </c>
      <c r="G115" s="5" t="s">
        <v>87</v>
      </c>
      <c r="H115" s="23">
        <v>0</v>
      </c>
      <c r="I115" s="56">
        <f>플러스DR_V2_보유데이터!I113*C$21</f>
        <v>0</v>
      </c>
      <c r="J115">
        <f>I115*$W9*1000</f>
        <v>0</v>
      </c>
      <c r="K115">
        <f>I115*$X9*1000</f>
        <v>0</v>
      </c>
      <c r="L115">
        <f>I115*$Y9*1000</f>
        <v>0</v>
      </c>
      <c r="M115" s="5" t="s">
        <v>87</v>
      </c>
      <c r="N115">
        <v>0</v>
      </c>
      <c r="O115" s="56">
        <f>플러스DR_V2_보유데이터!O113*D$21</f>
        <v>0.17358586967470968</v>
      </c>
      <c r="P115">
        <f>O115*$W9*1000</f>
        <v>33196.561716591481</v>
      </c>
      <c r="Q115">
        <f>O115*$X9*1000</f>
        <v>23709.68890517269</v>
      </c>
      <c r="R115">
        <f>O115*$Y9*1000</f>
        <v>15431.783814081693</v>
      </c>
      <c r="S115" s="5" t="s">
        <v>87</v>
      </c>
      <c r="T115">
        <v>3.3682453119657079</v>
      </c>
      <c r="U115" s="56">
        <f>플러스DR_V2_보유데이터!U113*E$21</f>
        <v>0</v>
      </c>
      <c r="V115">
        <f>U115*$W9*1000</f>
        <v>0</v>
      </c>
      <c r="W115">
        <f>U115*$X9*1000</f>
        <v>0</v>
      </c>
      <c r="X115">
        <f>U115*$Y9*1000</f>
        <v>0</v>
      </c>
      <c r="Y115" s="5">
        <f t="shared" si="24"/>
        <v>0</v>
      </c>
      <c r="Z115">
        <v>0</v>
      </c>
      <c r="AA115" s="56">
        <f>플러스DR_V2_보유데이터!AA113*K$21</f>
        <v>0</v>
      </c>
      <c r="AB115">
        <f>AA115*$W9*1000</f>
        <v>0</v>
      </c>
      <c r="AC115">
        <f>AA115*$X9*1000</f>
        <v>0</v>
      </c>
      <c r="AD115">
        <f>AA115*$Y9*1000</f>
        <v>0</v>
      </c>
      <c r="AE115" s="5" t="s">
        <v>87</v>
      </c>
      <c r="AF115">
        <v>6.5916560526103254</v>
      </c>
      <c r="AG115" s="56">
        <f>플러스DR_V2_보유데이터!AG113*G$21</f>
        <v>3.739695798879912E-2</v>
      </c>
      <c r="AH115">
        <f>AG115*$W9*1000</f>
        <v>7151.7942457779445</v>
      </c>
      <c r="AI115">
        <f>AG115*$X9*1000</f>
        <v>5107.9632321214322</v>
      </c>
      <c r="AJ115">
        <f>AG115*$Y9*1000</f>
        <v>3324.5895652042423</v>
      </c>
      <c r="AK115" s="5">
        <f t="shared" si="25"/>
        <v>5.673378236109472E-3</v>
      </c>
      <c r="AL115">
        <v>12.424109610082244</v>
      </c>
      <c r="AM115" s="56">
        <f>플러스DR_V2_보유데이터!AM113*H$21</f>
        <v>4.7930692445024556E-2</v>
      </c>
      <c r="AN115">
        <f>AM115*$W9*1000</f>
        <v>9166.2656231864967</v>
      </c>
      <c r="AO115">
        <f>AM115*$X9*1000</f>
        <v>6546.7414427835329</v>
      </c>
      <c r="AP115">
        <f>AM115*$Y9*1000</f>
        <v>4261.038558362683</v>
      </c>
      <c r="AQ115" s="5">
        <f t="shared" si="26"/>
        <v>3.8578774615871669E-3</v>
      </c>
      <c r="AR115">
        <v>0.84879780829652596</v>
      </c>
      <c r="AS115" s="56">
        <f>플러스DR_V2_보유데이터!AS113*I$21</f>
        <v>4.4575429278344215E-2</v>
      </c>
      <c r="AT115">
        <f>AS115*$W9*1000</f>
        <v>8524.6050951905472</v>
      </c>
      <c r="AU115">
        <f>AS115*$X9*1000</f>
        <v>6088.4538757940545</v>
      </c>
      <c r="AV115">
        <f>AS115*$Y9*1000</f>
        <v>3962.755662844801</v>
      </c>
      <c r="AW115" s="5">
        <f t="shared" si="27"/>
        <v>5.2515957089714682E-2</v>
      </c>
      <c r="AX115">
        <v>1.7851699926528262</v>
      </c>
      <c r="AY115" s="56">
        <f>플러스DR_V2_보유데이터!AY113*J$21</f>
        <v>4.0718757206334513E-2</v>
      </c>
      <c r="AZ115">
        <f>AY115*$W9*1000</f>
        <v>7787.0551281394128</v>
      </c>
      <c r="BA115">
        <f>AY115*$X9*1000</f>
        <v>5561.6800363797502</v>
      </c>
      <c r="BB115">
        <f>AY115*$Y9*1000</f>
        <v>3619.8975156431384</v>
      </c>
      <c r="BC115" s="5">
        <f t="shared" si="28"/>
        <v>2.2809456451721499E-2</v>
      </c>
      <c r="BD115">
        <v>6.0628415366736181</v>
      </c>
      <c r="BE115" s="56">
        <f>플러스DR_V2_보유데이터!BE113*K$21</f>
        <v>7.4466332335220875E-2</v>
      </c>
      <c r="BF115">
        <f>BE115*$W9*1000</f>
        <v>14240.94139578764</v>
      </c>
      <c r="BG115">
        <f>BE115*$X9*1000</f>
        <v>10171.182578892371</v>
      </c>
      <c r="BH115">
        <f>BE115*$Y9*1000</f>
        <v>6620.0569446011359</v>
      </c>
      <c r="BI115" s="5">
        <f t="shared" si="29"/>
        <v>1.2282414423134824E-2</v>
      </c>
    </row>
    <row r="116" spans="1:61" x14ac:dyDescent="0.3">
      <c r="A116" s="20">
        <v>44733.625</v>
      </c>
      <c r="B116" s="23">
        <v>0</v>
      </c>
      <c r="C116" s="56">
        <f>플러스DR_V2_보유데이터!C114*B$21</f>
        <v>0</v>
      </c>
      <c r="D116">
        <f>C116*$W10*1000</f>
        <v>0</v>
      </c>
      <c r="E116">
        <f>C116*$X10*1000</f>
        <v>0</v>
      </c>
      <c r="F116">
        <f>C116*$Y10*1000</f>
        <v>0</v>
      </c>
      <c r="G116" s="5" t="s">
        <v>87</v>
      </c>
      <c r="H116" s="23">
        <v>0</v>
      </c>
      <c r="I116" s="56">
        <f>플러스DR_V2_보유데이터!I114*C$21</f>
        <v>0</v>
      </c>
      <c r="J116">
        <f>I116*$W10*1000</f>
        <v>0</v>
      </c>
      <c r="K116">
        <f>I116*$X10*1000</f>
        <v>0</v>
      </c>
      <c r="L116">
        <f>I116*$Y10*1000</f>
        <v>0</v>
      </c>
      <c r="M116" s="5" t="s">
        <v>87</v>
      </c>
      <c r="N116">
        <v>0</v>
      </c>
      <c r="O116" s="56">
        <f>플러스DR_V2_보유데이터!O114*D$21</f>
        <v>7.374137302587859E-2</v>
      </c>
      <c r="P116">
        <f>O116*$W10*1000</f>
        <v>13659.85193931375</v>
      </c>
      <c r="Q116">
        <f>O116*$X10*1000</f>
        <v>10224.388852784117</v>
      </c>
      <c r="R116">
        <f>O116*$Y10*1000</f>
        <v>6958.9733724521629</v>
      </c>
      <c r="S116" s="5" t="s">
        <v>87</v>
      </c>
      <c r="T116">
        <v>1.4211470042311518</v>
      </c>
      <c r="U116" s="56">
        <f>플러스DR_V2_보유데이터!U114*E$21</f>
        <v>0.22154078103957858</v>
      </c>
      <c r="V116">
        <f>U116*$W10*1000</f>
        <v>41038.214279771535</v>
      </c>
      <c r="W116">
        <f>U116*$X10*1000</f>
        <v>30717.072372699648</v>
      </c>
      <c r="X116">
        <f>U116*$Y10*1000</f>
        <v>20906.803506705033</v>
      </c>
      <c r="Y116" s="5">
        <f t="shared" si="24"/>
        <v>0.15588871550936656</v>
      </c>
      <c r="Z116">
        <v>0</v>
      </c>
      <c r="AA116" s="56">
        <f>플러스DR_V2_보유데이터!AA114*K$21</f>
        <v>0</v>
      </c>
      <c r="AB116">
        <f>AA116*$W10*1000</f>
        <v>0</v>
      </c>
      <c r="AC116">
        <f>AA116*$X10*1000</f>
        <v>0</v>
      </c>
      <c r="AD116">
        <f>AA116*$Y10*1000</f>
        <v>0</v>
      </c>
      <c r="AE116" s="5" t="s">
        <v>87</v>
      </c>
      <c r="AF116">
        <v>2.7811846776155109</v>
      </c>
      <c r="AG116" s="56">
        <f>플러스DR_V2_보유데이터!AG114*G$21</f>
        <v>7.1422969951954685E-2</v>
      </c>
      <c r="AH116">
        <f>AG116*$W10*1000</f>
        <v>13230.390953900085</v>
      </c>
      <c r="AI116">
        <f>AG116*$X10*1000</f>
        <v>9902.9376297784202</v>
      </c>
      <c r="AJ116">
        <f>AG116*$Y10*1000</f>
        <v>6740.1856743659646</v>
      </c>
      <c r="AK116" s="5">
        <f t="shared" si="25"/>
        <v>2.5680772128081175E-2</v>
      </c>
      <c r="AL116">
        <v>5.2420428197088533</v>
      </c>
      <c r="AM116" s="56">
        <f>플러스DR_V2_보유데이터!AM114*H$21</f>
        <v>0</v>
      </c>
      <c r="AN116">
        <f>AM116*$W10*1000</f>
        <v>0</v>
      </c>
      <c r="AO116">
        <f>AM116*$X10*1000</f>
        <v>0</v>
      </c>
      <c r="AP116">
        <f>AM116*$Y10*1000</f>
        <v>0</v>
      </c>
      <c r="AQ116" s="5">
        <f t="shared" si="26"/>
        <v>0</v>
      </c>
      <c r="AR116">
        <v>0.35812904071247659</v>
      </c>
      <c r="AS116" s="56">
        <f>플러스DR_V2_보유데이터!AS114*I$21</f>
        <v>0.1273124234941308</v>
      </c>
      <c r="AT116">
        <f>AS116*$W10*1000</f>
        <v>23583.353328052792</v>
      </c>
      <c r="AU116">
        <f>AS116*$X10*1000</f>
        <v>17652.122142308221</v>
      </c>
      <c r="AV116">
        <f>AS116*$Y10*1000</f>
        <v>12014.473405141125</v>
      </c>
      <c r="AW116" s="5">
        <f t="shared" si="27"/>
        <v>0.35549315755251309</v>
      </c>
      <c r="AX116">
        <v>0.75320790266945392</v>
      </c>
      <c r="AY116" s="56">
        <f>플러스DR_V2_보유데이터!AY114*J$21</f>
        <v>4.479929124876602E-2</v>
      </c>
      <c r="AZ116">
        <f>AY116*$W10*1000</f>
        <v>8298.6207109214174</v>
      </c>
      <c r="BA116">
        <f>AY116*$X10*1000</f>
        <v>6211.511330223906</v>
      </c>
      <c r="BB116">
        <f>AY116*$Y10*1000</f>
        <v>4227.709115146049</v>
      </c>
      <c r="BC116" s="5">
        <f t="shared" si="28"/>
        <v>5.9477988866011966E-2</v>
      </c>
      <c r="BD116">
        <v>2.5580645971250524</v>
      </c>
      <c r="BE116" s="56">
        <f>플러스DR_V2_보유데이터!BE114*K$21</f>
        <v>1.0515530356379308E-2</v>
      </c>
      <c r="BF116">
        <f>BE116*$W10*1000</f>
        <v>1947.896843215703</v>
      </c>
      <c r="BG116">
        <f>BE116*$X10*1000</f>
        <v>1457.9993149727038</v>
      </c>
      <c r="BH116">
        <f>BE116*$Y10*1000</f>
        <v>992.35059973151544</v>
      </c>
      <c r="BI116" s="5">
        <f t="shared" si="29"/>
        <v>4.1107368313517689E-3</v>
      </c>
    </row>
    <row r="117" spans="1:61" x14ac:dyDescent="0.3">
      <c r="A117" s="20">
        <v>44734.333333333336</v>
      </c>
      <c r="B117" s="23">
        <v>0</v>
      </c>
      <c r="C117" s="56">
        <f>플러스DR_V2_보유데이터!C115*B$21</f>
        <v>0</v>
      </c>
      <c r="D117">
        <f>C117*$W11*1000</f>
        <v>0</v>
      </c>
      <c r="E117">
        <f>C117*$X11*1000</f>
        <v>0</v>
      </c>
      <c r="F117">
        <f>C117*$Y11*1000</f>
        <v>0</v>
      </c>
      <c r="G117" s="5" t="s">
        <v>87</v>
      </c>
      <c r="H117" s="23">
        <v>0</v>
      </c>
      <c r="I117" s="56">
        <f>플러스DR_V2_보유데이터!I115*C$21</f>
        <v>0</v>
      </c>
      <c r="J117">
        <f>I117*$W11*1000</f>
        <v>0</v>
      </c>
      <c r="K117">
        <f>I117*$X11*1000</f>
        <v>0</v>
      </c>
      <c r="L117">
        <f>I117*$Y11*1000</f>
        <v>0</v>
      </c>
      <c r="M117" s="5" t="s">
        <v>87</v>
      </c>
      <c r="N117">
        <v>0</v>
      </c>
      <c r="O117" s="56">
        <f>플러스DR_V2_보유데이터!O115*D$21</f>
        <v>6.226083856429554E-2</v>
      </c>
      <c r="P117">
        <f>O117*$W11*1000</f>
        <v>13417.833318991332</v>
      </c>
      <c r="Q117">
        <f>O117*$X11*1000</f>
        <v>9289.2133457286182</v>
      </c>
      <c r="R117">
        <f>O117*$Y11*1000</f>
        <v>8525.376624608989</v>
      </c>
      <c r="S117" s="5" t="s">
        <v>87</v>
      </c>
      <c r="T117">
        <v>0.2012912245280927</v>
      </c>
      <c r="U117" s="56">
        <f>플러스DR_V2_보유데이터!U115*E$21</f>
        <v>0</v>
      </c>
      <c r="V117">
        <f>U117*$W11*1000</f>
        <v>0</v>
      </c>
      <c r="W117">
        <f>U117*$X11*1000</f>
        <v>0</v>
      </c>
      <c r="X117">
        <f>U117*$Y11*1000</f>
        <v>0</v>
      </c>
      <c r="Y117" s="5">
        <f t="shared" si="24"/>
        <v>0</v>
      </c>
      <c r="Z117">
        <v>0</v>
      </c>
      <c r="AA117" s="56">
        <f>플러스DR_V2_보유데이터!AA115*K$21</f>
        <v>6.4520542365598912E-2</v>
      </c>
      <c r="AB117">
        <f>AA117*$W11*1000</f>
        <v>13904.82208521022</v>
      </c>
      <c r="AC117">
        <f>AA117*$X11*1000</f>
        <v>9626.3573867100804</v>
      </c>
      <c r="AD117">
        <f>AA117*$Y11*1000</f>
        <v>8834.7978661214584</v>
      </c>
      <c r="AE117" s="5" t="s">
        <v>87</v>
      </c>
      <c r="AF117">
        <v>0.39392692503254789</v>
      </c>
      <c r="AG117" s="56">
        <f>플러스DR_V2_보유데이터!AG115*G$21</f>
        <v>0</v>
      </c>
      <c r="AH117">
        <f>AG117*$W11*1000</f>
        <v>0</v>
      </c>
      <c r="AI117">
        <f>AG117*$X11*1000</f>
        <v>0</v>
      </c>
      <c r="AJ117">
        <f>AG117*$Y11*1000</f>
        <v>0</v>
      </c>
      <c r="AK117" s="5">
        <f t="shared" si="25"/>
        <v>0</v>
      </c>
      <c r="AL117">
        <v>0.7424828079476179</v>
      </c>
      <c r="AM117" s="56">
        <f>플러스DR_V2_보유데이터!AM115*H$21</f>
        <v>0</v>
      </c>
      <c r="AN117">
        <f>AM117*$W11*1000</f>
        <v>0</v>
      </c>
      <c r="AO117">
        <f>AM117*$X11*1000</f>
        <v>0</v>
      </c>
      <c r="AP117">
        <f>AM117*$Y11*1000</f>
        <v>0</v>
      </c>
      <c r="AQ117" s="5">
        <f t="shared" si="26"/>
        <v>0</v>
      </c>
      <c r="AR117">
        <v>5.0725387964410971E-2</v>
      </c>
      <c r="AS117" s="56">
        <f>플러스DR_V2_보유데이터!AS115*I$21</f>
        <v>0</v>
      </c>
      <c r="AT117">
        <f>AS117*$W11*1000</f>
        <v>0</v>
      </c>
      <c r="AU117">
        <f>AS117*$X11*1000</f>
        <v>0</v>
      </c>
      <c r="AV117">
        <f>AS117*$Y11*1000</f>
        <v>0</v>
      </c>
      <c r="AW117" s="5">
        <f t="shared" si="27"/>
        <v>0</v>
      </c>
      <c r="AX117">
        <v>0.10668434764396165</v>
      </c>
      <c r="AY117" s="56">
        <f>플러스DR_V2_보유데이터!AY115*J$21</f>
        <v>0</v>
      </c>
      <c r="AZ117">
        <f>AY117*$W11*1000</f>
        <v>0</v>
      </c>
      <c r="BA117">
        <f>AY117*$X11*1000</f>
        <v>0</v>
      </c>
      <c r="BB117">
        <f>AY117*$Y11*1000</f>
        <v>0</v>
      </c>
      <c r="BC117" s="5">
        <f t="shared" si="28"/>
        <v>0</v>
      </c>
      <c r="BD117">
        <v>0.36232420266461896</v>
      </c>
      <c r="BE117" s="56">
        <f>플러스DR_V2_보유데이터!BE115*K$21</f>
        <v>0</v>
      </c>
      <c r="BF117">
        <f>BE117*$W11*1000</f>
        <v>0</v>
      </c>
      <c r="BG117">
        <f>BE117*$X11*1000</f>
        <v>0</v>
      </c>
      <c r="BH117">
        <f>BE117*$Y11*1000</f>
        <v>0</v>
      </c>
      <c r="BI117" s="5">
        <f t="shared" si="29"/>
        <v>0</v>
      </c>
    </row>
    <row r="118" spans="1:61" x14ac:dyDescent="0.3">
      <c r="A118" s="20">
        <v>44734.375</v>
      </c>
      <c r="B118" s="23">
        <v>0</v>
      </c>
      <c r="C118" s="56">
        <f>플러스DR_V2_보유데이터!C116*B$21</f>
        <v>3.016977317191432E-2</v>
      </c>
      <c r="D118">
        <f>C118*$W12*1000</f>
        <v>5622.1372305862333</v>
      </c>
      <c r="E118">
        <f>C118*$X12*1000</f>
        <v>4211.5897122976085</v>
      </c>
      <c r="F118">
        <f>C118*$Y12*1000</f>
        <v>4126.3198767227213</v>
      </c>
      <c r="G118" s="5" t="s">
        <v>87</v>
      </c>
      <c r="H118" s="23">
        <v>0</v>
      </c>
      <c r="I118" s="56">
        <f>플러스DR_V2_보유데이터!I116*C$21</f>
        <v>0</v>
      </c>
      <c r="J118">
        <f>I118*$W12*1000</f>
        <v>0</v>
      </c>
      <c r="K118">
        <f>I118*$X12*1000</f>
        <v>0</v>
      </c>
      <c r="L118">
        <f>I118*$Y12*1000</f>
        <v>0</v>
      </c>
      <c r="M118" s="5" t="s">
        <v>87</v>
      </c>
      <c r="N118">
        <v>0</v>
      </c>
      <c r="O118" s="56">
        <f>플러스DR_V2_보유데이터!O116*D$21</f>
        <v>7.1513766665253303E-2</v>
      </c>
      <c r="P118">
        <f>O118*$W12*1000</f>
        <v>13326.590418069953</v>
      </c>
      <c r="Q118">
        <f>O118*$X12*1000</f>
        <v>9983.0596093249205</v>
      </c>
      <c r="R118">
        <f>O118*$Y12*1000</f>
        <v>9780.9378668066947</v>
      </c>
      <c r="S118" s="5" t="s">
        <v>87</v>
      </c>
      <c r="T118">
        <v>0.6590876175907795</v>
      </c>
      <c r="U118" s="56">
        <f>플러스DR_V2_보유데이터!U116*E$21</f>
        <v>9.4333563440502782E-2</v>
      </c>
      <c r="V118">
        <f>U118*$W12*1000</f>
        <v>17579.059547137691</v>
      </c>
      <c r="W118">
        <f>U118*$X12*1000</f>
        <v>13168.619566561572</v>
      </c>
      <c r="X118">
        <f>U118*$Y12*1000</f>
        <v>12902.001471757567</v>
      </c>
      <c r="Y118" s="5">
        <f t="shared" si="24"/>
        <v>0.143127500688495</v>
      </c>
      <c r="Z118">
        <v>0</v>
      </c>
      <c r="AA118" s="56">
        <f>플러스DR_V2_보유데이터!AA116*K$21</f>
        <v>0.12011662038555639</v>
      </c>
      <c r="AB118">
        <f>AA118*$W12*1000</f>
        <v>22383.732208848432</v>
      </c>
      <c r="AC118">
        <f>AA118*$X12*1000</f>
        <v>16767.839778215588</v>
      </c>
      <c r="AD118">
        <f>AA118*$Y12*1000</f>
        <v>16428.350170132551</v>
      </c>
      <c r="AE118" s="5" t="s">
        <v>87</v>
      </c>
      <c r="AF118">
        <v>1.2898344631428711</v>
      </c>
      <c r="AG118" s="56">
        <f>플러스DR_V2_보유데이터!AG116*G$21</f>
        <v>1.0811618396803348E-3</v>
      </c>
      <c r="AH118">
        <f>AG118*$W12*1000</f>
        <v>201.47450882443039</v>
      </c>
      <c r="AI118">
        <f>AG118*$X12*1000</f>
        <v>150.92622855929588</v>
      </c>
      <c r="AJ118">
        <f>AG118*$Y12*1000</f>
        <v>147.87050481307941</v>
      </c>
      <c r="AK118" s="5">
        <f t="shared" si="25"/>
        <v>8.3821751594859162E-4</v>
      </c>
      <c r="AL118">
        <v>2.4311105769243873</v>
      </c>
      <c r="AM118" s="56">
        <f>플러스DR_V2_보유데이터!AM116*H$21</f>
        <v>0</v>
      </c>
      <c r="AN118">
        <f>AM118*$W12*1000</f>
        <v>0</v>
      </c>
      <c r="AO118">
        <f>AM118*$X12*1000</f>
        <v>0</v>
      </c>
      <c r="AP118">
        <f>AM118*$Y12*1000</f>
        <v>0</v>
      </c>
      <c r="AQ118" s="5">
        <f t="shared" si="26"/>
        <v>0</v>
      </c>
      <c r="AR118">
        <v>0.16609007761371986</v>
      </c>
      <c r="AS118" s="56">
        <f>플러스DR_V2_보유데이터!AS116*I$21</f>
        <v>0</v>
      </c>
      <c r="AT118">
        <f>AS118*$W12*1000</f>
        <v>0</v>
      </c>
      <c r="AU118">
        <f>AS118*$X12*1000</f>
        <v>0</v>
      </c>
      <c r="AV118">
        <f>AS118*$Y12*1000</f>
        <v>0</v>
      </c>
      <c r="AW118" s="5">
        <f t="shared" si="27"/>
        <v>0</v>
      </c>
      <c r="AX118">
        <v>0.34931643288340142</v>
      </c>
      <c r="AY118" s="56">
        <f>플러스DR_V2_보유데이터!AY116*J$21</f>
        <v>7.5943903100383361E-2</v>
      </c>
      <c r="AZ118">
        <f>AY118*$W12*1000</f>
        <v>14152.146342756438</v>
      </c>
      <c r="BA118">
        <f>AY118*$X12*1000</f>
        <v>10601.490411835481</v>
      </c>
      <c r="BB118">
        <f>AY118*$Y12*1000</f>
        <v>10386.847627039433</v>
      </c>
      <c r="BC118" s="5">
        <f t="shared" si="28"/>
        <v>0.21740718715552876</v>
      </c>
      <c r="BD118">
        <v>1.1863577067979656</v>
      </c>
      <c r="BE118" s="56">
        <f>플러스DR_V2_보유데이터!BE116*K$21</f>
        <v>0</v>
      </c>
      <c r="BF118">
        <f>BE118*$W12*1000</f>
        <v>0</v>
      </c>
      <c r="BG118">
        <f>BE118*$X12*1000</f>
        <v>0</v>
      </c>
      <c r="BH118">
        <f>BE118*$Y12*1000</f>
        <v>0</v>
      </c>
      <c r="BI118" s="5">
        <f t="shared" si="29"/>
        <v>0</v>
      </c>
    </row>
    <row r="119" spans="1:61" x14ac:dyDescent="0.3">
      <c r="A119" s="20">
        <v>44734.416666666664</v>
      </c>
      <c r="B119" s="23">
        <v>0</v>
      </c>
      <c r="C119" s="56">
        <f>플러스DR_V2_보유데이터!C117*B$21</f>
        <v>0</v>
      </c>
      <c r="D119">
        <f>C119*$W13*1000</f>
        <v>0</v>
      </c>
      <c r="E119">
        <f>C119*$X13*1000</f>
        <v>0</v>
      </c>
      <c r="F119">
        <f>C119*$Y13*1000</f>
        <v>0</v>
      </c>
      <c r="G119" s="5" t="s">
        <v>87</v>
      </c>
      <c r="H119" s="23">
        <v>0</v>
      </c>
      <c r="I119" s="56">
        <f>플러스DR_V2_보유데이터!I117*C$21</f>
        <v>0</v>
      </c>
      <c r="J119">
        <f>I119*$W13*1000</f>
        <v>0</v>
      </c>
      <c r="K119">
        <f>I119*$X13*1000</f>
        <v>0</v>
      </c>
      <c r="L119">
        <f>I119*$Y13*1000</f>
        <v>0</v>
      </c>
      <c r="M119" s="5" t="s">
        <v>87</v>
      </c>
      <c r="N119">
        <v>0</v>
      </c>
      <c r="O119" s="56">
        <f>플러스DR_V2_보유데이터!O117*D$21</f>
        <v>0.12612351855594992</v>
      </c>
      <c r="P119">
        <f>O119*$W13*1000</f>
        <v>22380.618367753312</v>
      </c>
      <c r="Q119">
        <f>O119*$X13*1000</f>
        <v>17116.811279647889</v>
      </c>
      <c r="R119">
        <f>O119*$Y13*1000</f>
        <v>10537.619975349615</v>
      </c>
      <c r="S119" s="5" t="s">
        <v>87</v>
      </c>
      <c r="T119">
        <v>1.483426199598447</v>
      </c>
      <c r="U119" s="56">
        <f>플러스DR_V2_보유데이터!U117*E$21</f>
        <v>0</v>
      </c>
      <c r="V119">
        <f>U119*$W13*1000</f>
        <v>0</v>
      </c>
      <c r="W119">
        <f>U119*$X13*1000</f>
        <v>0</v>
      </c>
      <c r="X119">
        <f>U119*$Y13*1000</f>
        <v>0</v>
      </c>
      <c r="Y119" s="5">
        <f t="shared" si="24"/>
        <v>0</v>
      </c>
      <c r="Z119">
        <v>0</v>
      </c>
      <c r="AA119" s="56">
        <f>플러스DR_V2_보유데이터!AA117*K$21</f>
        <v>1.9966440002223692E-2</v>
      </c>
      <c r="AB119">
        <f>AA119*$W13*1000</f>
        <v>3543.0447783945938</v>
      </c>
      <c r="AC119">
        <f>AA119*$X13*1000</f>
        <v>2709.7387494217874</v>
      </c>
      <c r="AD119">
        <f>AA119*$Y13*1000</f>
        <v>1668.1960621857895</v>
      </c>
      <c r="AE119" s="5" t="s">
        <v>87</v>
      </c>
      <c r="AF119">
        <v>2.903065062525763</v>
      </c>
      <c r="AG119" s="56">
        <f>플러스DR_V2_보유데이터!AG117*G$21</f>
        <v>1.0473137895032372E-2</v>
      </c>
      <c r="AH119">
        <f>AG119*$W13*1000</f>
        <v>1858.4583194734942</v>
      </c>
      <c r="AI119">
        <f>AG119*$X13*1000</f>
        <v>1421.3584183783532</v>
      </c>
      <c r="AJ119">
        <f>AG119*$Y13*1000</f>
        <v>875.03067112995461</v>
      </c>
      <c r="AK119" s="5">
        <f t="shared" si="25"/>
        <v>3.6076139078744518E-3</v>
      </c>
      <c r="AL119">
        <v>5.4717658588598921</v>
      </c>
      <c r="AM119" s="56">
        <f>플러스DR_V2_보유데이터!AM117*H$21</f>
        <v>0.10254755967601535</v>
      </c>
      <c r="AN119">
        <f>AM119*$W13*1000</f>
        <v>18197.064464508923</v>
      </c>
      <c r="AO119">
        <f>AM119*$X13*1000</f>
        <v>13917.207878910531</v>
      </c>
      <c r="AP119">
        <f>AM119*$Y13*1000</f>
        <v>8567.8486109310834</v>
      </c>
      <c r="AQ119" s="5">
        <f t="shared" si="26"/>
        <v>1.8741218524540915E-2</v>
      </c>
      <c r="AR119">
        <v>0.37382339775423873</v>
      </c>
      <c r="AS119" s="56">
        <f>플러스DR_V2_보유데이터!AS117*I$21</f>
        <v>0</v>
      </c>
      <c r="AT119">
        <f>AS119*$W13*1000</f>
        <v>0</v>
      </c>
      <c r="AU119">
        <f>AS119*$X13*1000</f>
        <v>0</v>
      </c>
      <c r="AV119">
        <f>AS119*$Y13*1000</f>
        <v>0</v>
      </c>
      <c r="AW119" s="5">
        <f t="shared" si="27"/>
        <v>0</v>
      </c>
      <c r="AX119">
        <v>0.78621587579459851</v>
      </c>
      <c r="AY119" s="56">
        <f>플러스DR_V2_보유데이터!AY117*J$21</f>
        <v>1.1275732010768817E-2</v>
      </c>
      <c r="AZ119">
        <f>AY119*$W13*1000</f>
        <v>2000.8786453109262</v>
      </c>
      <c r="BA119">
        <f>AY119*$X13*1000</f>
        <v>1530.2822112641529</v>
      </c>
      <c r="BB119">
        <f>AY119*$Y13*1000</f>
        <v>942.08740949973458</v>
      </c>
      <c r="BC119" s="5">
        <f t="shared" si="28"/>
        <v>1.4341776041310372E-2</v>
      </c>
      <c r="BD119">
        <v>2.670167148326434</v>
      </c>
      <c r="BE119" s="56">
        <f>플러스DR_V2_보유데이터!BE117*K$21</f>
        <v>0</v>
      </c>
      <c r="BF119">
        <f>BE119*$W13*1000</f>
        <v>0</v>
      </c>
      <c r="BG119">
        <f>BE119*$X13*1000</f>
        <v>0</v>
      </c>
      <c r="BH119">
        <f>BE119*$Y13*1000</f>
        <v>0</v>
      </c>
      <c r="BI119" s="5">
        <f t="shared" si="29"/>
        <v>0</v>
      </c>
    </row>
    <row r="120" spans="1:61" x14ac:dyDescent="0.3">
      <c r="A120" s="20">
        <v>44734.458333333336</v>
      </c>
      <c r="B120" s="23">
        <v>0</v>
      </c>
      <c r="C120" s="56">
        <f>플러스DR_V2_보유데이터!C118*B$21</f>
        <v>0</v>
      </c>
      <c r="D120">
        <f>C120*$W14*1000</f>
        <v>0</v>
      </c>
      <c r="E120">
        <f>C120*$X14*1000</f>
        <v>0</v>
      </c>
      <c r="F120">
        <f>C120*$Y14*1000</f>
        <v>0</v>
      </c>
      <c r="G120" s="5" t="s">
        <v>87</v>
      </c>
      <c r="H120" s="23">
        <v>0</v>
      </c>
      <c r="I120" s="56">
        <f>플러스DR_V2_보유데이터!I118*C$21</f>
        <v>0</v>
      </c>
      <c r="J120">
        <f>I120*$W14*1000</f>
        <v>0</v>
      </c>
      <c r="K120">
        <f>I120*$X14*1000</f>
        <v>0</v>
      </c>
      <c r="L120">
        <f>I120*$Y14*1000</f>
        <v>0</v>
      </c>
      <c r="M120" s="5" t="s">
        <v>87</v>
      </c>
      <c r="N120">
        <v>0</v>
      </c>
      <c r="O120" s="56">
        <f>플러스DR_V2_보유데이터!O118*D$21</f>
        <v>0.16554971354774145</v>
      </c>
      <c r="P120">
        <f>O120*$W14*1000</f>
        <v>30237.655179494974</v>
      </c>
      <c r="Q120">
        <f>O120*$X14*1000</f>
        <v>22291.213745965542</v>
      </c>
      <c r="R120">
        <f>O120*$Y14*1000</f>
        <v>12427.816996028951</v>
      </c>
      <c r="S120" s="5" t="s">
        <v>87</v>
      </c>
      <c r="T120">
        <v>3.218588134855461</v>
      </c>
      <c r="U120" s="56">
        <f>플러스DR_V2_보유데이터!U118*E$21</f>
        <v>5.5025951208505661E-2</v>
      </c>
      <c r="V120">
        <f>U120*$W14*1000</f>
        <v>10050.489988233559</v>
      </c>
      <c r="W120">
        <f>U120*$X14*1000</f>
        <v>7409.2259882415519</v>
      </c>
      <c r="X120">
        <f>U120*$Y14*1000</f>
        <v>4130.7981572225199</v>
      </c>
      <c r="Y120" s="5">
        <f t="shared" si="24"/>
        <v>1.7096300894359984E-2</v>
      </c>
      <c r="Z120">
        <v>0</v>
      </c>
      <c r="AA120" s="56">
        <f>플러스DR_V2_보유데이터!AA118*K$21</f>
        <v>0</v>
      </c>
      <c r="AB120">
        <f>AA120*$W14*1000</f>
        <v>0</v>
      </c>
      <c r="AC120">
        <f>AA120*$X14*1000</f>
        <v>0</v>
      </c>
      <c r="AD120">
        <f>AA120*$Y14*1000</f>
        <v>0</v>
      </c>
      <c r="AE120" s="5" t="s">
        <v>87</v>
      </c>
      <c r="AF120">
        <v>6.2987769580233524</v>
      </c>
      <c r="AG120" s="56">
        <f>플러스DR_V2_보유데이터!AG118*G$21</f>
        <v>2.8164202796451352E-2</v>
      </c>
      <c r="AH120">
        <f>AG120*$W14*1000</f>
        <v>5144.191640771839</v>
      </c>
      <c r="AI120">
        <f>AG120*$X14*1000</f>
        <v>3792.3005184745766</v>
      </c>
      <c r="AJ120">
        <f>AG120*$Y14*1000</f>
        <v>2114.2867039296029</v>
      </c>
      <c r="AK120" s="5">
        <f t="shared" si="25"/>
        <v>4.4713764250019494E-3</v>
      </c>
      <c r="AL120">
        <v>11.872084148709872</v>
      </c>
      <c r="AM120" s="56">
        <f>플러스DR_V2_보유데이터!AM118*H$21</f>
        <v>0</v>
      </c>
      <c r="AN120">
        <f>AM120*$W14*1000</f>
        <v>0</v>
      </c>
      <c r="AO120">
        <f>AM120*$X14*1000</f>
        <v>0</v>
      </c>
      <c r="AP120">
        <f>AM120*$Y14*1000</f>
        <v>0</v>
      </c>
      <c r="AQ120" s="5">
        <f t="shared" si="26"/>
        <v>0</v>
      </c>
      <c r="AR120">
        <v>0.81108420012322802</v>
      </c>
      <c r="AS120" s="56">
        <f>플러스DR_V2_보유데이터!AS118*I$21</f>
        <v>0</v>
      </c>
      <c r="AT120">
        <f>AS120*$W14*1000</f>
        <v>0</v>
      </c>
      <c r="AU120">
        <f>AS120*$X14*1000</f>
        <v>0</v>
      </c>
      <c r="AV120">
        <f>AS120*$Y14*1000</f>
        <v>0</v>
      </c>
      <c r="AW120" s="5">
        <f t="shared" si="27"/>
        <v>0</v>
      </c>
      <c r="AX120">
        <v>1.7058516897925082</v>
      </c>
      <c r="AY120" s="56">
        <f>플러스DR_V2_보유데이터!AY118*J$21</f>
        <v>5.0925913542613145E-2</v>
      </c>
      <c r="AZ120">
        <f>AY120*$W14*1000</f>
        <v>9301.6181085582903</v>
      </c>
      <c r="BA120">
        <f>AY120*$X14*1000</f>
        <v>6857.1572832083475</v>
      </c>
      <c r="BB120">
        <f>AY120*$Y14*1000</f>
        <v>3823.0083296439684</v>
      </c>
      <c r="BC120" s="5">
        <f t="shared" si="28"/>
        <v>2.9853658349869527E-2</v>
      </c>
      <c r="BD120">
        <v>5.7934586189799546</v>
      </c>
      <c r="BE120" s="56">
        <f>플러스DR_V2_보유데이터!BE118*K$21</f>
        <v>0</v>
      </c>
      <c r="BF120">
        <f>BE120*$W14*1000</f>
        <v>0</v>
      </c>
      <c r="BG120">
        <f>BE120*$X14*1000</f>
        <v>0</v>
      </c>
      <c r="BH120">
        <f>BE120*$Y14*1000</f>
        <v>0</v>
      </c>
      <c r="BI120" s="5">
        <f t="shared" si="29"/>
        <v>0</v>
      </c>
    </row>
    <row r="121" spans="1:61" x14ac:dyDescent="0.3">
      <c r="A121" s="20">
        <v>44734.5</v>
      </c>
      <c r="B121" s="23">
        <v>0</v>
      </c>
      <c r="C121" s="56">
        <f>플러스DR_V2_보유데이터!C119*B$21</f>
        <v>5.0134002930399976E-2</v>
      </c>
      <c r="D121">
        <f>C121*$W15*1000</f>
        <v>6953.0848664171726</v>
      </c>
      <c r="E121">
        <f>C121*$X15*1000</f>
        <v>6575.1580409935086</v>
      </c>
      <c r="F121">
        <f>C121*$Y15*1000</f>
        <v>3647.2487131865987</v>
      </c>
      <c r="G121" s="5" t="s">
        <v>87</v>
      </c>
      <c r="H121" s="23">
        <v>0</v>
      </c>
      <c r="I121" s="56">
        <f>플러스DR_V2_보유데이터!I119*C$21</f>
        <v>0</v>
      </c>
      <c r="J121">
        <f>I121*$W15*1000</f>
        <v>0</v>
      </c>
      <c r="K121">
        <f>I121*$X15*1000</f>
        <v>0</v>
      </c>
      <c r="L121">
        <f>I121*$Y15*1000</f>
        <v>0</v>
      </c>
      <c r="M121" s="5" t="s">
        <v>87</v>
      </c>
      <c r="N121">
        <v>0</v>
      </c>
      <c r="O121" s="56">
        <f>플러스DR_V2_보유데이터!O119*D$21</f>
        <v>8.7172874039709775E-2</v>
      </c>
      <c r="P121">
        <f>O121*$W15*1000</f>
        <v>12090.005900567348</v>
      </c>
      <c r="Q121">
        <f>O121*$X15*1000</f>
        <v>11432.867718431338</v>
      </c>
      <c r="R121">
        <f>O121*$Y15*1000</f>
        <v>6341.8265863888864</v>
      </c>
      <c r="S121" s="5" t="s">
        <v>87</v>
      </c>
      <c r="T121">
        <v>4.8957690085460319</v>
      </c>
      <c r="U121" s="56">
        <f>플러스DR_V2_보유데이터!U119*E$21</f>
        <v>0.11882438880540443</v>
      </c>
      <c r="V121">
        <f>U121*$W15*1000</f>
        <v>16479.75448342154</v>
      </c>
      <c r="W121">
        <f>U121*$X15*1000</f>
        <v>15584.0166324768</v>
      </c>
      <c r="X121">
        <f>U121*$Y15*1000</f>
        <v>8644.4742855931727</v>
      </c>
      <c r="Y121" s="5">
        <f t="shared" si="24"/>
        <v>2.4270832344823745E-2</v>
      </c>
      <c r="Z121">
        <v>0</v>
      </c>
      <c r="AA121" s="56">
        <f>플러스DR_V2_보유데이터!AA119*K$21</f>
        <v>0</v>
      </c>
      <c r="AB121">
        <f>AA121*$W15*1000</f>
        <v>0</v>
      </c>
      <c r="AC121">
        <f>AA121*$X15*1000</f>
        <v>0</v>
      </c>
      <c r="AD121">
        <f>AA121*$Y15*1000</f>
        <v>0</v>
      </c>
      <c r="AE121" s="5" t="s">
        <v>87</v>
      </c>
      <c r="AF121">
        <v>9.5810199164297263</v>
      </c>
      <c r="AG121" s="56">
        <f>플러스DR_V2_보유데이터!AG119*G$21</f>
        <v>9.6763796883127487E-2</v>
      </c>
      <c r="AH121">
        <f>AG121*$W15*1000</f>
        <v>13420.170989720951</v>
      </c>
      <c r="AI121">
        <f>AG121*$X15*1000</f>
        <v>12690.733234216976</v>
      </c>
      <c r="AJ121">
        <f>AG121*$Y15*1000</f>
        <v>7039.5662232475242</v>
      </c>
      <c r="AK121" s="5">
        <f t="shared" si="25"/>
        <v>1.0099529875435831E-2</v>
      </c>
      <c r="AL121">
        <v>18.05853349568585</v>
      </c>
      <c r="AM121" s="56">
        <f>플러스DR_V2_보유데이터!AM119*H$21</f>
        <v>9.5727068025582823E-3</v>
      </c>
      <c r="AN121">
        <f>AM121*$W15*1000</f>
        <v>1327.6387064468081</v>
      </c>
      <c r="AO121">
        <f>AM121*$X15*1000</f>
        <v>1255.4764516668563</v>
      </c>
      <c r="AP121">
        <f>AM121*$Y15*1000</f>
        <v>696.41441988611507</v>
      </c>
      <c r="AQ121" s="5">
        <f t="shared" si="26"/>
        <v>5.3009325507213934E-4</v>
      </c>
      <c r="AR121">
        <v>1.2337337751551023</v>
      </c>
      <c r="AS121" s="56">
        <f>플러스DR_V2_보유데이터!AS119*I$21</f>
        <v>0</v>
      </c>
      <c r="AT121">
        <f>AS121*$W15*1000</f>
        <v>0</v>
      </c>
      <c r="AU121">
        <f>AS121*$X15*1000</f>
        <v>0</v>
      </c>
      <c r="AV121">
        <f>AS121*$Y15*1000</f>
        <v>0</v>
      </c>
      <c r="AW121" s="5">
        <f t="shared" si="27"/>
        <v>0</v>
      </c>
      <c r="AX121">
        <v>2.5947575415507722</v>
      </c>
      <c r="AY121" s="56">
        <f>플러스DR_V2_보유데이터!AY119*J$21</f>
        <v>0.11266826388300348</v>
      </c>
      <c r="AZ121">
        <f>AY121*$W15*1000</f>
        <v>15625.961517933752</v>
      </c>
      <c r="BA121">
        <f>AY121*$X15*1000</f>
        <v>14776.630588695713</v>
      </c>
      <c r="BB121">
        <f>AY121*$Y15*1000</f>
        <v>8196.6161974885017</v>
      </c>
      <c r="BC121" s="5">
        <f t="shared" si="28"/>
        <v>4.342149972735676E-2</v>
      </c>
      <c r="BD121">
        <v>8.8123841792418993</v>
      </c>
      <c r="BE121" s="56">
        <f>플러스DR_V2_보유데이터!BE119*K$21</f>
        <v>4.8712032915728311E-3</v>
      </c>
      <c r="BF121">
        <f>BE121*$W15*1000</f>
        <v>675.58718450823596</v>
      </c>
      <c r="BG121">
        <f>BE121*$X15*1000</f>
        <v>638.86643036192947</v>
      </c>
      <c r="BH121">
        <f>BE121*$Y15*1000</f>
        <v>354.3800394619235</v>
      </c>
      <c r="BI121" s="5">
        <f t="shared" si="29"/>
        <v>5.5276792210756653E-4</v>
      </c>
    </row>
    <row r="122" spans="1:61" x14ac:dyDescent="0.3">
      <c r="A122" s="20">
        <v>44734.541666666664</v>
      </c>
      <c r="B122" s="23">
        <v>0</v>
      </c>
      <c r="C122" s="56">
        <f>플러스DR_V2_보유데이터!C120*B$21</f>
        <v>7.4039690777714259E-2</v>
      </c>
      <c r="D122">
        <f>C122*$W16*1000</f>
        <v>10210.813755154573</v>
      </c>
      <c r="E122">
        <f>C122*$X16*1000</f>
        <v>9547.0972871262147</v>
      </c>
      <c r="F122">
        <f>C122*$Y16*1000</f>
        <v>6139.3711592880672</v>
      </c>
      <c r="G122" s="5" t="s">
        <v>87</v>
      </c>
      <c r="H122" s="23">
        <v>0</v>
      </c>
      <c r="I122" s="56">
        <f>플러스DR_V2_보유데이터!I120*C$21</f>
        <v>0</v>
      </c>
      <c r="J122">
        <f>I122*$W16*1000</f>
        <v>0</v>
      </c>
      <c r="K122">
        <f>I122*$X16*1000</f>
        <v>0</v>
      </c>
      <c r="L122">
        <f>I122*$Y16*1000</f>
        <v>0</v>
      </c>
      <c r="M122" s="5" t="s">
        <v>87</v>
      </c>
      <c r="N122">
        <v>0</v>
      </c>
      <c r="O122" s="56">
        <f>플러스DR_V2_보유데이터!O120*D$21</f>
        <v>0.21986310713574939</v>
      </c>
      <c r="P122">
        <f>O122*$W16*1000</f>
        <v>30321.321105091196</v>
      </c>
      <c r="Q122">
        <f>O122*$X16*1000</f>
        <v>28350.39492502396</v>
      </c>
      <c r="R122">
        <f>O122*$Y16*1000</f>
        <v>18231.048843696339</v>
      </c>
      <c r="S122" s="5" t="s">
        <v>87</v>
      </c>
      <c r="T122">
        <v>4.896121777277644</v>
      </c>
      <c r="U122" s="56">
        <f>플러스DR_V2_보유데이터!U120*E$21</f>
        <v>1.9529198492651646E-2</v>
      </c>
      <c r="V122">
        <f>U122*$W16*1000</f>
        <v>2693.2717641215886</v>
      </c>
      <c r="W122">
        <f>U122*$X16*1000</f>
        <v>2518.205519100628</v>
      </c>
      <c r="X122">
        <f>U122*$Y16*1000</f>
        <v>1619.3611390106746</v>
      </c>
      <c r="Y122" s="5">
        <f t="shared" si="24"/>
        <v>3.988707671301106E-3</v>
      </c>
      <c r="Z122">
        <v>0</v>
      </c>
      <c r="AA122" s="56">
        <f>플러스DR_V2_보유데이터!AA120*K$21</f>
        <v>1.2322518643955486E-3</v>
      </c>
      <c r="AB122">
        <f>AA122*$W16*1000</f>
        <v>169.93985461879009</v>
      </c>
      <c r="AC122">
        <f>AA122*$X16*1000</f>
        <v>158.89353815572693</v>
      </c>
      <c r="AD122">
        <f>AA122*$Y16*1000</f>
        <v>102.1783245956789</v>
      </c>
      <c r="AE122" s="5" t="s">
        <v>87</v>
      </c>
      <c r="AF122">
        <v>9.5817102848350917</v>
      </c>
      <c r="AG122" s="56">
        <f>플러스DR_V2_보유데이터!AG120*G$21</f>
        <v>4.8878783713369324E-2</v>
      </c>
      <c r="AH122">
        <f>AG122*$W16*1000</f>
        <v>6740.8730619107637</v>
      </c>
      <c r="AI122">
        <f>AG122*$X16*1000</f>
        <v>6302.7073517762155</v>
      </c>
      <c r="AJ122">
        <f>AG122*$Y16*1000</f>
        <v>4053.0287455125845</v>
      </c>
      <c r="AK122" s="5">
        <f t="shared" si="25"/>
        <v>5.1012587795239428E-3</v>
      </c>
      <c r="AL122">
        <v>18.059834718424284</v>
      </c>
      <c r="AM122" s="56">
        <f>플러스DR_V2_보유데이터!AM120*H$21</f>
        <v>5.0976401620463151E-2</v>
      </c>
      <c r="AN122">
        <f>AM122*$W16*1000</f>
        <v>7030.1555474780735</v>
      </c>
      <c r="AO122">
        <f>AM122*$X16*1000</f>
        <v>6573.1860912183665</v>
      </c>
      <c r="AP122">
        <f>AM122*$Y16*1000</f>
        <v>4226.963222368805</v>
      </c>
      <c r="AQ122" s="5">
        <f t="shared" si="26"/>
        <v>2.8226394324892823E-3</v>
      </c>
      <c r="AR122">
        <v>1.2338226728743877</v>
      </c>
      <c r="AS122" s="56">
        <f>플러스DR_V2_보유데이터!AS120*I$21</f>
        <v>0</v>
      </c>
      <c r="AT122">
        <f>AS122*$W16*1000</f>
        <v>0</v>
      </c>
      <c r="AU122">
        <f>AS122*$X16*1000</f>
        <v>0</v>
      </c>
      <c r="AV122">
        <f>AS122*$Y16*1000</f>
        <v>0</v>
      </c>
      <c r="AW122" s="5">
        <f t="shared" si="27"/>
        <v>0</v>
      </c>
      <c r="AX122">
        <v>2.5949445089761505</v>
      </c>
      <c r="AY122" s="56">
        <f>플러스DR_V2_보유데이터!AY120*J$21</f>
        <v>0</v>
      </c>
      <c r="AZ122">
        <f>AY122*$W16*1000</f>
        <v>0</v>
      </c>
      <c r="BA122">
        <f>AY122*$X16*1000</f>
        <v>0</v>
      </c>
      <c r="BB122">
        <f>AY122*$Y16*1000</f>
        <v>0</v>
      </c>
      <c r="BC122" s="5">
        <f t="shared" si="28"/>
        <v>0</v>
      </c>
      <c r="BD122">
        <v>8.8130191629561967</v>
      </c>
      <c r="BE122" s="56">
        <f>플러스DR_V2_보유데이터!BE120*K$21</f>
        <v>2.9084781534595747E-2</v>
      </c>
      <c r="BF122">
        <f>BE122*$W16*1000</f>
        <v>4011.0822214360996</v>
      </c>
      <c r="BG122">
        <f>BE122*$X16*1000</f>
        <v>3750.3565448328045</v>
      </c>
      <c r="BH122">
        <f>BE122*$Y16*1000</f>
        <v>2411.7100848486793</v>
      </c>
      <c r="BI122" s="5">
        <f t="shared" si="29"/>
        <v>3.300206319401644E-3</v>
      </c>
    </row>
    <row r="123" spans="1:61" x14ac:dyDescent="0.3">
      <c r="A123" s="20">
        <v>44734.583333333336</v>
      </c>
      <c r="B123" s="23">
        <v>0</v>
      </c>
      <c r="C123" s="56">
        <f>플러스DR_V2_보유데이터!C121*B$21</f>
        <v>0</v>
      </c>
      <c r="D123">
        <f>C123*$W17*1000</f>
        <v>0</v>
      </c>
      <c r="E123">
        <f>C123*$X17*1000</f>
        <v>0</v>
      </c>
      <c r="F123">
        <f>C123*$Y17*1000</f>
        <v>0</v>
      </c>
      <c r="G123" s="5" t="s">
        <v>87</v>
      </c>
      <c r="H123" s="23">
        <v>0</v>
      </c>
      <c r="I123" s="56">
        <f>플러스DR_V2_보유데이터!I121*C$21</f>
        <v>0</v>
      </c>
      <c r="J123">
        <f>I123*$W17*1000</f>
        <v>0</v>
      </c>
      <c r="K123">
        <f>I123*$X17*1000</f>
        <v>0</v>
      </c>
      <c r="L123">
        <f>I123*$Y17*1000</f>
        <v>0</v>
      </c>
      <c r="M123" s="5" t="s">
        <v>87</v>
      </c>
      <c r="N123">
        <v>0</v>
      </c>
      <c r="O123" s="56">
        <f>플러스DR_V2_보유데이터!O121*D$21</f>
        <v>0.10353032654554084</v>
      </c>
      <c r="P123">
        <f>O123*$W17*1000</f>
        <v>19799.139648569231</v>
      </c>
      <c r="Q123">
        <f>O123*$X17*1000</f>
        <v>14140.965732093486</v>
      </c>
      <c r="R123">
        <f>O123*$Y17*1000</f>
        <v>9203.846029898581</v>
      </c>
      <c r="S123" s="5" t="s">
        <v>87</v>
      </c>
      <c r="T123">
        <v>3.3682453119657079</v>
      </c>
      <c r="U123" s="56">
        <f>플러스DR_V2_보유데이터!U121*E$21</f>
        <v>0</v>
      </c>
      <c r="V123">
        <f>U123*$W17*1000</f>
        <v>0</v>
      </c>
      <c r="W123">
        <f>U123*$X17*1000</f>
        <v>0</v>
      </c>
      <c r="X123">
        <f>U123*$Y17*1000</f>
        <v>0</v>
      </c>
      <c r="Y123" s="5">
        <f t="shared" si="24"/>
        <v>0</v>
      </c>
      <c r="Z123">
        <v>0</v>
      </c>
      <c r="AA123" s="56">
        <f>플러스DR_V2_보유데이터!AA121*K$21</f>
        <v>0</v>
      </c>
      <c r="AB123">
        <f>AA123*$W17*1000</f>
        <v>0</v>
      </c>
      <c r="AC123">
        <f>AA123*$X17*1000</f>
        <v>0</v>
      </c>
      <c r="AD123">
        <f>AA123*$Y17*1000</f>
        <v>0</v>
      </c>
      <c r="AE123" s="5" t="s">
        <v>87</v>
      </c>
      <c r="AF123">
        <v>6.5916560526103254</v>
      </c>
      <c r="AG123" s="56">
        <f>플러스DR_V2_보유데이터!AG121*G$21</f>
        <v>8.2720269107071295E-2</v>
      </c>
      <c r="AH123">
        <f>AG123*$W17*1000</f>
        <v>15819.424264036315</v>
      </c>
      <c r="AI123">
        <f>AG123*$X17*1000</f>
        <v>11298.56854337362</v>
      </c>
      <c r="AJ123">
        <f>AG123*$Y17*1000</f>
        <v>7353.8319236186389</v>
      </c>
      <c r="AK123" s="5">
        <f t="shared" si="25"/>
        <v>1.2549239287798275E-2</v>
      </c>
      <c r="AL123">
        <v>12.424109610082244</v>
      </c>
      <c r="AM123" s="56">
        <f>플러스DR_V2_보유데이터!AM121*H$21</f>
        <v>1.1622489907785253E-2</v>
      </c>
      <c r="AN123">
        <f>AM123*$W17*1000</f>
        <v>2222.6849699648519</v>
      </c>
      <c r="AO123">
        <f>AM123*$X17*1000</f>
        <v>1587.4887773612695</v>
      </c>
      <c r="AP123">
        <f>AM123*$Y17*1000</f>
        <v>1033.2393528021091</v>
      </c>
      <c r="AQ123" s="5">
        <f t="shared" si="26"/>
        <v>9.3547870008747758E-4</v>
      </c>
      <c r="AR123">
        <v>0.84879780829652596</v>
      </c>
      <c r="AS123" s="56">
        <f>플러스DR_V2_보유데이터!AS121*I$21</f>
        <v>5.3652555544574855E-2</v>
      </c>
      <c r="AT123">
        <f>AS123*$W17*1000</f>
        <v>10260.514722344496</v>
      </c>
      <c r="AU123">
        <f>AS123*$X17*1000</f>
        <v>7328.277372537209</v>
      </c>
      <c r="AV123">
        <f>AS123*$Y17*1000</f>
        <v>4769.7121879127053</v>
      </c>
      <c r="AW123" s="5">
        <f t="shared" si="27"/>
        <v>6.3210054291081952E-2</v>
      </c>
      <c r="AX123">
        <v>1.7851699926528262</v>
      </c>
      <c r="AY123" s="56">
        <f>플러스DR_V2_보유데이터!AY121*J$21</f>
        <v>5.2792578320786454E-3</v>
      </c>
      <c r="AZ123">
        <f>AY123*$W17*1000</f>
        <v>1009.6052678067202</v>
      </c>
      <c r="BA123">
        <f>AY123*$X17*1000</f>
        <v>721.08150901534736</v>
      </c>
      <c r="BB123">
        <f>AY123*$Y17*1000</f>
        <v>469.3260212717916</v>
      </c>
      <c r="BC123" s="5">
        <f t="shared" si="28"/>
        <v>2.9572857788369156E-3</v>
      </c>
      <c r="BD123">
        <v>6.0628415366736181</v>
      </c>
      <c r="BE123" s="56">
        <f>플러스DR_V2_보유데이터!BE121*K$21</f>
        <v>4.4133354693428099E-2</v>
      </c>
      <c r="BF123">
        <f>BE123*$W17*1000</f>
        <v>8440.0627515711894</v>
      </c>
      <c r="BG123">
        <f>BE123*$X17*1000</f>
        <v>6028.0719397477269</v>
      </c>
      <c r="BH123">
        <f>BE123*$Y17*1000</f>
        <v>3923.4552322457585</v>
      </c>
      <c r="BI123" s="5">
        <f t="shared" si="29"/>
        <v>7.2793185219288681E-3</v>
      </c>
    </row>
    <row r="124" spans="1:61" ht="18" thickBot="1" x14ac:dyDescent="0.35">
      <c r="A124" s="21">
        <v>44734.625</v>
      </c>
      <c r="B124" s="24">
        <v>0</v>
      </c>
      <c r="C124" s="25">
        <f>플러스DR_V2_보유데이터!C122*B$21</f>
        <v>1.4210298482854888E-2</v>
      </c>
      <c r="D124" s="25">
        <f>C124*$W18*1000</f>
        <v>2632.3156909640393</v>
      </c>
      <c r="E124" s="25">
        <f>C124*$X18*1000</f>
        <v>1970.2863052447956</v>
      </c>
      <c r="F124" s="25">
        <f>C124*$Y18*1000</f>
        <v>1341.0258678270156</v>
      </c>
      <c r="G124" s="7" t="s">
        <v>87</v>
      </c>
      <c r="H124" s="24">
        <v>0</v>
      </c>
      <c r="I124" s="25">
        <f>플러스DR_V2_보유데이터!I122*C$21</f>
        <v>0</v>
      </c>
      <c r="J124" s="25">
        <f>I124*$W18*1000</f>
        <v>0</v>
      </c>
      <c r="K124" s="25">
        <f>I124*$X18*1000</f>
        <v>0</v>
      </c>
      <c r="L124" s="25">
        <f>I124*$Y18*1000</f>
        <v>0</v>
      </c>
      <c r="M124" s="7" t="s">
        <v>87</v>
      </c>
      <c r="N124" s="25">
        <v>0</v>
      </c>
      <c r="O124" s="25">
        <f>플러스DR_V2_보유데이터!O122*D$21</f>
        <v>9.2438594938899762E-2</v>
      </c>
      <c r="P124" s="25">
        <f>O124*$W18*1000</f>
        <v>17123.325326481794</v>
      </c>
      <c r="Q124" s="25">
        <f>O124*$X18*1000</f>
        <v>12816.79606546833</v>
      </c>
      <c r="R124" s="25">
        <f>O124*$Y18*1000</f>
        <v>8723.4302043839707</v>
      </c>
      <c r="S124" s="7" t="s">
        <v>87</v>
      </c>
      <c r="T124" s="25">
        <v>1.4211470042311518</v>
      </c>
      <c r="U124" s="25">
        <f>플러스DR_V2_보유데이터!U122*E$21</f>
        <v>9.8247304517581513E-2</v>
      </c>
      <c r="V124" s="25">
        <f>U124*$W18*1000</f>
        <v>18199.330688836799</v>
      </c>
      <c r="W124" s="25">
        <f>U124*$X18*1000</f>
        <v>13622.18526597171</v>
      </c>
      <c r="X124" s="25">
        <f>U124*$Y18*1000</f>
        <v>9271.5981273241687</v>
      </c>
      <c r="Y124" s="7">
        <f t="shared" si="24"/>
        <v>6.9132400958572093E-2</v>
      </c>
      <c r="Z124" s="25">
        <v>0</v>
      </c>
      <c r="AA124" s="25">
        <f>플러스DR_V2_보유데이터!AA122*K$21</f>
        <v>0</v>
      </c>
      <c r="AB124" s="25">
        <f>AA124*$W18*1000</f>
        <v>0</v>
      </c>
      <c r="AC124" s="25">
        <f>AA124*$X18*1000</f>
        <v>0</v>
      </c>
      <c r="AD124" s="25">
        <f>AA124*$Y18*1000</f>
        <v>0</v>
      </c>
      <c r="AE124" s="7" t="s">
        <v>87</v>
      </c>
      <c r="AF124" s="25">
        <v>2.7811846776155109</v>
      </c>
      <c r="AG124" s="25">
        <f>플러스DR_V2_보유데이터!AG122*G$21</f>
        <v>3.8499574974980612E-2</v>
      </c>
      <c r="AH124" s="25">
        <f>AG124*$W18*1000</f>
        <v>7131.6612683654093</v>
      </c>
      <c r="AI124" s="25">
        <f>AG124*$X18*1000</f>
        <v>5338.0430694310107</v>
      </c>
      <c r="AJ124" s="25">
        <f>AG124*$Y18*1000</f>
        <v>3633.2048903889204</v>
      </c>
      <c r="AK124" s="7">
        <f t="shared" si="25"/>
        <v>1.3842868934539454E-2</v>
      </c>
      <c r="AL124" s="25">
        <v>5.2420428197088533</v>
      </c>
      <c r="AM124" s="25">
        <f>플러스DR_V2_보유데이터!AM122*H$21</f>
        <v>9.2021031802929393E-2</v>
      </c>
      <c r="AN124" s="25">
        <f>AM124*$W18*1000</f>
        <v>17045.975931174642</v>
      </c>
      <c r="AO124" s="25">
        <f>AM124*$X18*1000</f>
        <v>12758.900101539766</v>
      </c>
      <c r="AP124" s="25">
        <f>AM124*$Y18*1000</f>
        <v>8684.0247712424461</v>
      </c>
      <c r="AQ124" s="7">
        <f t="shared" si="26"/>
        <v>1.7554422000703895E-2</v>
      </c>
      <c r="AR124" s="25">
        <v>0.35812904071247659</v>
      </c>
      <c r="AS124" s="25">
        <f>플러스DR_V2_보유데이터!AS122*I$21</f>
        <v>4.6000069549499166E-2</v>
      </c>
      <c r="AT124" s="25">
        <f>AS124*$W18*1000</f>
        <v>8521.0528833492262</v>
      </c>
      <c r="AU124" s="25">
        <f>AS124*$X18*1000</f>
        <v>6378.0016431771583</v>
      </c>
      <c r="AV124" s="25">
        <f>AS124*$Y18*1000</f>
        <v>4341.0265633862364</v>
      </c>
      <c r="AW124" s="7">
        <f t="shared" si="27"/>
        <v>0.12844551633675039</v>
      </c>
      <c r="AX124" s="25">
        <v>0.75320790266945392</v>
      </c>
      <c r="AY124" s="25">
        <f>플러스DR_V2_보유데이터!AY122*J$21</f>
        <v>0</v>
      </c>
      <c r="AZ124" s="25">
        <f>AY124*$W18*1000</f>
        <v>0</v>
      </c>
      <c r="BA124" s="25">
        <f>AY124*$X18*1000</f>
        <v>0</v>
      </c>
      <c r="BB124" s="25">
        <f>AY124*$Y18*1000</f>
        <v>0</v>
      </c>
      <c r="BC124" s="7">
        <f t="shared" si="28"/>
        <v>0</v>
      </c>
      <c r="BD124" s="25">
        <v>2.5580645971250524</v>
      </c>
      <c r="BE124" s="25">
        <f>플러스DR_V2_보유데이터!BE122*K$21</f>
        <v>1.9372753339787414E-3</v>
      </c>
      <c r="BF124" s="25">
        <f>BE124*$W18*1000</f>
        <v>358.86088286622208</v>
      </c>
      <c r="BG124" s="25">
        <f>BE124*$X18*1000</f>
        <v>268.60709960682044</v>
      </c>
      <c r="BH124" s="25">
        <f>BE124*$Y18*1000</f>
        <v>182.82067326757385</v>
      </c>
      <c r="BI124" s="7">
        <f t="shared" si="29"/>
        <v>7.5732072448675414E-4</v>
      </c>
    </row>
  </sheetData>
  <mergeCells count="55">
    <mergeCell ref="AL107:AQ107"/>
    <mergeCell ref="AR107:AW107"/>
    <mergeCell ref="AX107:BC107"/>
    <mergeCell ref="BD107:BI107"/>
    <mergeCell ref="AL87:AQ87"/>
    <mergeCell ref="AR87:AW87"/>
    <mergeCell ref="AX87:BC87"/>
    <mergeCell ref="BD87:BI87"/>
    <mergeCell ref="B107:G107"/>
    <mergeCell ref="H107:M107"/>
    <mergeCell ref="N107:S107"/>
    <mergeCell ref="T107:Y107"/>
    <mergeCell ref="Z107:AE107"/>
    <mergeCell ref="AF107:AK107"/>
    <mergeCell ref="AL67:AQ67"/>
    <mergeCell ref="AR67:AW67"/>
    <mergeCell ref="AX67:BC67"/>
    <mergeCell ref="BD67:BI67"/>
    <mergeCell ref="B87:G87"/>
    <mergeCell ref="H87:M87"/>
    <mergeCell ref="N87:S87"/>
    <mergeCell ref="T87:Y87"/>
    <mergeCell ref="Z87:AE87"/>
    <mergeCell ref="AF87:AK87"/>
    <mergeCell ref="AL46:AQ46"/>
    <mergeCell ref="AR46:AW46"/>
    <mergeCell ref="AX46:BC46"/>
    <mergeCell ref="BD46:BI46"/>
    <mergeCell ref="B67:G67"/>
    <mergeCell ref="H67:M67"/>
    <mergeCell ref="N67:S67"/>
    <mergeCell ref="T67:Y67"/>
    <mergeCell ref="Z67:AE67"/>
    <mergeCell ref="AF67:AK67"/>
    <mergeCell ref="B46:G46"/>
    <mergeCell ref="H46:M46"/>
    <mergeCell ref="N46:S46"/>
    <mergeCell ref="T46:Y46"/>
    <mergeCell ref="Z46:AE46"/>
    <mergeCell ref="AF46:AK46"/>
    <mergeCell ref="Z24:AE24"/>
    <mergeCell ref="AF24:AK24"/>
    <mergeCell ref="AL24:AQ24"/>
    <mergeCell ref="AR24:AW24"/>
    <mergeCell ref="AX24:BC24"/>
    <mergeCell ref="BD24:BI24"/>
    <mergeCell ref="B1:E1"/>
    <mergeCell ref="G1:J1"/>
    <mergeCell ref="L1:O1"/>
    <mergeCell ref="Q1:T1"/>
    <mergeCell ref="V1:Y1"/>
    <mergeCell ref="B24:G24"/>
    <mergeCell ref="H24:M24"/>
    <mergeCell ref="N24:S24"/>
    <mergeCell ref="T24:Y24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D073C-D0A3-4B5D-932F-20907855514E}">
  <dimension ref="A1"/>
  <sheetViews>
    <sheetView workbookViewId="0"/>
  </sheetViews>
  <sheetFormatPr defaultRowHeight="17.25" x14ac:dyDescent="0.3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2938B-20E9-3A4E-A9D0-A2BE6CBC7D59}">
  <dimension ref="A1:N16"/>
  <sheetViews>
    <sheetView workbookViewId="0">
      <selection activeCell="F21" sqref="F21"/>
    </sheetView>
  </sheetViews>
  <sheetFormatPr defaultColWidth="11.5546875" defaultRowHeight="17.25" x14ac:dyDescent="0.3"/>
  <cols>
    <col min="1" max="1" width="20.109375" customWidth="1"/>
  </cols>
  <sheetData>
    <row r="1" spans="1:14" x14ac:dyDescent="0.3">
      <c r="A1" t="s">
        <v>43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</row>
    <row r="2" spans="1:14" x14ac:dyDescent="0.3">
      <c r="A2" t="s">
        <v>13</v>
      </c>
      <c r="B2">
        <v>22.826129999999999</v>
      </c>
      <c r="C2">
        <v>15.845969999999999</v>
      </c>
      <c r="D2">
        <v>6.9801599999999997</v>
      </c>
      <c r="E2">
        <v>4.2176099999999996</v>
      </c>
      <c r="F2">
        <v>1.30846</v>
      </c>
      <c r="G2">
        <v>0.41586000000000001</v>
      </c>
      <c r="H2" s="1">
        <v>1.9708600000000001</v>
      </c>
      <c r="I2" s="1">
        <v>5.1847399999999997</v>
      </c>
      <c r="J2" s="1">
        <v>1.4498500000000001</v>
      </c>
      <c r="K2" s="1">
        <v>2.32707</v>
      </c>
      <c r="L2" s="1">
        <v>2.36747</v>
      </c>
      <c r="M2" s="1">
        <v>2.76769</v>
      </c>
      <c r="N2" s="1">
        <v>0.8165</v>
      </c>
    </row>
    <row r="3" spans="1:14" x14ac:dyDescent="0.3">
      <c r="A3" t="s">
        <v>14</v>
      </c>
      <c r="B3">
        <v>25.904640000000001</v>
      </c>
      <c r="C3">
        <v>17.440339999999999</v>
      </c>
      <c r="D3">
        <v>8.4642999999999997</v>
      </c>
      <c r="E3">
        <v>4.7352699999999999</v>
      </c>
      <c r="F3">
        <v>1.4760899999999999</v>
      </c>
      <c r="G3">
        <v>0.44727</v>
      </c>
      <c r="H3" s="1">
        <v>2.5539100000000001</v>
      </c>
      <c r="I3" s="1">
        <v>5.4266399999999999</v>
      </c>
      <c r="J3" s="1">
        <v>1.74465</v>
      </c>
      <c r="K3" s="1">
        <v>2.8088299999999999</v>
      </c>
      <c r="L3" s="1">
        <v>2.8353000000000002</v>
      </c>
      <c r="M3" s="1">
        <v>2.9670399999999999</v>
      </c>
      <c r="N3" s="1">
        <v>0.90964</v>
      </c>
    </row>
    <row r="4" spans="1:14" x14ac:dyDescent="0.3">
      <c r="A4" t="s">
        <v>15</v>
      </c>
      <c r="B4">
        <v>27.059149999999999</v>
      </c>
      <c r="C4">
        <v>18.07225</v>
      </c>
      <c r="D4">
        <v>8.98691</v>
      </c>
      <c r="E4">
        <v>4.9872899999999998</v>
      </c>
      <c r="F4">
        <v>1.4832700000000001</v>
      </c>
      <c r="G4">
        <v>0.57284999999999997</v>
      </c>
      <c r="H4" s="1">
        <v>2.7932999999999999</v>
      </c>
      <c r="I4" s="1">
        <v>5.5451199999999998</v>
      </c>
      <c r="J4" s="1">
        <v>1.7729699999999999</v>
      </c>
      <c r="K4" s="1">
        <v>2.9295499999999999</v>
      </c>
      <c r="L4" s="1">
        <v>2.9627400000000002</v>
      </c>
      <c r="M4" s="1">
        <v>3.0938300000000001</v>
      </c>
      <c r="N4" s="1">
        <v>0.91822999999999999</v>
      </c>
    </row>
    <row r="5" spans="1:14" x14ac:dyDescent="0.3">
      <c r="A5" t="s">
        <v>16</v>
      </c>
      <c r="B5">
        <v>26.681809999999999</v>
      </c>
      <c r="C5">
        <v>17.906690000000001</v>
      </c>
      <c r="D5">
        <v>8.7751199999999994</v>
      </c>
      <c r="E5">
        <v>4.8622399999999999</v>
      </c>
      <c r="F5">
        <v>1.58954</v>
      </c>
      <c r="G5">
        <v>0.57108999999999999</v>
      </c>
      <c r="H5" s="1">
        <v>2.73054</v>
      </c>
      <c r="I5" s="1">
        <v>5.4368600000000002</v>
      </c>
      <c r="J5" s="1">
        <v>1.7154700000000001</v>
      </c>
      <c r="K5" s="1">
        <v>2.87154</v>
      </c>
      <c r="L5" s="1">
        <v>2.9996499999999999</v>
      </c>
      <c r="M5" s="1">
        <v>3.0184000000000002</v>
      </c>
      <c r="N5" s="1">
        <v>0.88646999999999998</v>
      </c>
    </row>
    <row r="6" spans="1:14" x14ac:dyDescent="0.3">
      <c r="A6" t="s">
        <v>17</v>
      </c>
      <c r="B6">
        <v>26.62434</v>
      </c>
      <c r="C6">
        <v>18.076049999999999</v>
      </c>
      <c r="D6">
        <v>8.5482899999999997</v>
      </c>
      <c r="E6">
        <v>4.8095600000000003</v>
      </c>
      <c r="F6">
        <v>1.50291</v>
      </c>
      <c r="G6">
        <v>0.51759999999999995</v>
      </c>
      <c r="H6" s="1">
        <v>2.5143499999999999</v>
      </c>
      <c r="I6" s="1">
        <v>5.5842900000000002</v>
      </c>
      <c r="J6" s="1">
        <v>1.82823</v>
      </c>
      <c r="K6" s="1">
        <v>2.7974199999999998</v>
      </c>
      <c r="L6" s="1">
        <v>3.12514</v>
      </c>
      <c r="M6" s="1">
        <v>3.0541399999999999</v>
      </c>
      <c r="N6" s="1">
        <v>0.89070000000000005</v>
      </c>
    </row>
    <row r="7" spans="1:14" x14ac:dyDescent="0.3">
      <c r="A7" t="s">
        <v>18</v>
      </c>
      <c r="B7">
        <v>29.372959999999999</v>
      </c>
      <c r="C7">
        <v>20.058260000000001</v>
      </c>
      <c r="D7">
        <v>9.3146900000000006</v>
      </c>
      <c r="E7">
        <v>5.1602100000000002</v>
      </c>
      <c r="F7">
        <v>1.79297</v>
      </c>
      <c r="G7">
        <v>0.68128</v>
      </c>
      <c r="H7" s="1">
        <v>2.7601</v>
      </c>
      <c r="I7" s="1">
        <v>6.2963800000000001</v>
      </c>
      <c r="J7" s="1">
        <v>1.9536</v>
      </c>
      <c r="K7" s="1">
        <v>2.89689</v>
      </c>
      <c r="L7" s="1">
        <v>3.52285</v>
      </c>
      <c r="M7" s="1">
        <v>3.28586</v>
      </c>
      <c r="N7" s="1">
        <v>1.0228299999999999</v>
      </c>
    </row>
    <row r="8" spans="1:14" x14ac:dyDescent="0.3">
      <c r="A8" t="s">
        <v>19</v>
      </c>
      <c r="B8">
        <v>32.340150000000001</v>
      </c>
      <c r="C8">
        <v>22.094159999999999</v>
      </c>
      <c r="D8">
        <v>10.245990000000001</v>
      </c>
      <c r="E8">
        <v>5.5806100000000001</v>
      </c>
      <c r="F8">
        <v>1.9391799999999999</v>
      </c>
      <c r="G8">
        <v>0.85511999999999999</v>
      </c>
      <c r="H8" s="1">
        <v>3.25109</v>
      </c>
      <c r="I8" s="1">
        <v>6.97166</v>
      </c>
      <c r="J8" s="1">
        <v>1.8327</v>
      </c>
      <c r="K8" s="1">
        <v>3.3852600000000002</v>
      </c>
      <c r="L8" s="1">
        <v>3.9204599999999998</v>
      </c>
      <c r="M8" s="1">
        <v>3.6822499999999998</v>
      </c>
      <c r="N8" s="1">
        <v>0.92181000000000002</v>
      </c>
    </row>
    <row r="9" spans="1:14" x14ac:dyDescent="0.3">
      <c r="A9" t="s">
        <v>20</v>
      </c>
      <c r="B9">
        <v>31.812629999999999</v>
      </c>
      <c r="C9">
        <v>21.658740000000002</v>
      </c>
      <c r="D9">
        <v>10.153879999999999</v>
      </c>
      <c r="E9">
        <v>5.7010100000000001</v>
      </c>
      <c r="F9">
        <v>1.8864399999999999</v>
      </c>
      <c r="G9">
        <v>0.91603000000000001</v>
      </c>
      <c r="H9" s="1">
        <v>3.1335799999999998</v>
      </c>
      <c r="I9" s="1">
        <v>6.8000100000000003</v>
      </c>
      <c r="J9" s="1">
        <v>2.01396</v>
      </c>
      <c r="K9" s="1">
        <v>3.2428499999999998</v>
      </c>
      <c r="L9" s="1">
        <v>3.80654</v>
      </c>
      <c r="M9" s="1">
        <v>3.4647399999999999</v>
      </c>
      <c r="N9" s="1">
        <v>0.84746999999999995</v>
      </c>
    </row>
    <row r="10" spans="1:14" x14ac:dyDescent="0.3">
      <c r="A10" t="s">
        <v>21</v>
      </c>
      <c r="B10">
        <v>30.545449999999999</v>
      </c>
      <c r="C10">
        <v>20.861899999999999</v>
      </c>
      <c r="D10">
        <v>9.6835500000000003</v>
      </c>
      <c r="E10">
        <v>5.3015999999999996</v>
      </c>
      <c r="F10">
        <v>1.75997</v>
      </c>
      <c r="G10">
        <v>0.84206999999999999</v>
      </c>
      <c r="H10" s="1">
        <v>3.0692300000000001</v>
      </c>
      <c r="I10" s="1">
        <v>7.1074799999999998</v>
      </c>
      <c r="J10" s="1">
        <v>1.9990300000000001</v>
      </c>
      <c r="K10" s="1">
        <v>2.98813</v>
      </c>
      <c r="L10" s="1">
        <v>3.4647999999999999</v>
      </c>
      <c r="M10" s="1">
        <v>3.22804</v>
      </c>
      <c r="N10" s="1">
        <v>0.78508999999999995</v>
      </c>
    </row>
    <row r="11" spans="1:14" x14ac:dyDescent="0.3">
      <c r="A11" t="s">
        <v>22</v>
      </c>
      <c r="B11">
        <v>32.515329999999999</v>
      </c>
      <c r="C11">
        <v>21.948429999999998</v>
      </c>
      <c r="D11">
        <v>10.56691</v>
      </c>
      <c r="E11">
        <v>5.4526399999999997</v>
      </c>
      <c r="F11">
        <v>1.9367000000000001</v>
      </c>
      <c r="G11">
        <v>0.83750999999999998</v>
      </c>
      <c r="H11" s="1">
        <v>3.11294</v>
      </c>
      <c r="I11" s="1">
        <v>7.3446899999999999</v>
      </c>
      <c r="J11" s="1">
        <v>2.19089</v>
      </c>
      <c r="K11" s="1">
        <v>3.5203799999999998</v>
      </c>
      <c r="L11" s="1">
        <v>3.8171400000000002</v>
      </c>
      <c r="M11" s="1">
        <v>3.3972699999999998</v>
      </c>
      <c r="N11" s="1">
        <v>0.90519000000000005</v>
      </c>
    </row>
    <row r="12" spans="1:14" x14ac:dyDescent="0.3">
      <c r="A12" t="s">
        <v>23</v>
      </c>
      <c r="B12">
        <v>36.428570000000001</v>
      </c>
      <c r="C12">
        <v>24.93187</v>
      </c>
      <c r="D12">
        <v>11.496700000000001</v>
      </c>
      <c r="E12">
        <v>5.9763700000000002</v>
      </c>
      <c r="F12">
        <v>2.0958299999999999</v>
      </c>
      <c r="G12">
        <v>0.85367000000000004</v>
      </c>
      <c r="H12" s="1">
        <v>3.2612399999999999</v>
      </c>
      <c r="I12" s="1">
        <v>8.6780600000000003</v>
      </c>
      <c r="J12" s="1">
        <v>2.3043300000000002</v>
      </c>
      <c r="K12" s="1">
        <v>4.0348300000000004</v>
      </c>
      <c r="L12" s="1">
        <v>4.4882200000000001</v>
      </c>
      <c r="M12" s="1">
        <v>3.69339</v>
      </c>
      <c r="N12" s="1">
        <v>1.04264</v>
      </c>
    </row>
    <row r="13" spans="1:14" x14ac:dyDescent="0.3">
      <c r="A13" t="s">
        <v>24</v>
      </c>
      <c r="B13">
        <v>38.726579999999998</v>
      </c>
      <c r="C13">
        <v>26.48648</v>
      </c>
      <c r="D13">
        <v>12.2401</v>
      </c>
      <c r="E13">
        <v>6.43398</v>
      </c>
      <c r="F13">
        <v>2.2404999999999999</v>
      </c>
      <c r="G13">
        <v>0.84306000000000003</v>
      </c>
      <c r="H13" s="1">
        <v>3.4503400000000002</v>
      </c>
      <c r="I13" s="1">
        <v>9.1435200000000005</v>
      </c>
      <c r="J13" s="1">
        <v>2.4474499999999999</v>
      </c>
      <c r="K13" s="1">
        <v>4.34673</v>
      </c>
      <c r="L13" s="1">
        <v>4.6163499999999997</v>
      </c>
      <c r="M13" s="1">
        <v>4.0521399999999996</v>
      </c>
      <c r="N13" s="1">
        <v>1.15252</v>
      </c>
    </row>
    <row r="14" spans="1:14" x14ac:dyDescent="0.3">
      <c r="A14" t="s">
        <v>38</v>
      </c>
      <c r="B14">
        <v>1.254</v>
      </c>
      <c r="C14">
        <v>0.8528</v>
      </c>
      <c r="D14">
        <v>0.4012</v>
      </c>
      <c r="E14">
        <v>0.21970000000000001</v>
      </c>
      <c r="F14">
        <v>7.2999999999999995E-2</v>
      </c>
      <c r="G14">
        <v>2.9100000000000001E-2</v>
      </c>
      <c r="H14" s="1">
        <v>0.1202</v>
      </c>
      <c r="I14">
        <v>0.27639999999999998</v>
      </c>
      <c r="J14">
        <v>8.0699999999999994E-2</v>
      </c>
      <c r="K14">
        <v>0.13250000000000001</v>
      </c>
      <c r="L14">
        <v>0.1457</v>
      </c>
      <c r="M14">
        <v>0.13800000000000001</v>
      </c>
      <c r="N14">
        <v>3.85E-2</v>
      </c>
    </row>
    <row r="15" spans="1:14" x14ac:dyDescent="0.3">
      <c r="A15" t="s">
        <v>39</v>
      </c>
    </row>
    <row r="16" spans="1:14" x14ac:dyDescent="0.3">
      <c r="A16" t="s">
        <v>40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1E35D-A81D-4B71-A1B2-AE56865A57A4}">
  <dimension ref="A4:L59"/>
  <sheetViews>
    <sheetView topLeftCell="A10" workbookViewId="0">
      <selection activeCell="D27" sqref="D27"/>
    </sheetView>
  </sheetViews>
  <sheetFormatPr defaultRowHeight="17.25" x14ac:dyDescent="0.3"/>
  <cols>
    <col min="2" max="3" width="17.5546875" customWidth="1"/>
    <col min="4" max="4" width="29.33203125" bestFit="1" customWidth="1"/>
    <col min="5" max="5" width="13.88671875" customWidth="1"/>
    <col min="7" max="7" width="18.33203125" bestFit="1" customWidth="1"/>
    <col min="8" max="8" width="13.109375" bestFit="1" customWidth="1"/>
  </cols>
  <sheetData>
    <row r="4" spans="2:12" x14ac:dyDescent="0.3">
      <c r="C4" s="8" t="s">
        <v>72</v>
      </c>
      <c r="D4" s="8" t="s">
        <v>73</v>
      </c>
      <c r="H4" s="8" t="s">
        <v>72</v>
      </c>
      <c r="I4" s="8" t="s">
        <v>73</v>
      </c>
    </row>
    <row r="5" spans="2:12" x14ac:dyDescent="0.3">
      <c r="B5" s="8" t="s">
        <v>66</v>
      </c>
      <c r="C5" s="26">
        <v>904899.12705882394</v>
      </c>
      <c r="D5" s="27">
        <v>6.5210999999999997</v>
      </c>
      <c r="E5" s="30">
        <v>900000</v>
      </c>
      <c r="G5" s="8" t="s">
        <v>66</v>
      </c>
      <c r="H5" s="8">
        <v>904899.12705882394</v>
      </c>
      <c r="I5" s="27">
        <v>6.5210999999999997</v>
      </c>
      <c r="J5" s="8">
        <v>900000</v>
      </c>
      <c r="L5" s="8"/>
    </row>
    <row r="6" spans="2:12" x14ac:dyDescent="0.3">
      <c r="B6" s="8" t="s">
        <v>26</v>
      </c>
      <c r="C6" s="26">
        <v>620594.21705882356</v>
      </c>
      <c r="D6" s="28">
        <v>6.73</v>
      </c>
      <c r="E6" s="30">
        <v>600000</v>
      </c>
      <c r="G6" s="8" t="s">
        <v>26</v>
      </c>
      <c r="H6" s="8">
        <v>620594.21705882356</v>
      </c>
      <c r="I6" s="28">
        <v>6.73</v>
      </c>
      <c r="J6" s="30">
        <v>600000</v>
      </c>
    </row>
    <row r="7" spans="2:12" x14ac:dyDescent="0.3">
      <c r="B7" s="8" t="s">
        <v>27</v>
      </c>
      <c r="C7" s="26">
        <v>284304.91176470584</v>
      </c>
      <c r="D7" s="28">
        <v>7.5372000000000003</v>
      </c>
      <c r="E7" s="31">
        <v>300000</v>
      </c>
      <c r="G7" s="8" t="s">
        <v>27</v>
      </c>
      <c r="H7" s="8">
        <v>284304.91176470584</v>
      </c>
      <c r="I7" s="28">
        <v>7.5372000000000003</v>
      </c>
      <c r="J7" s="8">
        <v>300000</v>
      </c>
    </row>
    <row r="8" spans="2:12" x14ac:dyDescent="0.3">
      <c r="B8" s="8" t="s">
        <v>28</v>
      </c>
      <c r="C8" s="32">
        <v>210000.41117647054</v>
      </c>
      <c r="D8" s="28">
        <v>7.9253999999999998</v>
      </c>
      <c r="E8" s="31">
        <v>200000</v>
      </c>
      <c r="G8" s="8" t="s">
        <v>28</v>
      </c>
      <c r="H8" s="8">
        <v>210000.41117647054</v>
      </c>
      <c r="I8" s="28">
        <v>8.6083999999999996</v>
      </c>
      <c r="J8" s="8">
        <v>210000</v>
      </c>
    </row>
    <row r="9" spans="2:12" x14ac:dyDescent="0.3">
      <c r="B9" s="8" t="s">
        <v>33</v>
      </c>
      <c r="C9" s="26">
        <v>100498.01823529412</v>
      </c>
      <c r="D9" s="28">
        <v>8.8640000000000008</v>
      </c>
      <c r="E9" s="31">
        <v>150000</v>
      </c>
      <c r="G9" s="8" t="s">
        <v>29</v>
      </c>
      <c r="H9" s="8">
        <v>160404.10529411765</v>
      </c>
      <c r="I9" s="28">
        <v>8.3836999999999993</v>
      </c>
      <c r="J9" s="8">
        <v>160000</v>
      </c>
    </row>
    <row r="10" spans="2:12" x14ac:dyDescent="0.3">
      <c r="B10" s="8" t="s">
        <v>29</v>
      </c>
      <c r="C10" s="32">
        <v>160404.10529411765</v>
      </c>
      <c r="D10" s="28">
        <v>8.3836999999999993</v>
      </c>
      <c r="E10" s="31">
        <v>85000</v>
      </c>
      <c r="G10" s="8" t="s">
        <v>33</v>
      </c>
      <c r="H10" s="8">
        <v>100498.01823529412</v>
      </c>
      <c r="I10" s="29">
        <v>8.8640000000000008</v>
      </c>
      <c r="J10" s="8">
        <v>100000</v>
      </c>
    </row>
    <row r="11" spans="2:12" x14ac:dyDescent="0.3">
      <c r="B11" s="8" t="s">
        <v>35</v>
      </c>
      <c r="C11" s="26">
        <v>60739.051764705873</v>
      </c>
      <c r="D11" s="29">
        <v>8.8306000000000004</v>
      </c>
      <c r="E11" s="31">
        <v>60000</v>
      </c>
      <c r="G11" s="8" t="s">
        <v>32</v>
      </c>
      <c r="H11" s="8">
        <v>98186.425882352924</v>
      </c>
      <c r="I11" s="29">
        <v>8.6595999999999993</v>
      </c>
      <c r="J11" s="8">
        <v>98000</v>
      </c>
    </row>
    <row r="12" spans="2:12" x14ac:dyDescent="0.3">
      <c r="B12" s="8" t="s">
        <v>32</v>
      </c>
      <c r="C12" s="26">
        <v>98186.425882352924</v>
      </c>
      <c r="D12" s="29">
        <v>8.6595999999999993</v>
      </c>
      <c r="E12" s="31"/>
      <c r="G12" s="8" t="s">
        <v>35</v>
      </c>
      <c r="H12" s="8">
        <v>92000.63647058823</v>
      </c>
      <c r="I12" s="29">
        <v>8.8306000000000004</v>
      </c>
      <c r="J12" s="8">
        <v>92000</v>
      </c>
    </row>
    <row r="13" spans="2:12" x14ac:dyDescent="0.3">
      <c r="B13" s="8" t="s">
        <v>30</v>
      </c>
      <c r="C13" s="26">
        <v>84035.115882352955</v>
      </c>
      <c r="D13" s="28">
        <v>9.6187000000000005</v>
      </c>
      <c r="E13" s="31"/>
      <c r="G13" s="8" t="s">
        <v>30</v>
      </c>
      <c r="H13" s="8">
        <v>84035.115882352955</v>
      </c>
      <c r="I13" s="28">
        <v>9.6187000000000005</v>
      </c>
      <c r="J13" s="8">
        <v>84000</v>
      </c>
    </row>
    <row r="14" spans="2:12" x14ac:dyDescent="0.3">
      <c r="B14" s="8" t="s">
        <v>31</v>
      </c>
      <c r="C14" s="26">
        <v>60739.051764705873</v>
      </c>
      <c r="D14" s="29">
        <v>8.0548999999999999</v>
      </c>
      <c r="E14" s="31"/>
      <c r="G14" s="8" t="s">
        <v>31</v>
      </c>
      <c r="H14" s="8">
        <v>60739.051764705873</v>
      </c>
      <c r="I14" s="29">
        <v>8.0547900000000006</v>
      </c>
      <c r="J14" s="8">
        <v>60000</v>
      </c>
    </row>
    <row r="15" spans="2:12" x14ac:dyDescent="0.3">
      <c r="B15" s="8" t="s">
        <v>34</v>
      </c>
      <c r="C15" s="32">
        <v>51505.25647058824</v>
      </c>
      <c r="D15" s="29">
        <v>9.5310000000000006</v>
      </c>
      <c r="E15" s="31"/>
      <c r="G15" s="8" t="s">
        <v>34</v>
      </c>
      <c r="H15" s="8">
        <v>51505.25647058824</v>
      </c>
      <c r="I15" s="28">
        <v>9.5310000000000006</v>
      </c>
      <c r="J15" s="8">
        <v>51000</v>
      </c>
    </row>
    <row r="16" spans="2:12" x14ac:dyDescent="0.3">
      <c r="B16" s="8" t="s">
        <v>36</v>
      </c>
      <c r="C16" s="32">
        <v>28770.094117647062</v>
      </c>
      <c r="D16" s="28">
        <v>10.8871</v>
      </c>
      <c r="E16" s="31"/>
      <c r="G16" s="8" t="s">
        <v>36</v>
      </c>
      <c r="H16" s="8">
        <v>28770.094117647062</v>
      </c>
      <c r="I16" s="28">
        <v>10.8871</v>
      </c>
      <c r="J16" s="8">
        <v>29000</v>
      </c>
    </row>
    <row r="17" spans="1:10" x14ac:dyDescent="0.3">
      <c r="B17" s="8" t="s">
        <v>37</v>
      </c>
      <c r="C17" s="32">
        <v>18760.012352941201</v>
      </c>
      <c r="D17" s="28">
        <v>14.746</v>
      </c>
      <c r="E17" s="31"/>
      <c r="G17" s="8" t="s">
        <v>67</v>
      </c>
      <c r="H17" s="26">
        <v>28274.043399999999</v>
      </c>
      <c r="I17" s="27">
        <v>11.4117</v>
      </c>
      <c r="J17" s="8">
        <v>28000</v>
      </c>
    </row>
    <row r="18" spans="1:10" x14ac:dyDescent="0.3">
      <c r="B18" s="8" t="s">
        <v>67</v>
      </c>
      <c r="C18" s="26">
        <v>28274.043399999999</v>
      </c>
      <c r="D18" s="27">
        <v>11.4117</v>
      </c>
      <c r="E18" s="31"/>
      <c r="G18" s="8" t="s">
        <v>68</v>
      </c>
      <c r="H18" s="26">
        <v>22179.28125</v>
      </c>
      <c r="I18" s="27"/>
      <c r="J18" s="8">
        <v>22000</v>
      </c>
    </row>
    <row r="19" spans="1:10" x14ac:dyDescent="0.3">
      <c r="B19" s="8" t="s">
        <v>68</v>
      </c>
      <c r="C19" s="26">
        <v>22179.28125</v>
      </c>
      <c r="D19" s="27"/>
      <c r="G19" s="8" t="s">
        <v>69</v>
      </c>
      <c r="H19" s="26">
        <v>18771.370630000001</v>
      </c>
      <c r="I19" s="27"/>
      <c r="J19" s="8">
        <v>19000</v>
      </c>
    </row>
    <row r="20" spans="1:10" x14ac:dyDescent="0.3">
      <c r="B20" s="8" t="s">
        <v>69</v>
      </c>
      <c r="C20" s="26">
        <v>18771.370630000001</v>
      </c>
      <c r="D20" s="27"/>
      <c r="G20" s="8" t="s">
        <v>37</v>
      </c>
      <c r="H20" s="8">
        <v>18760.012352941179</v>
      </c>
      <c r="I20" s="28">
        <v>14.746</v>
      </c>
      <c r="J20" s="8">
        <v>13000</v>
      </c>
    </row>
    <row r="21" spans="1:10" x14ac:dyDescent="0.3">
      <c r="B21" s="8" t="s">
        <v>70</v>
      </c>
      <c r="C21" s="26">
        <v>13601.38</v>
      </c>
      <c r="D21" s="27"/>
      <c r="G21" s="8" t="s">
        <v>70</v>
      </c>
      <c r="H21" s="26">
        <v>13601.38</v>
      </c>
      <c r="I21" s="27"/>
      <c r="J21" s="8">
        <v>12000</v>
      </c>
    </row>
    <row r="22" spans="1:10" x14ac:dyDescent="0.3">
      <c r="B22" s="8" t="s">
        <v>71</v>
      </c>
      <c r="C22" s="26">
        <v>12101.50563</v>
      </c>
      <c r="D22" s="27"/>
      <c r="G22" s="8" t="s">
        <v>71</v>
      </c>
      <c r="H22" s="26">
        <v>12101.50563</v>
      </c>
      <c r="I22" s="27"/>
      <c r="J22" s="8"/>
    </row>
    <row r="23" spans="1:10" x14ac:dyDescent="0.3">
      <c r="C23" s="8"/>
      <c r="D23" s="8"/>
    </row>
    <row r="26" spans="1:10" x14ac:dyDescent="0.3">
      <c r="A26">
        <v>1</v>
      </c>
      <c r="B26" s="8">
        <v>900000</v>
      </c>
      <c r="C26" s="8">
        <v>6.5210999999999997</v>
      </c>
      <c r="D26" t="s">
        <v>74</v>
      </c>
    </row>
    <row r="27" spans="1:10" x14ac:dyDescent="0.3">
      <c r="A27">
        <v>2</v>
      </c>
      <c r="B27" s="30">
        <v>600000</v>
      </c>
      <c r="C27" s="8">
        <v>6.73</v>
      </c>
      <c r="D27" t="s">
        <v>75</v>
      </c>
    </row>
    <row r="28" spans="1:10" x14ac:dyDescent="0.3">
      <c r="A28">
        <v>3</v>
      </c>
      <c r="B28" s="8">
        <v>300000</v>
      </c>
      <c r="C28" s="28">
        <v>7.5372000000000003</v>
      </c>
      <c r="D28" t="s">
        <v>76</v>
      </c>
    </row>
    <row r="29" spans="1:10" x14ac:dyDescent="0.3">
      <c r="A29">
        <v>4</v>
      </c>
      <c r="B29" s="30">
        <v>210000</v>
      </c>
      <c r="C29" s="8">
        <v>7.9253999999999998</v>
      </c>
      <c r="D29" t="s">
        <v>77</v>
      </c>
    </row>
    <row r="30" spans="1:10" x14ac:dyDescent="0.3">
      <c r="A30">
        <v>5</v>
      </c>
      <c r="B30" s="8">
        <v>160000</v>
      </c>
      <c r="C30" s="8">
        <v>8.3836999999999993</v>
      </c>
      <c r="D30" t="s">
        <v>78</v>
      </c>
    </row>
    <row r="31" spans="1:10" x14ac:dyDescent="0.3">
      <c r="A31">
        <v>6</v>
      </c>
      <c r="B31" s="30">
        <v>90000</v>
      </c>
      <c r="C31" s="8">
        <v>8.8306000000000004</v>
      </c>
      <c r="D31" t="s">
        <v>79</v>
      </c>
    </row>
    <row r="32" spans="1:10" x14ac:dyDescent="0.3">
      <c r="A32">
        <v>7</v>
      </c>
      <c r="B32" s="8">
        <v>70000</v>
      </c>
      <c r="C32" s="8">
        <v>8.8360000000000003</v>
      </c>
      <c r="D32" t="s">
        <v>81</v>
      </c>
    </row>
    <row r="33" spans="1:4" x14ac:dyDescent="0.3">
      <c r="A33">
        <v>9</v>
      </c>
      <c r="B33" s="30">
        <v>50000</v>
      </c>
      <c r="C33" s="8">
        <v>9.5310000000000006</v>
      </c>
      <c r="D33" t="s">
        <v>80</v>
      </c>
    </row>
    <row r="34" spans="1:4" x14ac:dyDescent="0.3">
      <c r="A34">
        <v>10</v>
      </c>
      <c r="B34" s="30">
        <v>30000</v>
      </c>
      <c r="C34" s="28">
        <v>10.8871</v>
      </c>
      <c r="D34" t="s">
        <v>82</v>
      </c>
    </row>
    <row r="35" spans="1:4" x14ac:dyDescent="0.3">
      <c r="A35">
        <v>11</v>
      </c>
      <c r="B35" s="8">
        <v>20000</v>
      </c>
      <c r="C35" s="8">
        <v>12.816599999999999</v>
      </c>
      <c r="D35" t="s">
        <v>85</v>
      </c>
    </row>
    <row r="36" spans="1:4" x14ac:dyDescent="0.3">
      <c r="A36">
        <v>12</v>
      </c>
      <c r="B36" s="30">
        <v>18000</v>
      </c>
      <c r="C36" s="28">
        <v>14.746</v>
      </c>
      <c r="D36" t="s">
        <v>83</v>
      </c>
    </row>
    <row r="37" spans="1:4" x14ac:dyDescent="0.3">
      <c r="A37">
        <v>13</v>
      </c>
      <c r="B37" s="30">
        <v>14000</v>
      </c>
      <c r="C37" s="28">
        <v>16.103000000000002</v>
      </c>
      <c r="D37" s="33" t="s">
        <v>86</v>
      </c>
    </row>
    <row r="38" spans="1:4" x14ac:dyDescent="0.3">
      <c r="A38">
        <v>14</v>
      </c>
      <c r="B38" s="30">
        <v>10000</v>
      </c>
      <c r="C38" s="8">
        <v>17.46</v>
      </c>
      <c r="D38" s="33" t="s">
        <v>84</v>
      </c>
    </row>
    <row r="39" spans="1:4" x14ac:dyDescent="0.3">
      <c r="B39" s="8"/>
    </row>
    <row r="40" spans="1:4" x14ac:dyDescent="0.3">
      <c r="B40" s="30"/>
    </row>
    <row r="41" spans="1:4" x14ac:dyDescent="0.3">
      <c r="B41" s="8"/>
    </row>
    <row r="42" spans="1:4" x14ac:dyDescent="0.3">
      <c r="B42" s="30"/>
    </row>
    <row r="43" spans="1:4" x14ac:dyDescent="0.3">
      <c r="B43" s="8"/>
    </row>
    <row r="44" spans="1:4" x14ac:dyDescent="0.3">
      <c r="B44" s="30"/>
    </row>
    <row r="45" spans="1:4" x14ac:dyDescent="0.3">
      <c r="B45" s="8"/>
    </row>
    <row r="46" spans="1:4" x14ac:dyDescent="0.3">
      <c r="B46" s="30"/>
    </row>
    <row r="47" spans="1:4" x14ac:dyDescent="0.3">
      <c r="B47" s="8"/>
    </row>
    <row r="48" spans="1:4" x14ac:dyDescent="0.3">
      <c r="B48" s="30"/>
    </row>
    <row r="49" spans="2:2" x14ac:dyDescent="0.3">
      <c r="B49" s="8"/>
    </row>
    <row r="50" spans="2:2" x14ac:dyDescent="0.3">
      <c r="B50" s="30"/>
    </row>
    <row r="51" spans="2:2" x14ac:dyDescent="0.3">
      <c r="B51" s="8"/>
    </row>
    <row r="52" spans="2:2" x14ac:dyDescent="0.3">
      <c r="B52" s="30"/>
    </row>
    <row r="53" spans="2:2" x14ac:dyDescent="0.3">
      <c r="B53" s="8"/>
    </row>
    <row r="54" spans="2:2" x14ac:dyDescent="0.3">
      <c r="B54" s="30"/>
    </row>
    <row r="55" spans="2:2" x14ac:dyDescent="0.3">
      <c r="B55" s="8"/>
    </row>
    <row r="56" spans="2:2" x14ac:dyDescent="0.3">
      <c r="B56" s="30"/>
    </row>
    <row r="57" spans="2:2" x14ac:dyDescent="0.3">
      <c r="B57" s="8"/>
    </row>
    <row r="58" spans="2:2" x14ac:dyDescent="0.3">
      <c r="B58" s="30"/>
    </row>
    <row r="59" spans="2:2" x14ac:dyDescent="0.3">
      <c r="B59" s="8"/>
    </row>
  </sheetData>
  <sortState xmlns:xlrd2="http://schemas.microsoft.com/office/spreadsheetml/2017/richdata2" ref="G5:I22">
    <sortCondition descending="1" ref="H4:H22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제주도</vt:lpstr>
      <vt:lpstr>제주시 및 서귀포시</vt:lpstr>
      <vt:lpstr>Zone(변전소 기준)</vt:lpstr>
      <vt:lpstr>플러스DR_V2_보유데이터</vt:lpstr>
      <vt:lpstr>플러드DR_V2_확보비율 반영</vt:lpstr>
      <vt:lpstr>플러드DR_V2_2030시나리오</vt:lpstr>
      <vt:lpstr>월간 평균 충전량</vt:lpstr>
      <vt:lpstr>예측 오차그래프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PESL_RTDS</cp:lastModifiedBy>
  <dcterms:created xsi:type="dcterms:W3CDTF">2023-01-10T08:19:07Z</dcterms:created>
  <dcterms:modified xsi:type="dcterms:W3CDTF">2023-01-31T05:23:35Z</dcterms:modified>
</cp:coreProperties>
</file>