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SL_RTDS\iCloudDrive\Downloads\PESL_google\과제\전가차_SKT\"/>
    </mc:Choice>
  </mc:AlternateContent>
  <xr:revisionPtr revIDLastSave="0" documentId="13_ncr:1_{FD8FD294-00A4-4535-AA74-E2182B93CC38}" xr6:coauthVersionLast="47" xr6:coauthVersionMax="47" xr10:uidLastSave="{00000000-0000-0000-0000-000000000000}"/>
  <bookViews>
    <workbookView xWindow="28680" yWindow="-120" windowWidth="29040" windowHeight="15840" activeTab="4" xr2:uid="{CA35F1A4-23E7-2A42-AA47-4479B3207259}"/>
  </bookViews>
  <sheets>
    <sheet name="제주도" sheetId="1" r:id="rId1"/>
    <sheet name="제주시 및 서귀포시" sheetId="2" r:id="rId2"/>
    <sheet name="Zone(변전소 기준)" sheetId="3" r:id="rId3"/>
    <sheet name="월간 평균 충전량" sheetId="4" r:id="rId4"/>
    <sheet name="충전소 정보" sheetId="5" r:id="rId5"/>
  </sheets>
  <definedNames>
    <definedName name="_xlnm._FilterDatabase" localSheetId="4" hidden="1">'충전소 정보'!$A$1:$G$473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" i="3" l="1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3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" i="3"/>
  <c r="P21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<sst xmlns="http://schemas.openxmlformats.org/spreadsheetml/2006/main" count="2483" uniqueCount="581">
  <si>
    <t>시간</t>
  </si>
  <si>
    <t>시간</t>
    <phoneticPr fontId="1" type="noConversion"/>
  </si>
  <si>
    <t>예측값(MWh)</t>
  </si>
  <si>
    <t>예측값(MWh)</t>
    <phoneticPr fontId="1" type="noConversion"/>
  </si>
  <si>
    <t>실제값(MWh)</t>
  </si>
  <si>
    <t>실제값(MWh)</t>
    <phoneticPr fontId="1" type="noConversion"/>
  </si>
  <si>
    <t>최대 충전용량(MW)</t>
  </si>
  <si>
    <t>최대 충전용량(MW)</t>
    <phoneticPr fontId="1" type="noConversion"/>
  </si>
  <si>
    <t>충전소 수</t>
  </si>
  <si>
    <t>충전소 수</t>
    <phoneticPr fontId="1" type="noConversion"/>
  </si>
  <si>
    <t>Zone 1</t>
    <phoneticPr fontId="1" type="noConversion"/>
  </si>
  <si>
    <t>Zone 2</t>
    <phoneticPr fontId="1" type="noConversion"/>
  </si>
  <si>
    <t>Zone 3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</si>
  <si>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</si>
  <si>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</si>
  <si>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</si>
  <si>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</si>
  <si>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</si>
  <si>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</si>
  <si>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</si>
  <si>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</si>
  <si>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</si>
  <si>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</si>
  <si>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</si>
  <si>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</si>
  <si>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제주도</t>
    <phoneticPr fontId="1" type="noConversion"/>
  </si>
  <si>
    <t>제주시</t>
    <phoneticPr fontId="1" type="noConversion"/>
  </si>
  <si>
    <t>서귀포시</t>
    <phoneticPr fontId="1" type="noConversion"/>
  </si>
  <si>
    <t>Zone1</t>
    <phoneticPr fontId="1" type="noConversion"/>
  </si>
  <si>
    <t>Zone2</t>
    <phoneticPr fontId="1" type="noConversion"/>
  </si>
  <si>
    <t>Zone3</t>
  </si>
  <si>
    <t>Zone4</t>
  </si>
  <si>
    <t>Zone5</t>
  </si>
  <si>
    <t>Zone6</t>
  </si>
  <si>
    <t>Zone7</t>
  </si>
  <si>
    <t>Zone8</t>
  </si>
  <si>
    <t>Zone9</t>
  </si>
  <si>
    <t>Zone10</t>
  </si>
  <si>
    <t>일 평균 충전량</t>
    <phoneticPr fontId="1" type="noConversion"/>
  </si>
  <si>
    <t>일 평균 충전시간</t>
    <phoneticPr fontId="1" type="noConversion"/>
  </si>
  <si>
    <t>일 평균 충전횟수</t>
    <phoneticPr fontId="1" type="noConversion"/>
  </si>
  <si>
    <t>일주일 평균 충전량</t>
    <phoneticPr fontId="1" type="noConversion"/>
  </si>
  <si>
    <t>플러스DR 잠재량</t>
    <phoneticPr fontId="1" type="noConversion"/>
  </si>
  <si>
    <t>월 평균 충전량(MWh)</t>
    <phoneticPr fontId="1" type="noConversion"/>
  </si>
  <si>
    <t>Zone 4</t>
    <phoneticPr fontId="1" type="noConversion"/>
  </si>
  <si>
    <t>Zone 5</t>
    <phoneticPr fontId="1" type="noConversion"/>
  </si>
  <si>
    <t>Zone 6</t>
    <phoneticPr fontId="1" type="noConversion"/>
  </si>
  <si>
    <t>Zone 7</t>
    <phoneticPr fontId="1" type="noConversion"/>
  </si>
  <si>
    <t>Zone 8</t>
    <phoneticPr fontId="1" type="noConversion"/>
  </si>
  <si>
    <t>Zone 9</t>
    <phoneticPr fontId="1" type="noConversion"/>
  </si>
  <si>
    <t>Zone 10</t>
    <phoneticPr fontId="1" type="noConversion"/>
  </si>
  <si>
    <t>충전소명</t>
  </si>
  <si>
    <t>위도</t>
  </si>
  <si>
    <t>경도</t>
  </si>
  <si>
    <t>전체</t>
  </si>
  <si>
    <t>행정시</t>
  </si>
  <si>
    <t>읍면동</t>
  </si>
  <si>
    <t>변전소</t>
  </si>
  <si>
    <t>종합경기장</t>
  </si>
  <si>
    <t>제주도</t>
  </si>
  <si>
    <t>제주시</t>
  </si>
  <si>
    <t>오라동</t>
  </si>
  <si>
    <t>제주공항</t>
  </si>
  <si>
    <t>용담2동</t>
  </si>
  <si>
    <t>서귀포지사</t>
  </si>
  <si>
    <t>서귀포시</t>
  </si>
  <si>
    <t>대륜동</t>
  </si>
  <si>
    <t>대정읍사무소</t>
  </si>
  <si>
    <t>대정읍</t>
  </si>
  <si>
    <t>제주 삼양 유적지</t>
  </si>
  <si>
    <t>삼양동</t>
  </si>
  <si>
    <t>개인택시조합</t>
  </si>
  <si>
    <t>도두동</t>
  </si>
  <si>
    <t>신성로 공영주차장</t>
  </si>
  <si>
    <t>이도2동</t>
  </si>
  <si>
    <t>강창학경기장</t>
  </si>
  <si>
    <t>대천동</t>
  </si>
  <si>
    <t>노형 제2공영주차장</t>
  </si>
  <si>
    <t>노형동</t>
  </si>
  <si>
    <t>한림체육관</t>
  </si>
  <si>
    <t>한림읍</t>
  </si>
  <si>
    <t>베라체 공영주차장</t>
  </si>
  <si>
    <t>용머리해안</t>
  </si>
  <si>
    <t>안덕면</t>
  </si>
  <si>
    <t>영어교육도시119센터</t>
  </si>
  <si>
    <t>제주시민속오일시장 3주차장</t>
  </si>
  <si>
    <t>제주도교육청</t>
  </si>
  <si>
    <t>연동</t>
  </si>
  <si>
    <t>웅전공영주차장</t>
  </si>
  <si>
    <t>제주 동부보건소</t>
  </si>
  <si>
    <t>구좌읍</t>
  </si>
  <si>
    <t>스마트그리드 홍보관</t>
  </si>
  <si>
    <t>안덕계곡 주차장</t>
  </si>
  <si>
    <t>삼양2동 공영주차장</t>
  </si>
  <si>
    <t>애월119센터</t>
  </si>
  <si>
    <t>애월읍</t>
  </si>
  <si>
    <t>제주국제평화센터</t>
  </si>
  <si>
    <t>중문동</t>
  </si>
  <si>
    <t>서부경찰서</t>
  </si>
  <si>
    <t>서귀포시교육지원청</t>
  </si>
  <si>
    <t>영천동</t>
  </si>
  <si>
    <t>제주직할</t>
  </si>
  <si>
    <t>아트리움공연장</t>
  </si>
  <si>
    <t>LH제주본부</t>
  </si>
  <si>
    <t>삼도1동</t>
  </si>
  <si>
    <t>번개과학체험관</t>
  </si>
  <si>
    <t>제주 교육대학교</t>
  </si>
  <si>
    <t>화북동</t>
  </si>
  <si>
    <t>정방폭포</t>
  </si>
  <si>
    <t>송산동</t>
  </si>
  <si>
    <t>안덕생활체육관</t>
  </si>
  <si>
    <t>농어촌공사 제주지역본부</t>
  </si>
  <si>
    <t>유수암</t>
  </si>
  <si>
    <t>새마을금고제주연수원</t>
  </si>
  <si>
    <t>화북4 아파트</t>
  </si>
  <si>
    <t>김창열미술관</t>
  </si>
  <si>
    <t>행복날개 주유소</t>
  </si>
  <si>
    <t>화북1 아파트</t>
  </si>
  <si>
    <t>도두동 주민센터</t>
  </si>
  <si>
    <t>건강과 성박물관</t>
  </si>
  <si>
    <t>제주전력지사(공용)</t>
  </si>
  <si>
    <t>서귀포의료원</t>
  </si>
  <si>
    <t>동홍동</t>
  </si>
  <si>
    <t>제주대학교</t>
  </si>
  <si>
    <t>아라동</t>
  </si>
  <si>
    <t>아라원신 아파트</t>
  </si>
  <si>
    <t>방주교회</t>
  </si>
  <si>
    <t>예래동주민센터</t>
  </si>
  <si>
    <t>예래동</t>
  </si>
  <si>
    <t>제주아트센터</t>
  </si>
  <si>
    <t>국제대학교 버스차고지</t>
  </si>
  <si>
    <t>서부소방서</t>
  </si>
  <si>
    <t>현대3노형부영5차 아파트</t>
  </si>
  <si>
    <t>서귀포향토오일장</t>
  </si>
  <si>
    <t>대유대림 아파트</t>
  </si>
  <si>
    <t>일도2동</t>
  </si>
  <si>
    <t>한라산렌트카</t>
  </si>
  <si>
    <t>성산하수처리장</t>
  </si>
  <si>
    <t>성산읍</t>
  </si>
  <si>
    <t>아라아이파크</t>
  </si>
  <si>
    <t>건입현대 아파트</t>
  </si>
  <si>
    <t>건입동</t>
  </si>
  <si>
    <t>생각하는정원</t>
  </si>
  <si>
    <t>한경면</t>
  </si>
  <si>
    <t>제주고성LH 아파트</t>
  </si>
  <si>
    <t>화북주공2 아파트</t>
  </si>
  <si>
    <t>제주이도한일베라체 아파트</t>
  </si>
  <si>
    <t>혜성대유 아파트</t>
  </si>
  <si>
    <t>화북2동 공영주차장</t>
  </si>
  <si>
    <t>서커스월드공연장</t>
  </si>
  <si>
    <t>제주정든마을1단지LH 아파트</t>
  </si>
  <si>
    <t>마라도 가는 여객선</t>
  </si>
  <si>
    <t>국립제주박물관</t>
  </si>
  <si>
    <t>제주하귀휴먼시아1단지</t>
  </si>
  <si>
    <t>유리의성</t>
  </si>
  <si>
    <t>연동대림1차아파트</t>
  </si>
  <si>
    <t>영실매표소</t>
  </si>
  <si>
    <t>제주삼화1단지LH 아파트</t>
  </si>
  <si>
    <t>구좌119센터</t>
  </si>
  <si>
    <t>서귀포해양경찰서</t>
  </si>
  <si>
    <t>한경농협 하나로마트</t>
  </si>
  <si>
    <t>노형2차부영 아파트</t>
  </si>
  <si>
    <t>제주정든마을3단지LH 아파트</t>
  </si>
  <si>
    <t>농업기술원</t>
  </si>
  <si>
    <t>제주전력지사</t>
  </si>
  <si>
    <t>일도2차신천지</t>
  </si>
  <si>
    <t>제주서귀포동홍6단지LH 아파트</t>
  </si>
  <si>
    <t>물영아리주차장</t>
  </si>
  <si>
    <t>남원읍</t>
  </si>
  <si>
    <t>수산1리 복지회관</t>
  </si>
  <si>
    <t>대천동주민센터</t>
  </si>
  <si>
    <t>현대3차 아파트</t>
  </si>
  <si>
    <t>한라산국립공원 어리목탐방안내소</t>
  </si>
  <si>
    <t>영산홍주택</t>
  </si>
  <si>
    <t>제주외도아름마을LH 아파트</t>
  </si>
  <si>
    <t>외도동</t>
  </si>
  <si>
    <t>도남1차e-편한세상</t>
  </si>
  <si>
    <t>삼성혈</t>
  </si>
  <si>
    <t>이도1동</t>
  </si>
  <si>
    <t>남원공영주차장</t>
  </si>
  <si>
    <t>제주권역재활센터</t>
  </si>
  <si>
    <t>중앙동</t>
  </si>
  <si>
    <t>동부소방서</t>
  </si>
  <si>
    <t>제주화북3LH 아파트</t>
  </si>
  <si>
    <t>제주의료원</t>
  </si>
  <si>
    <t>제주산학융합원</t>
  </si>
  <si>
    <t>서부농업기술센터</t>
  </si>
  <si>
    <t>노형지구중흥S클래스 아파트</t>
  </si>
  <si>
    <t>제일일출연립주택</t>
  </si>
  <si>
    <t>종달리 종합복지회관</t>
  </si>
  <si>
    <t>제주탐라교육원</t>
  </si>
  <si>
    <t>한경119센터</t>
  </si>
  <si>
    <t>김영갑갤러리</t>
  </si>
  <si>
    <t>한라산국립공원 관음사탐방안내소</t>
  </si>
  <si>
    <t>제주아라스위첸 아파트</t>
  </si>
  <si>
    <t>저지리사무소</t>
  </si>
  <si>
    <t>제주부영1차 아파트</t>
  </si>
  <si>
    <t>미듬아뜨리에 아파트</t>
  </si>
  <si>
    <t>삼도2동</t>
  </si>
  <si>
    <t>동광리버스차고지</t>
  </si>
  <si>
    <t>제주삼화3단지LH 아파트</t>
  </si>
  <si>
    <t>공항입구 공영주차장</t>
  </si>
  <si>
    <t>청소년 문화의 집</t>
  </si>
  <si>
    <t>제주한림LH 아파트</t>
  </si>
  <si>
    <t>표선 해양경비단</t>
  </si>
  <si>
    <t>표선면</t>
  </si>
  <si>
    <t>제주도련LH 아파트</t>
  </si>
  <si>
    <t>제주해양경찰서</t>
  </si>
  <si>
    <t>조천119센터</t>
  </si>
  <si>
    <t>조천읍</t>
  </si>
  <si>
    <t>한수풀도서관</t>
  </si>
  <si>
    <t>천지공영주차장</t>
  </si>
  <si>
    <t>천지동</t>
  </si>
  <si>
    <t>가시리 조랑말체험공원</t>
  </si>
  <si>
    <t>제주수산연구소</t>
  </si>
  <si>
    <t>표선공영주차장</t>
  </si>
  <si>
    <t>제주으뜸마을LH 아파트</t>
  </si>
  <si>
    <t>도로교통공단 제주지부</t>
  </si>
  <si>
    <t>남원 의례회관 주차장</t>
  </si>
  <si>
    <t>이도2동 공영주차장</t>
  </si>
  <si>
    <t>제주하귀휴먼시아2단지</t>
  </si>
  <si>
    <t>고스트타운</t>
  </si>
  <si>
    <t>동부농업기술센타</t>
  </si>
  <si>
    <t>서귀포개인택시조합</t>
  </si>
  <si>
    <t>서귀포남원LH 아파트</t>
  </si>
  <si>
    <t>서귀포대정LH 아파트</t>
  </si>
  <si>
    <t>에덴빌리지2차</t>
  </si>
  <si>
    <t>강정상록 아파트</t>
  </si>
  <si>
    <t>난산리 다목적회관</t>
  </si>
  <si>
    <t>해오름 아파트</t>
  </si>
  <si>
    <t>안덕면종합복지회관</t>
  </si>
  <si>
    <t>토이파크</t>
  </si>
  <si>
    <t>서귀포혁신LH2단지</t>
  </si>
  <si>
    <t>용흥리사무소</t>
  </si>
  <si>
    <t>서귀포혁신LH1단지</t>
  </si>
  <si>
    <t>서귀포동홍3LH 아파트</t>
  </si>
  <si>
    <t>베스트힐 주차장(조천읍)</t>
  </si>
  <si>
    <t>강정생명평화교회</t>
  </si>
  <si>
    <t>연동한일시티</t>
  </si>
  <si>
    <t>동물위생시험소(동물보호센터)</t>
  </si>
  <si>
    <t>봉개동</t>
  </si>
  <si>
    <t>제주아라LH 아파트</t>
  </si>
  <si>
    <t>제주경찰교육센터</t>
  </si>
  <si>
    <t>제주특별자치도 복지이음마루</t>
  </si>
  <si>
    <t>정원파인즈 10차</t>
  </si>
  <si>
    <t>현일 아파트</t>
  </si>
  <si>
    <t>제주교도소</t>
  </si>
  <si>
    <t>제주국가생약자원관리센터</t>
  </si>
  <si>
    <t>제주소년원</t>
  </si>
  <si>
    <t>제주해녀박물관</t>
  </si>
  <si>
    <t>테크노파크 용암해수센터</t>
  </si>
  <si>
    <t>조천도서관</t>
  </si>
  <si>
    <t>한경면사무소</t>
  </si>
  <si>
    <t>제주특별자치도의회</t>
  </si>
  <si>
    <t>제주도농아복지관</t>
  </si>
  <si>
    <t>외도구획정리지구 공영주차장</t>
  </si>
  <si>
    <t>애월체육관</t>
  </si>
  <si>
    <t>제주시청</t>
  </si>
  <si>
    <t>동홍아파트 5단지</t>
  </si>
  <si>
    <t>화북동공영주차장</t>
  </si>
  <si>
    <t>한림금능농공단지(제주맥주)</t>
  </si>
  <si>
    <t>하귀1지구 공영주차장</t>
  </si>
  <si>
    <t>성산일출봉 공영주차장</t>
  </si>
  <si>
    <t>중문동주민센터</t>
  </si>
  <si>
    <t>회수사거리 인근 공영주차장</t>
  </si>
  <si>
    <t>아라동공영주차장</t>
  </si>
  <si>
    <t>제주특별자치도교육청</t>
  </si>
  <si>
    <t>근로자종합복지관 주차장</t>
  </si>
  <si>
    <t>중앙공영주차장(우리은행 서귀포점 인근 공영주차장)</t>
  </si>
  <si>
    <t>제주특별자치도청</t>
  </si>
  <si>
    <t>중앙공영주차장</t>
  </si>
  <si>
    <t>성산읍사무소</t>
  </si>
  <si>
    <t>조천읍사무소</t>
  </si>
  <si>
    <t>해변공연장</t>
  </si>
  <si>
    <t>제주시 평생학습센터</t>
  </si>
  <si>
    <t>한림읍체육관 주차장</t>
  </si>
  <si>
    <t>천지연폭포주차장</t>
  </si>
  <si>
    <t>걸매축구장</t>
  </si>
  <si>
    <t>조천체육관</t>
  </si>
  <si>
    <t>중앙병원</t>
  </si>
  <si>
    <t>아라동사무소</t>
  </si>
  <si>
    <t>이호동</t>
  </si>
  <si>
    <t>옹포리사무소</t>
  </si>
  <si>
    <t>성산항 공영주차장</t>
  </si>
  <si>
    <t>위미2리사무소</t>
  </si>
  <si>
    <t>시민복지타운 공영주차장</t>
  </si>
  <si>
    <t>모로왓제2공영주차장</t>
  </si>
  <si>
    <t>수덕공영주차장</t>
  </si>
  <si>
    <t>서부소방서 안덕 119센터</t>
  </si>
  <si>
    <t>동부경찰서</t>
  </si>
  <si>
    <t>서귀포시서부종합사회복지관</t>
  </si>
  <si>
    <t>하귀문화의집</t>
  </si>
  <si>
    <t>한경체육관</t>
  </si>
  <si>
    <t>제주벤처마루</t>
  </si>
  <si>
    <t>안덕우체국 뒤 주차장</t>
  </si>
  <si>
    <t>제주영상미디어센터</t>
  </si>
  <si>
    <t>서귀동 공영주차장</t>
  </si>
  <si>
    <t>제주항 여객터미널</t>
  </si>
  <si>
    <t>탐라도서관</t>
  </si>
  <si>
    <t>제주국제컨벤션센터</t>
  </si>
  <si>
    <t>제주국제컨벤션센터2</t>
  </si>
  <si>
    <t>하효마을다목적회관</t>
  </si>
  <si>
    <t>이도이동 복층화 공영주차장</t>
  </si>
  <si>
    <t>효돈동</t>
  </si>
  <si>
    <t>제주월드컵경기장</t>
  </si>
  <si>
    <t>한국교통방송 제주본부</t>
  </si>
  <si>
    <t>월드컵경기장</t>
  </si>
  <si>
    <t>고성2리경로당</t>
  </si>
  <si>
    <t>애월읍사무소</t>
  </si>
  <si>
    <t>탐라중학교 공영주차장</t>
  </si>
  <si>
    <t>구좌읍주민센터</t>
  </si>
  <si>
    <t>오일시장 일대 공영주차장</t>
  </si>
  <si>
    <t>위미의례회관</t>
  </si>
  <si>
    <t>제주항일기념관</t>
  </si>
  <si>
    <t>표선민속마을 해비치 해변 공영주차장</t>
  </si>
  <si>
    <t>노형뜨란채아파트</t>
  </si>
  <si>
    <t>노형e-편한세상</t>
  </si>
  <si>
    <t>정방동공영주차장</t>
  </si>
  <si>
    <t>아시아CGI애니메이션센터</t>
  </si>
  <si>
    <t>정방동</t>
  </si>
  <si>
    <t>제주학생문화원</t>
  </si>
  <si>
    <t>㈜행운식품</t>
  </si>
  <si>
    <t>서귀포 제2청사</t>
  </si>
  <si>
    <t>화북동주민센터</t>
  </si>
  <si>
    <t>중문 관광단지</t>
  </si>
  <si>
    <t>신산청소년문화의집</t>
  </si>
  <si>
    <t>영락교회 인근 공영주차장</t>
  </si>
  <si>
    <t>노형 부영아파트 1단지</t>
  </si>
  <si>
    <t>대륜동 문화복지센터</t>
  </si>
  <si>
    <t>서귀포소방서</t>
  </si>
  <si>
    <t>이호동 주민센터</t>
  </si>
  <si>
    <t>한국교통안전공단제주자동차검사소</t>
  </si>
  <si>
    <t>용담2동 주민센터</t>
  </si>
  <si>
    <t>서귀포 테니스장</t>
  </si>
  <si>
    <t>도청 제2청사 후문주차장</t>
  </si>
  <si>
    <t>용담1동주민센터</t>
  </si>
  <si>
    <t>용두암 공영주차장</t>
  </si>
  <si>
    <t>용담1동</t>
  </si>
  <si>
    <t>대한적십자 제주혈액원</t>
  </si>
  <si>
    <t>제주연구원</t>
  </si>
  <si>
    <t>제주도 상하수도본부</t>
  </si>
  <si>
    <t>오일장 인근 주차장</t>
  </si>
  <si>
    <t>더럭초등학교주차장</t>
  </si>
  <si>
    <t>삼양동주민센터</t>
  </si>
  <si>
    <t>혼인지</t>
  </si>
  <si>
    <t>서귀포 예술의전당</t>
  </si>
  <si>
    <t>동부종합사회복지관</t>
  </si>
  <si>
    <t>표선 공영주차장</t>
  </si>
  <si>
    <t>제주농업기술센터</t>
  </si>
  <si>
    <t>제스코마트</t>
  </si>
  <si>
    <t>제주현대미술관</t>
  </si>
  <si>
    <t>온평리사무소</t>
  </si>
  <si>
    <t>제주4·3평화공원</t>
  </si>
  <si>
    <t>제주시 상하수도본부</t>
  </si>
  <si>
    <t>오라동주민센터</t>
  </si>
  <si>
    <t>협재해수욕장</t>
  </si>
  <si>
    <t>한원리노인복지관</t>
  </si>
  <si>
    <t>머체왓숲길영농조합</t>
  </si>
  <si>
    <t>제주종합경기장2</t>
  </si>
  <si>
    <t>제주추사관</t>
  </si>
  <si>
    <t>한라도서관</t>
  </si>
  <si>
    <t>한림공원 인근 공영주차장</t>
  </si>
  <si>
    <t>아라지구 공영주차장</t>
  </si>
  <si>
    <t>제스코 서귀포점</t>
  </si>
  <si>
    <t>노형제1공영주차장</t>
  </si>
  <si>
    <t>서귀포시청</t>
  </si>
  <si>
    <t>제주세계자연유산센터</t>
  </si>
  <si>
    <t>중엄리사무소</t>
  </si>
  <si>
    <t>서홍동</t>
  </si>
  <si>
    <t>금악리새마을회</t>
  </si>
  <si>
    <t>의귀교회 인근 공영주차장</t>
  </si>
  <si>
    <t>성산읍노인복지회관</t>
  </si>
  <si>
    <t>표선 의례회관 앞 공영주차장</t>
  </si>
  <si>
    <t>이도주민센터</t>
  </si>
  <si>
    <t>자광원</t>
  </si>
  <si>
    <t>함덕광명샤인빌</t>
  </si>
  <si>
    <t>고용복지플러스센터</t>
  </si>
  <si>
    <t>남원읍사무소</t>
  </si>
  <si>
    <t>남원생활체육관</t>
  </si>
  <si>
    <t>안덕면사무소</t>
  </si>
  <si>
    <t>퐁낭 작은 도서관 앞 주차장</t>
  </si>
  <si>
    <t>일도삼주아파트</t>
  </si>
  <si>
    <t>한반도제주호텔</t>
  </si>
  <si>
    <t>효돈축구공원</t>
  </si>
  <si>
    <t>한경도서관 앞 주차장</t>
  </si>
  <si>
    <t>서귀포시 일터나눔 자활센터</t>
  </si>
  <si>
    <t>위미3리사무소</t>
  </si>
  <si>
    <t>제주공천포전지훈련센터</t>
  </si>
  <si>
    <t>동화초등학교 공영주차장</t>
  </si>
  <si>
    <t>제주도립미술관</t>
  </si>
  <si>
    <t>홍로공영주차장</t>
  </si>
  <si>
    <t>중문보건지소</t>
  </si>
  <si>
    <t>축산진흥원</t>
  </si>
  <si>
    <t>월드컵경기장 인근 공영주차장</t>
  </si>
  <si>
    <t>하귀휴먼시아1단지아파트</t>
  </si>
  <si>
    <t>서귀포시장애인종합사회복지관</t>
  </si>
  <si>
    <t>제주애덕의집</t>
  </si>
  <si>
    <t>클럽다인리조트</t>
  </si>
  <si>
    <t>제주영어교육도시사무소</t>
  </si>
  <si>
    <t>한라병원</t>
  </si>
  <si>
    <t>노형부영3차아파트</t>
  </si>
  <si>
    <t>외도동생활문화센터</t>
  </si>
  <si>
    <t>동복ESH주택</t>
  </si>
  <si>
    <t>한국중부발전㈜ 제주화력본부 사택</t>
  </si>
  <si>
    <t>무릉1리 다목적회관</t>
  </si>
  <si>
    <t>보성리사무소</t>
  </si>
  <si>
    <t>수망리다목적회관</t>
  </si>
  <si>
    <t>신화역사공원 조성사업</t>
  </si>
  <si>
    <t>위미2리 다목적회관</t>
  </si>
  <si>
    <t>한길정보통신학교</t>
  </si>
  <si>
    <t>탐라장애인종합복지관</t>
  </si>
  <si>
    <t>제주국제대학교</t>
  </si>
  <si>
    <t>제주장애인스포츠센터</t>
  </si>
  <si>
    <t>부면동정류장 뒤 마을시설</t>
  </si>
  <si>
    <t>인재개발원</t>
  </si>
  <si>
    <t>용암해수산업화지원센터 2호관</t>
  </si>
  <si>
    <t>용암해수산업화지원센터</t>
  </si>
  <si>
    <t>구좌농공단지(제주이야기)</t>
  </si>
  <si>
    <t>효돈동주민센터</t>
  </si>
  <si>
    <t>제주4.3평화재단 공원</t>
  </si>
  <si>
    <t>대정농공단지</t>
  </si>
  <si>
    <t>그루터기</t>
  </si>
  <si>
    <t>한화꿈에그린아파트</t>
  </si>
  <si>
    <t>동제주종합사회복지관</t>
  </si>
  <si>
    <t>에코촌 유스호스텔</t>
  </si>
  <si>
    <t>정방동문화의집</t>
  </si>
  <si>
    <t>제주교도소 민원인주차장</t>
  </si>
  <si>
    <t>양지공원</t>
  </si>
  <si>
    <t>영평하동 마을회관</t>
  </si>
  <si>
    <t>양지(추모)공원</t>
  </si>
  <si>
    <t>도장애인종합복지관</t>
  </si>
  <si>
    <t>동홍4주공아파트</t>
  </si>
  <si>
    <t>월평마을회관(다목적건물)</t>
  </si>
  <si>
    <t>한국폴리텍대학 제주캠퍼스</t>
  </si>
  <si>
    <t>한라수목원(자연생태학습관)</t>
  </si>
  <si>
    <t>서귀포시 중앙교회</t>
  </si>
  <si>
    <t>종남공영주차장</t>
  </si>
  <si>
    <t>일출랜드</t>
  </si>
  <si>
    <t>제주춘강의원</t>
  </si>
  <si>
    <t>납읍리보건소</t>
  </si>
  <si>
    <t>한라수목원</t>
  </si>
  <si>
    <t>정혜재활원</t>
  </si>
  <si>
    <t>외도동 공영주차장</t>
  </si>
  <si>
    <t>제주노루생태공원</t>
  </si>
  <si>
    <t>송악산공영주차장</t>
  </si>
  <si>
    <t>제주시 보건소</t>
  </si>
  <si>
    <t>소망요양원</t>
  </si>
  <si>
    <t>일도대림1차아파트</t>
  </si>
  <si>
    <t>동홍1주공아파트</t>
  </si>
  <si>
    <t>연동대림2차아파트</t>
  </si>
  <si>
    <t>신도보건진료소</t>
  </si>
  <si>
    <t>서귀포시장애인회관</t>
  </si>
  <si>
    <t>제주양로원</t>
  </si>
  <si>
    <t>제주자연생태공원</t>
  </si>
  <si>
    <t>이도빌리지</t>
  </si>
  <si>
    <t>제주전파관리소</t>
  </si>
  <si>
    <t>제주절물자연휴양림</t>
  </si>
  <si>
    <t>한국중부발전㈜ 상명풍력발전소</t>
  </si>
  <si>
    <t>외도119센터</t>
  </si>
  <si>
    <t>한경면(청수리)청수마을회관</t>
  </si>
  <si>
    <t>한경면종합복지회관</t>
  </si>
  <si>
    <t>용담1동노인복지회관</t>
  </si>
  <si>
    <t>심인요양원</t>
  </si>
  <si>
    <t>하귀1리공영주차장</t>
  </si>
  <si>
    <t>아라119안전센터</t>
  </si>
  <si>
    <t>우주전파센터</t>
  </si>
  <si>
    <t>송악도서관 입구주차장</t>
  </si>
  <si>
    <t>모슬포운진항</t>
  </si>
  <si>
    <t>용운동복지회관</t>
  </si>
  <si>
    <t>조수1리다목적회관</t>
  </si>
  <si>
    <t>제주청소년수련원</t>
  </si>
  <si>
    <t>의귀보건진료소</t>
  </si>
  <si>
    <t>성읍민속마을주차장</t>
  </si>
  <si>
    <t>토평동마을회관</t>
  </si>
  <si>
    <t>덕수리마을회관</t>
  </si>
  <si>
    <t>난산보건진료소</t>
  </si>
  <si>
    <t>신흥보건진료소</t>
  </si>
  <si>
    <t>삼다수숲길 주차장</t>
  </si>
  <si>
    <t>서광서리복지회관</t>
  </si>
  <si>
    <t>느지리오름주차장</t>
  </si>
  <si>
    <t>오조리종합복지회관</t>
  </si>
  <si>
    <t>한림읍주민자치센터 옆 공영주차장</t>
  </si>
  <si>
    <t>감사위원회</t>
  </si>
  <si>
    <t>서귀포공립요양원</t>
  </si>
  <si>
    <t>광치기해변공영주차장</t>
  </si>
  <si>
    <t>장전리사무소</t>
  </si>
  <si>
    <t>표선도서관</t>
  </si>
  <si>
    <t>와흘리사무소</t>
  </si>
  <si>
    <t>일과1리복지회관</t>
  </si>
  <si>
    <t>성읍보건진료소</t>
  </si>
  <si>
    <t>대흘1리마을회관 맞은편 주차장</t>
  </si>
  <si>
    <t>대흘2리마을회관</t>
  </si>
  <si>
    <t>세화리사무소</t>
  </si>
  <si>
    <t>금악건강증진센터</t>
  </si>
  <si>
    <t>토산1리체험장</t>
  </si>
  <si>
    <t>제주하수처리장</t>
  </si>
  <si>
    <t>신산리마을회관</t>
  </si>
  <si>
    <t>삼달보건진료소</t>
  </si>
  <si>
    <t>수산보건진료소</t>
  </si>
  <si>
    <t>신풍보건진료소</t>
  </si>
  <si>
    <t>우당도서관</t>
  </si>
  <si>
    <t>대포동경로당</t>
  </si>
  <si>
    <t>신산동경로당</t>
  </si>
  <si>
    <t>춘강장애인근로센터</t>
  </si>
  <si>
    <t>누리터</t>
  </si>
  <si>
    <t>사계포구공영주차장</t>
  </si>
  <si>
    <t>한남보건진료소</t>
  </si>
  <si>
    <t>하례2리 마을회</t>
  </si>
  <si>
    <t>제주 청소년수련원 도로변 주차장</t>
  </si>
  <si>
    <t>소공원 주차장</t>
  </si>
  <si>
    <t>애월국민체육센터</t>
  </si>
  <si>
    <t>유수암리사무소</t>
  </si>
  <si>
    <t>한림종합운동장 주차장</t>
  </si>
  <si>
    <t>한림읍사무소</t>
  </si>
  <si>
    <t>항일기념관</t>
  </si>
  <si>
    <t>제주특별자치도 농업기술원</t>
  </si>
  <si>
    <t>한국산업인력공단 제주지사</t>
  </si>
  <si>
    <t>영락리사무소</t>
  </si>
  <si>
    <t>신흥2리 리사무소</t>
  </si>
  <si>
    <t>제주동부하수처리장</t>
  </si>
  <si>
    <t>정존공영주차장</t>
  </si>
  <si>
    <t>이도2동공영주차장</t>
  </si>
  <si>
    <t>도련공영주차장</t>
  </si>
  <si>
    <t>한림항 주차장</t>
  </si>
  <si>
    <t>환경시설관리사무소</t>
  </si>
  <si>
    <t>우성아파트 1단지</t>
  </si>
  <si>
    <t>효돈동 공영주차장</t>
  </si>
  <si>
    <t>인제공영주차장</t>
  </si>
  <si>
    <t>저지 다온빌라 공용주차장</t>
  </si>
  <si>
    <t>제주감귤농협유통사업단(2유통센터)</t>
  </si>
  <si>
    <t>성읍119지역센터</t>
  </si>
  <si>
    <t>대진유토피아</t>
  </si>
  <si>
    <t>태봉그린피아</t>
  </si>
  <si>
    <t>도두공영주차장</t>
  </si>
  <si>
    <t>신례리공영주차장</t>
  </si>
  <si>
    <t>성내 공영주차장</t>
  </si>
  <si>
    <t>출입국관리사무소</t>
  </si>
  <si>
    <t>제주순복음사회복지관</t>
  </si>
  <si>
    <t>관음사</t>
  </si>
  <si>
    <t>동명아파트북측공영주차장</t>
  </si>
  <si>
    <t>신제주공영주차장</t>
  </si>
  <si>
    <t>외도구획정리지구공영주차장</t>
  </si>
  <si>
    <t>신흥리공영주차장</t>
  </si>
  <si>
    <t>이도이동노외공영주차장</t>
  </si>
  <si>
    <t>이도2지구공영주차장</t>
  </si>
  <si>
    <t>삼부장미아파트남측공영주차장</t>
  </si>
  <si>
    <t>구억리마을회관</t>
  </si>
  <si>
    <t>태흥3리 마을회관</t>
  </si>
  <si>
    <t>남원 공영노외1주차장</t>
  </si>
  <si>
    <t>서귀포향토오일시장</t>
  </si>
  <si>
    <t>국토교통인재개발원 인근 공영주차장</t>
  </si>
  <si>
    <t>탑동제1공영주차장</t>
  </si>
  <si>
    <t>협재리사무소</t>
  </si>
  <si>
    <t>귀덕1리사무소</t>
  </si>
  <si>
    <t>삼양해수욕장 인근공영주차장</t>
  </si>
  <si>
    <t>화북공업단지남측공영주차장</t>
  </si>
  <si>
    <t>약천사</t>
  </si>
  <si>
    <t>제주한란전시관</t>
  </si>
  <si>
    <t>고산동산공영주차장</t>
  </si>
  <si>
    <t>동홍공영노외1주차장</t>
  </si>
  <si>
    <t>상효1동 마을회관</t>
  </si>
  <si>
    <t>도로관리과</t>
  </si>
  <si>
    <t>서귀포시선거관리위원회</t>
  </si>
  <si>
    <t>지미봉주차장</t>
  </si>
  <si>
    <t>성산공설묘지</t>
  </si>
  <si>
    <t>성산보건지소</t>
  </si>
  <si>
    <t>성읍문화마을 주차장</t>
  </si>
  <si>
    <t>동홍공영노외2주차장</t>
  </si>
  <si>
    <t>생태관광지원센터</t>
  </si>
  <si>
    <t>노형2지구 공영주차장</t>
  </si>
  <si>
    <t>한림오일시장 주차장</t>
  </si>
  <si>
    <t>돔베낭골노외공영주차장</t>
  </si>
  <si>
    <t>제주화물자동차공영차고지</t>
  </si>
  <si>
    <t>Zone3</t>
    <phoneticPr fontId="1" type="noConversion"/>
  </si>
  <si>
    <t>Zone4</t>
    <phoneticPr fontId="1" type="noConversion"/>
  </si>
  <si>
    <t>Zone5</t>
    <phoneticPr fontId="1" type="noConversion"/>
  </si>
  <si>
    <t>Zone6</t>
    <phoneticPr fontId="1" type="noConversion"/>
  </si>
  <si>
    <t>Zone7</t>
    <phoneticPr fontId="1" type="noConversion"/>
  </si>
  <si>
    <t>Zone8</t>
    <phoneticPr fontId="1" type="noConversion"/>
  </si>
  <si>
    <t>Zone9</t>
    <phoneticPr fontId="1" type="noConversion"/>
  </si>
  <si>
    <t>Zone10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</si>
</sst>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"/>
    <numFmt numFmtId="177" formatCode="0.0000"/>
  </numFmts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1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2" fillId="0" borderId="10" xfId="0" applyFont="1" applyBorder="1">
      <alignment vertical="center"/>
    </xf>
    <xf numFmtId="22" fontId="0" fillId="0" borderId="10" xfId="0" applyNumberFormat="1" applyBorder="1">
      <alignment vertical="center"/>
    </xf>
    <xf numFmtId="22" fontId="0" fillId="0" borderId="1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C661-DD78-D543-A83A-8E013F684A3B}">
  <dimension ref="A1:E49"/>
  <sheetViews>
    <sheetView workbookViewId="0">
      <selection activeCell="G19" sqref="G19"/>
    </sheetView>
  </sheetViews>
  <sheetFormatPr defaultColWidth="11.5546875" defaultRowHeight="17.25" x14ac:dyDescent="0.3"/>
  <cols>
    <col min="1" max="1" width="16.77734375" bestFit="1" customWidth="1"/>
    <col min="2" max="3" width="12.109375" bestFit="1" customWidth="1"/>
    <col min="4" max="4" width="17.33203125" bestFit="1" customWidth="1"/>
  </cols>
  <sheetData>
    <row r="1" spans="1:5" x14ac:dyDescent="0.3">
      <c r="A1" s="20" t="s">
        <v>1</v>
      </c>
      <c r="B1" s="27" t="s">
        <v>3</v>
      </c>
      <c r="C1" s="28" t="s">
        <v>5</v>
      </c>
      <c r="D1" s="28" t="s">
        <v>7</v>
      </c>
      <c r="E1" s="29" t="s">
        <v>9</v>
      </c>
    </row>
    <row r="2" spans="1:5" x14ac:dyDescent="0.3">
      <c r="A2" s="22">
        <v>44733</v>
      </c>
      <c r="B2" s="3">
        <v>0.275306291323</v>
      </c>
      <c r="C2" s="10">
        <v>0.31866266173470598</v>
      </c>
      <c r="D2" s="10">
        <f>795*0.05</f>
        <v>39.75</v>
      </c>
      <c r="E2" s="4">
        <v>472</v>
      </c>
    </row>
    <row r="3" spans="1:5" x14ac:dyDescent="0.3">
      <c r="A3" s="22">
        <v>44733.041666666664</v>
      </c>
      <c r="B3" s="3">
        <v>8.0337340438000004E-2</v>
      </c>
      <c r="C3" s="10">
        <v>8.2552308619882095E-2</v>
      </c>
      <c r="D3" s="10">
        <f t="shared" ref="D3:D49" si="0">795*0.05</f>
        <v>39.75</v>
      </c>
      <c r="E3" s="4">
        <v>472</v>
      </c>
    </row>
    <row r="4" spans="1:5" x14ac:dyDescent="0.3">
      <c r="A4" s="22">
        <v>44733.083333333336</v>
      </c>
      <c r="B4" s="3">
        <v>9.3400752599999998E-2</v>
      </c>
      <c r="C4" s="10">
        <v>8.0199999999999998E-4</v>
      </c>
      <c r="D4" s="10">
        <f t="shared" si="0"/>
        <v>39.75</v>
      </c>
      <c r="E4" s="4">
        <v>472</v>
      </c>
    </row>
    <row r="5" spans="1:5" x14ac:dyDescent="0.3">
      <c r="A5" s="22">
        <v>44733.125</v>
      </c>
      <c r="B5" s="3">
        <v>0.103739754554</v>
      </c>
      <c r="C5" s="10">
        <v>8.0199999999999998E-4</v>
      </c>
      <c r="D5" s="10">
        <f t="shared" si="0"/>
        <v>39.75</v>
      </c>
      <c r="E5" s="4">
        <v>472</v>
      </c>
    </row>
    <row r="6" spans="1:5" x14ac:dyDescent="0.3">
      <c r="A6" s="22">
        <v>44733.166666666664</v>
      </c>
      <c r="B6" s="3">
        <v>0.14021495953400001</v>
      </c>
      <c r="C6" s="10">
        <v>8.0199999999999998E-4</v>
      </c>
      <c r="D6" s="10">
        <f t="shared" si="0"/>
        <v>39.75</v>
      </c>
      <c r="E6" s="4">
        <v>472</v>
      </c>
    </row>
    <row r="7" spans="1:5" x14ac:dyDescent="0.3">
      <c r="A7" s="22">
        <v>44733.208333333336</v>
      </c>
      <c r="B7" s="3">
        <v>0.29091157790900002</v>
      </c>
      <c r="C7" s="10">
        <v>8.5783024154142101E-2</v>
      </c>
      <c r="D7" s="10">
        <f t="shared" si="0"/>
        <v>39.75</v>
      </c>
      <c r="E7" s="4">
        <v>472</v>
      </c>
    </row>
    <row r="8" spans="1:5" x14ac:dyDescent="0.3">
      <c r="A8" s="22">
        <v>44733.25</v>
      </c>
      <c r="B8" s="3">
        <v>0.55962677919899895</v>
      </c>
      <c r="C8" s="10">
        <v>0.38302902990718901</v>
      </c>
      <c r="D8" s="10">
        <f t="shared" si="0"/>
        <v>39.75</v>
      </c>
      <c r="E8" s="4">
        <v>472</v>
      </c>
    </row>
    <row r="9" spans="1:5" x14ac:dyDescent="0.3">
      <c r="A9" s="22">
        <v>44733.291666666664</v>
      </c>
      <c r="B9" s="3">
        <v>0.98887235815499896</v>
      </c>
      <c r="C9" s="10">
        <v>0.65870325260448603</v>
      </c>
      <c r="D9" s="10">
        <f t="shared" si="0"/>
        <v>39.75</v>
      </c>
      <c r="E9" s="4">
        <v>472</v>
      </c>
    </row>
    <row r="10" spans="1:5" x14ac:dyDescent="0.3">
      <c r="A10" s="22">
        <v>44733.333333333336</v>
      </c>
      <c r="B10" s="3">
        <v>1.4981626513769899</v>
      </c>
      <c r="C10" s="10">
        <v>1.13503652257903</v>
      </c>
      <c r="D10" s="10">
        <f t="shared" si="0"/>
        <v>39.75</v>
      </c>
      <c r="E10" s="4">
        <v>472</v>
      </c>
    </row>
    <row r="11" spans="1:5" x14ac:dyDescent="0.3">
      <c r="A11" s="22">
        <v>44733.375</v>
      </c>
      <c r="B11" s="3">
        <v>1.5749720013599999</v>
      </c>
      <c r="C11" s="10">
        <v>1.5457911322071201</v>
      </c>
      <c r="D11" s="10">
        <f t="shared" si="0"/>
        <v>39.75</v>
      </c>
      <c r="E11" s="4">
        <v>472</v>
      </c>
    </row>
    <row r="12" spans="1:5" x14ac:dyDescent="0.3">
      <c r="A12" s="22">
        <v>44733.416666666664</v>
      </c>
      <c r="B12" s="3">
        <v>1.8001227977459999</v>
      </c>
      <c r="C12" s="10">
        <v>1.8472048746384999</v>
      </c>
      <c r="D12" s="10">
        <f t="shared" si="0"/>
        <v>39.75</v>
      </c>
      <c r="E12" s="4">
        <v>472</v>
      </c>
    </row>
    <row r="13" spans="1:5" x14ac:dyDescent="0.3">
      <c r="A13" s="22">
        <v>44733.458333333336</v>
      </c>
      <c r="B13" s="3">
        <v>2.0383923467240002</v>
      </c>
      <c r="C13" s="10">
        <v>2.00027419616463</v>
      </c>
      <c r="D13" s="10">
        <f t="shared" si="0"/>
        <v>39.75</v>
      </c>
      <c r="E13" s="4">
        <v>472</v>
      </c>
    </row>
    <row r="14" spans="1:5" x14ac:dyDescent="0.3">
      <c r="A14" s="22">
        <v>44733.5</v>
      </c>
      <c r="B14" s="3">
        <v>1.8619217080219901</v>
      </c>
      <c r="C14" s="10">
        <v>2.1311247477151398</v>
      </c>
      <c r="D14" s="10">
        <f t="shared" si="0"/>
        <v>39.75</v>
      </c>
      <c r="E14" s="4">
        <v>472</v>
      </c>
    </row>
    <row r="15" spans="1:5" x14ac:dyDescent="0.3">
      <c r="A15" s="22">
        <v>44733.541666666664</v>
      </c>
      <c r="B15" s="3">
        <v>2.1229307797420001</v>
      </c>
      <c r="C15" s="10">
        <v>2.0158790550907102</v>
      </c>
      <c r="D15" s="10">
        <f t="shared" si="0"/>
        <v>39.75</v>
      </c>
      <c r="E15" s="4">
        <v>472</v>
      </c>
    </row>
    <row r="16" spans="1:5" x14ac:dyDescent="0.3">
      <c r="A16" s="22">
        <v>44733.583333333336</v>
      </c>
      <c r="B16" s="3">
        <v>2.1487430021239899</v>
      </c>
      <c r="C16" s="10">
        <v>2.27306783626149</v>
      </c>
      <c r="D16" s="10">
        <f t="shared" si="0"/>
        <v>39.75</v>
      </c>
      <c r="E16" s="4">
        <v>472</v>
      </c>
    </row>
    <row r="17" spans="1:5" x14ac:dyDescent="0.3">
      <c r="A17" s="22">
        <v>44733.625</v>
      </c>
      <c r="B17" s="3">
        <v>2.3232008599479999</v>
      </c>
      <c r="C17" s="10">
        <v>2.09761669238106</v>
      </c>
      <c r="D17" s="10">
        <f t="shared" si="0"/>
        <v>39.75</v>
      </c>
      <c r="E17" s="4">
        <v>472</v>
      </c>
    </row>
    <row r="18" spans="1:5" x14ac:dyDescent="0.3">
      <c r="A18" s="22">
        <v>44733.666666666664</v>
      </c>
      <c r="B18" s="3">
        <v>2.5016240992809999</v>
      </c>
      <c r="C18" s="10">
        <v>2.15195135341459</v>
      </c>
      <c r="D18" s="10">
        <f t="shared" si="0"/>
        <v>39.75</v>
      </c>
      <c r="E18" s="4">
        <v>472</v>
      </c>
    </row>
    <row r="19" spans="1:5" x14ac:dyDescent="0.3">
      <c r="A19" s="22">
        <v>44733.708333333336</v>
      </c>
      <c r="B19" s="3">
        <v>2.2938638751129998</v>
      </c>
      <c r="C19" s="10">
        <v>2.3019113723687301</v>
      </c>
      <c r="D19" s="10">
        <f t="shared" si="0"/>
        <v>39.75</v>
      </c>
      <c r="E19" s="4">
        <v>472</v>
      </c>
    </row>
    <row r="20" spans="1:5" x14ac:dyDescent="0.3">
      <c r="A20" s="22">
        <v>44733.75</v>
      </c>
      <c r="B20" s="3">
        <v>2.2778763960359898</v>
      </c>
      <c r="C20" s="10">
        <v>2.03354095207008</v>
      </c>
      <c r="D20" s="10">
        <f t="shared" si="0"/>
        <v>39.75</v>
      </c>
      <c r="E20" s="4">
        <v>472</v>
      </c>
    </row>
    <row r="21" spans="1:5" x14ac:dyDescent="0.3">
      <c r="A21" s="22">
        <v>44733.791666666664</v>
      </c>
      <c r="B21" s="3">
        <v>2.0178666534489902</v>
      </c>
      <c r="C21" s="10">
        <v>1.5884029830418001</v>
      </c>
      <c r="D21" s="10">
        <f t="shared" si="0"/>
        <v>39.75</v>
      </c>
      <c r="E21" s="4">
        <v>472</v>
      </c>
    </row>
    <row r="22" spans="1:5" x14ac:dyDescent="0.3">
      <c r="A22" s="22">
        <v>44733.833333333336</v>
      </c>
      <c r="B22" s="3">
        <v>1.8701011394210001</v>
      </c>
      <c r="C22" s="10">
        <v>1.2472096616072501</v>
      </c>
      <c r="D22" s="10">
        <f t="shared" si="0"/>
        <v>39.75</v>
      </c>
      <c r="E22" s="4">
        <v>472</v>
      </c>
    </row>
    <row r="23" spans="1:5" x14ac:dyDescent="0.3">
      <c r="A23" s="22">
        <v>44733.875</v>
      </c>
      <c r="B23" s="3">
        <v>1.4012454321200001</v>
      </c>
      <c r="C23" s="10">
        <v>1.1739039354665399</v>
      </c>
      <c r="D23" s="10">
        <f t="shared" si="0"/>
        <v>39.75</v>
      </c>
      <c r="E23" s="4">
        <v>472</v>
      </c>
    </row>
    <row r="24" spans="1:5" x14ac:dyDescent="0.3">
      <c r="A24" s="22">
        <v>44733.916666666664</v>
      </c>
      <c r="B24" s="3">
        <v>1.1308259527419999</v>
      </c>
      <c r="C24" s="10">
        <v>0.68770294359033901</v>
      </c>
      <c r="D24" s="10">
        <f t="shared" si="0"/>
        <v>39.75</v>
      </c>
      <c r="E24" s="4">
        <v>472</v>
      </c>
    </row>
    <row r="25" spans="1:5" x14ac:dyDescent="0.3">
      <c r="A25" s="22">
        <v>44733.958333333336</v>
      </c>
      <c r="B25" s="3">
        <v>0.775912902274</v>
      </c>
      <c r="C25" s="10">
        <v>0.404665611301189</v>
      </c>
      <c r="D25" s="10">
        <f t="shared" si="0"/>
        <v>39.75</v>
      </c>
      <c r="E25" s="4">
        <v>472</v>
      </c>
    </row>
    <row r="26" spans="1:5" x14ac:dyDescent="0.3">
      <c r="A26" s="22">
        <v>44734</v>
      </c>
      <c r="B26" s="3">
        <v>0.413379858027</v>
      </c>
      <c r="C26" s="10">
        <v>0.27540855187722502</v>
      </c>
      <c r="D26" s="10">
        <f t="shared" si="0"/>
        <v>39.75</v>
      </c>
      <c r="E26" s="4">
        <v>472</v>
      </c>
    </row>
    <row r="27" spans="1:5" x14ac:dyDescent="0.3">
      <c r="A27" s="22">
        <v>44734.041666666664</v>
      </c>
      <c r="B27" s="3">
        <v>0.25479707457299999</v>
      </c>
      <c r="C27" s="10">
        <v>8.0199999999999998E-4</v>
      </c>
      <c r="D27" s="10">
        <f t="shared" si="0"/>
        <v>39.75</v>
      </c>
      <c r="E27" s="4">
        <v>472</v>
      </c>
    </row>
    <row r="28" spans="1:5" x14ac:dyDescent="0.3">
      <c r="A28" s="22">
        <v>44734.083333333336</v>
      </c>
      <c r="B28" s="3">
        <v>0.28354801024100001</v>
      </c>
      <c r="C28" s="10">
        <v>8.0199999999999998E-4</v>
      </c>
      <c r="D28" s="10">
        <f t="shared" si="0"/>
        <v>39.75</v>
      </c>
      <c r="E28" s="4">
        <v>472</v>
      </c>
    </row>
    <row r="29" spans="1:5" x14ac:dyDescent="0.3">
      <c r="A29" s="22">
        <v>44734.125</v>
      </c>
      <c r="B29" s="3">
        <v>0.103193379381999</v>
      </c>
      <c r="C29" s="10">
        <v>8.0199999999999998E-4</v>
      </c>
      <c r="D29" s="10">
        <f t="shared" si="0"/>
        <v>39.75</v>
      </c>
      <c r="E29" s="4">
        <v>472</v>
      </c>
    </row>
    <row r="30" spans="1:5" x14ac:dyDescent="0.3">
      <c r="A30" s="22">
        <v>44734.166666666664</v>
      </c>
      <c r="B30" s="3">
        <v>0.209732695148</v>
      </c>
      <c r="C30" s="10">
        <v>8.0199999999999998E-4</v>
      </c>
      <c r="D30" s="10">
        <f t="shared" si="0"/>
        <v>39.75</v>
      </c>
      <c r="E30" s="4">
        <v>472</v>
      </c>
    </row>
    <row r="31" spans="1:5" x14ac:dyDescent="0.3">
      <c r="A31" s="22">
        <v>44734.208333333336</v>
      </c>
      <c r="B31" s="3">
        <v>0.365404307584</v>
      </c>
      <c r="C31" s="10">
        <v>0.101794333819413</v>
      </c>
      <c r="D31" s="10">
        <f t="shared" si="0"/>
        <v>39.75</v>
      </c>
      <c r="E31" s="4">
        <v>472</v>
      </c>
    </row>
    <row r="32" spans="1:5" x14ac:dyDescent="0.3">
      <c r="A32" s="22">
        <v>44734.25</v>
      </c>
      <c r="B32" s="3">
        <v>0.73547085212300001</v>
      </c>
      <c r="C32" s="10">
        <v>0.352852608448537</v>
      </c>
      <c r="D32" s="10">
        <f t="shared" si="0"/>
        <v>39.75</v>
      </c>
      <c r="E32" s="4">
        <v>472</v>
      </c>
    </row>
    <row r="33" spans="1:5" x14ac:dyDescent="0.3">
      <c r="A33" s="22">
        <v>44734.291666666664</v>
      </c>
      <c r="B33" s="3">
        <v>1.1806538050869899</v>
      </c>
      <c r="C33" s="10">
        <v>0.67072825245798395</v>
      </c>
      <c r="D33" s="10">
        <f t="shared" si="0"/>
        <v>39.75</v>
      </c>
      <c r="E33" s="4">
        <v>472</v>
      </c>
    </row>
    <row r="34" spans="1:5" x14ac:dyDescent="0.3">
      <c r="A34" s="22">
        <v>44734.333333333336</v>
      </c>
      <c r="B34" s="3">
        <v>1.32358971968599</v>
      </c>
      <c r="C34" s="10">
        <v>1.23589696997807</v>
      </c>
      <c r="D34" s="10">
        <f t="shared" si="0"/>
        <v>39.75</v>
      </c>
      <c r="E34" s="4">
        <v>472</v>
      </c>
    </row>
    <row r="35" spans="1:5" x14ac:dyDescent="0.3">
      <c r="A35" s="22">
        <v>44734.375</v>
      </c>
      <c r="B35" s="3">
        <v>1.914565800331</v>
      </c>
      <c r="C35" s="10">
        <v>1.8959343557391</v>
      </c>
      <c r="D35" s="10">
        <f t="shared" si="0"/>
        <v>39.75</v>
      </c>
      <c r="E35" s="4">
        <v>472</v>
      </c>
    </row>
    <row r="36" spans="1:5" x14ac:dyDescent="0.3">
      <c r="A36" s="22">
        <v>44734.416666666664</v>
      </c>
      <c r="B36" s="3">
        <v>1.694466059117</v>
      </c>
      <c r="C36" s="10">
        <v>1.7770725638982801</v>
      </c>
      <c r="D36" s="10">
        <f t="shared" si="0"/>
        <v>39.75</v>
      </c>
      <c r="E36" s="4">
        <v>472</v>
      </c>
    </row>
    <row r="37" spans="1:5" x14ac:dyDescent="0.3">
      <c r="A37" s="22">
        <v>44734.458333333336</v>
      </c>
      <c r="B37" s="3">
        <v>1.5180116164619999</v>
      </c>
      <c r="C37" s="10">
        <v>1.9484235397460301</v>
      </c>
      <c r="D37" s="10">
        <f t="shared" si="0"/>
        <v>39.75</v>
      </c>
      <c r="E37" s="4">
        <v>472</v>
      </c>
    </row>
    <row r="38" spans="1:5" x14ac:dyDescent="0.3">
      <c r="A38" s="22">
        <v>44734.5</v>
      </c>
      <c r="B38" s="3">
        <v>1.6098241805159901</v>
      </c>
      <c r="C38" s="10">
        <v>2.13601812825573</v>
      </c>
      <c r="D38" s="10">
        <f t="shared" si="0"/>
        <v>39.75</v>
      </c>
      <c r="E38" s="4">
        <v>472</v>
      </c>
    </row>
    <row r="39" spans="1:5" x14ac:dyDescent="0.3">
      <c r="A39" s="22">
        <v>44734.541666666664</v>
      </c>
      <c r="B39" s="3">
        <v>2.4998609258009998</v>
      </c>
      <c r="C39" s="10">
        <v>2.1160203533022499</v>
      </c>
      <c r="D39" s="10">
        <f t="shared" si="0"/>
        <v>39.75</v>
      </c>
      <c r="E39" s="4">
        <v>472</v>
      </c>
    </row>
    <row r="40" spans="1:5" x14ac:dyDescent="0.3">
      <c r="A40" s="22">
        <v>44734.583333333336</v>
      </c>
      <c r="B40" s="3">
        <v>2.02098794666699</v>
      </c>
      <c r="C40" s="10">
        <v>2.1205267953963598</v>
      </c>
      <c r="D40" s="10">
        <f t="shared" si="0"/>
        <v>39.75</v>
      </c>
      <c r="E40" s="4">
        <v>472</v>
      </c>
    </row>
    <row r="41" spans="1:5" x14ac:dyDescent="0.3">
      <c r="A41" s="22">
        <v>44734.625</v>
      </c>
      <c r="B41" s="3">
        <v>2.2198363283070002</v>
      </c>
      <c r="C41" s="10">
        <v>2.1319895359204799</v>
      </c>
      <c r="D41" s="10">
        <f t="shared" si="0"/>
        <v>39.75</v>
      </c>
      <c r="E41" s="4">
        <v>472</v>
      </c>
    </row>
    <row r="42" spans="1:5" x14ac:dyDescent="0.3">
      <c r="A42" s="22">
        <v>44734.666666666664</v>
      </c>
      <c r="B42" s="3">
        <v>2.5312856317409902</v>
      </c>
      <c r="C42" s="10">
        <v>2.2034152975342498</v>
      </c>
      <c r="D42" s="10">
        <f t="shared" si="0"/>
        <v>39.75</v>
      </c>
      <c r="E42" s="4">
        <v>472</v>
      </c>
    </row>
    <row r="43" spans="1:5" x14ac:dyDescent="0.3">
      <c r="A43" s="22">
        <v>44734.708333333336</v>
      </c>
      <c r="B43" s="3">
        <v>2.85475440452</v>
      </c>
      <c r="C43" s="10">
        <v>2.40969351762367</v>
      </c>
      <c r="D43" s="10">
        <f t="shared" si="0"/>
        <v>39.75</v>
      </c>
      <c r="E43" s="4">
        <v>472</v>
      </c>
    </row>
    <row r="44" spans="1:5" x14ac:dyDescent="0.3">
      <c r="A44" s="22">
        <v>44734.75</v>
      </c>
      <c r="B44" s="3">
        <v>2.3577483869089999</v>
      </c>
      <c r="C44" s="10">
        <v>2.0213047869480798</v>
      </c>
      <c r="D44" s="10">
        <f t="shared" si="0"/>
        <v>39.75</v>
      </c>
      <c r="E44" s="4">
        <v>472</v>
      </c>
    </row>
    <row r="45" spans="1:5" x14ac:dyDescent="0.3">
      <c r="A45" s="22">
        <v>44734.791666666664</v>
      </c>
      <c r="B45" s="3">
        <v>1.7682957205450001</v>
      </c>
      <c r="C45" s="10">
        <v>1.62380988622268</v>
      </c>
      <c r="D45" s="10">
        <f t="shared" si="0"/>
        <v>39.75</v>
      </c>
      <c r="E45" s="4">
        <v>472</v>
      </c>
    </row>
    <row r="46" spans="1:5" x14ac:dyDescent="0.3">
      <c r="A46" s="22">
        <v>44734.833333333336</v>
      </c>
      <c r="B46" s="3">
        <v>1.4511104389379901</v>
      </c>
      <c r="C46" s="10">
        <v>1.3041124541418001</v>
      </c>
      <c r="D46" s="10">
        <f t="shared" si="0"/>
        <v>39.75</v>
      </c>
      <c r="E46" s="4">
        <v>472</v>
      </c>
    </row>
    <row r="47" spans="1:5" x14ac:dyDescent="0.3">
      <c r="A47" s="22">
        <v>44734.875</v>
      </c>
      <c r="B47" s="3">
        <v>1.18680560566199</v>
      </c>
      <c r="C47" s="10">
        <v>1.2275868392804601</v>
      </c>
      <c r="D47" s="10">
        <f t="shared" si="0"/>
        <v>39.75</v>
      </c>
      <c r="E47" s="4">
        <v>472</v>
      </c>
    </row>
    <row r="48" spans="1:5" x14ac:dyDescent="0.3">
      <c r="A48" s="22">
        <v>44734.916666666664</v>
      </c>
      <c r="B48" s="3">
        <v>0.96829739174399998</v>
      </c>
      <c r="C48" s="10">
        <v>0.76030501165026199</v>
      </c>
      <c r="D48" s="10">
        <f t="shared" si="0"/>
        <v>39.75</v>
      </c>
      <c r="E48" s="4">
        <v>472</v>
      </c>
    </row>
    <row r="49" spans="1:5" ht="18" thickBot="1" x14ac:dyDescent="0.35">
      <c r="A49" s="23">
        <v>44734.958333333336</v>
      </c>
      <c r="B49" s="11">
        <v>0.63647018690599899</v>
      </c>
      <c r="C49" s="12">
        <v>0.397707334080174</v>
      </c>
      <c r="D49" s="12">
        <f t="shared" si="0"/>
        <v>39.75</v>
      </c>
      <c r="E49" s="30">
        <v>472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B2E5-B7A2-A64C-93AA-55E0FF51F930}">
  <dimension ref="A1:I50"/>
  <sheetViews>
    <sheetView workbookViewId="0">
      <selection activeCell="E21" sqref="E21"/>
    </sheetView>
  </sheetViews>
  <sheetFormatPr defaultColWidth="11.5546875" defaultRowHeight="17.25" x14ac:dyDescent="0.3"/>
  <cols>
    <col min="1" max="1" width="16.77734375" bestFit="1" customWidth="1"/>
    <col min="2" max="2" width="12.109375" bestFit="1" customWidth="1"/>
    <col min="3" max="3" width="12.5546875" bestFit="1" customWidth="1"/>
    <col min="4" max="4" width="18" bestFit="1" customWidth="1"/>
    <col min="7" max="7" width="12.5546875" bestFit="1" customWidth="1"/>
    <col min="8" max="8" width="18" bestFit="1" customWidth="1"/>
    <col min="9" max="9" width="9.109375" bestFit="1" customWidth="1"/>
  </cols>
  <sheetData>
    <row r="1" spans="1:9" x14ac:dyDescent="0.3">
      <c r="A1" s="20"/>
      <c r="B1" s="6" t="s">
        <v>26</v>
      </c>
      <c r="C1" s="7"/>
      <c r="D1" s="7"/>
      <c r="E1" s="8"/>
      <c r="F1" s="6" t="s">
        <v>27</v>
      </c>
      <c r="G1" s="7"/>
      <c r="H1" s="7"/>
      <c r="I1" s="8"/>
    </row>
    <row r="2" spans="1:9" x14ac:dyDescent="0.3">
      <c r="A2" s="21" t="s">
        <v>1</v>
      </c>
      <c r="B2" s="3" t="s">
        <v>3</v>
      </c>
      <c r="C2" s="10" t="s">
        <v>5</v>
      </c>
      <c r="D2" s="10" t="s">
        <v>7</v>
      </c>
      <c r="E2" s="4" t="s">
        <v>9</v>
      </c>
      <c r="F2" s="3" t="s">
        <v>3</v>
      </c>
      <c r="G2" s="10" t="s">
        <v>5</v>
      </c>
      <c r="H2" s="10" t="s">
        <v>7</v>
      </c>
      <c r="I2" s="4" t="s">
        <v>9</v>
      </c>
    </row>
    <row r="3" spans="1:9" x14ac:dyDescent="0.3">
      <c r="A3" s="22">
        <v>44733</v>
      </c>
      <c r="B3" s="3">
        <v>0.18978871435899999</v>
      </c>
      <c r="C3" s="10">
        <v>0.215555019450615</v>
      </c>
      <c r="D3" s="16">
        <f>526*50/1000</f>
        <v>26.3</v>
      </c>
      <c r="E3" s="17">
        <v>299</v>
      </c>
      <c r="F3" s="3">
        <v>8.5517576964000003E-2</v>
      </c>
      <c r="G3" s="10">
        <v>5.6435493938601498E-2</v>
      </c>
      <c r="H3" s="16">
        <f>269*50/1000</f>
        <v>13.45</v>
      </c>
      <c r="I3" s="17">
        <v>173</v>
      </c>
    </row>
    <row r="4" spans="1:9" x14ac:dyDescent="0.3">
      <c r="A4" s="22">
        <v>44733.041666666664</v>
      </c>
      <c r="B4" s="3">
        <v>5.5097340437999999E-2</v>
      </c>
      <c r="C4" s="10">
        <v>7.80910521248082E-2</v>
      </c>
      <c r="D4" s="16">
        <f t="shared" ref="D4:D50" si="0">526*50/1000</f>
        <v>26.3</v>
      </c>
      <c r="E4" s="17">
        <v>299</v>
      </c>
      <c r="F4" s="3">
        <v>2.5239999999999999E-2</v>
      </c>
      <c r="G4" s="10">
        <v>0</v>
      </c>
      <c r="H4" s="16">
        <f t="shared" ref="H4:H50" si="1">269*50/1000</f>
        <v>13.45</v>
      </c>
      <c r="I4" s="17">
        <v>173</v>
      </c>
    </row>
    <row r="5" spans="1:9" x14ac:dyDescent="0.3">
      <c r="A5" s="22">
        <v>44733.083333333336</v>
      </c>
      <c r="B5" s="3">
        <v>6.6286752599999998E-2</v>
      </c>
      <c r="C5" s="10">
        <v>3.80579301241073E-3</v>
      </c>
      <c r="D5" s="16">
        <f t="shared" si="0"/>
        <v>26.3</v>
      </c>
      <c r="E5" s="17">
        <v>299</v>
      </c>
      <c r="F5" s="3">
        <v>2.7113999999999899E-2</v>
      </c>
      <c r="G5" s="10">
        <v>0</v>
      </c>
      <c r="H5" s="16">
        <f t="shared" si="1"/>
        <v>13.45</v>
      </c>
      <c r="I5" s="17">
        <v>173</v>
      </c>
    </row>
    <row r="6" spans="1:9" x14ac:dyDescent="0.3">
      <c r="A6" s="22">
        <v>44733.125</v>
      </c>
      <c r="B6" s="3">
        <v>7.1383754554000006E-2</v>
      </c>
      <c r="C6" s="10">
        <v>4.9947368399999895E-4</v>
      </c>
      <c r="D6" s="16">
        <f t="shared" si="0"/>
        <v>26.3</v>
      </c>
      <c r="E6" s="17">
        <v>299</v>
      </c>
      <c r="F6" s="3">
        <v>3.2356000000000003E-2</v>
      </c>
      <c r="G6" s="10">
        <v>0</v>
      </c>
      <c r="H6" s="16">
        <f t="shared" si="1"/>
        <v>13.45</v>
      </c>
      <c r="I6" s="17">
        <v>173</v>
      </c>
    </row>
    <row r="7" spans="1:9" x14ac:dyDescent="0.3">
      <c r="A7" s="22">
        <v>44733.166666666664</v>
      </c>
      <c r="B7" s="3">
        <v>0.126408618074</v>
      </c>
      <c r="C7" s="10">
        <v>4.9947368399999895E-4</v>
      </c>
      <c r="D7" s="16">
        <f t="shared" si="0"/>
        <v>26.3</v>
      </c>
      <c r="E7" s="17">
        <v>299</v>
      </c>
      <c r="F7" s="3">
        <v>1.380634146E-2</v>
      </c>
      <c r="G7" s="10">
        <v>0</v>
      </c>
      <c r="H7" s="16">
        <f t="shared" si="1"/>
        <v>13.45</v>
      </c>
      <c r="I7" s="17">
        <v>173</v>
      </c>
    </row>
    <row r="8" spans="1:9" x14ac:dyDescent="0.3">
      <c r="A8" s="22">
        <v>44733.208333333336</v>
      </c>
      <c r="B8" s="3">
        <v>0.16727361574499999</v>
      </c>
      <c r="C8" s="10">
        <v>0.103477670283377</v>
      </c>
      <c r="D8" s="16">
        <f t="shared" si="0"/>
        <v>26.3</v>
      </c>
      <c r="E8" s="17">
        <v>299</v>
      </c>
      <c r="F8" s="3">
        <v>0.123637962164</v>
      </c>
      <c r="G8" s="10">
        <v>6.5094724210839402E-4</v>
      </c>
      <c r="H8" s="16">
        <f t="shared" si="1"/>
        <v>13.45</v>
      </c>
      <c r="I8" s="17">
        <v>173</v>
      </c>
    </row>
    <row r="9" spans="1:9" x14ac:dyDescent="0.3">
      <c r="A9" s="22">
        <v>44733.25</v>
      </c>
      <c r="B9" s="3">
        <v>0.42083639916299898</v>
      </c>
      <c r="C9" s="10">
        <v>0.23219249562670699</v>
      </c>
      <c r="D9" s="16">
        <f t="shared" si="0"/>
        <v>26.3</v>
      </c>
      <c r="E9" s="17">
        <v>299</v>
      </c>
      <c r="F9" s="3">
        <v>0.138790380036</v>
      </c>
      <c r="G9" s="10">
        <v>0.13230831294763401</v>
      </c>
      <c r="H9" s="16">
        <f t="shared" si="1"/>
        <v>13.45</v>
      </c>
      <c r="I9" s="17">
        <v>173</v>
      </c>
    </row>
    <row r="10" spans="1:9" x14ac:dyDescent="0.3">
      <c r="A10" s="22">
        <v>44733.291666666664</v>
      </c>
      <c r="B10" s="3">
        <v>0.63314778147999995</v>
      </c>
      <c r="C10" s="10">
        <v>0.55478437687759297</v>
      </c>
      <c r="D10" s="16">
        <f t="shared" si="0"/>
        <v>26.3</v>
      </c>
      <c r="E10" s="17">
        <v>299</v>
      </c>
      <c r="F10" s="3">
        <v>0.35572457667500001</v>
      </c>
      <c r="G10" s="10">
        <v>0.237669523500702</v>
      </c>
      <c r="H10" s="16">
        <f t="shared" si="1"/>
        <v>13.45</v>
      </c>
      <c r="I10" s="17">
        <v>173</v>
      </c>
    </row>
    <row r="11" spans="1:9" x14ac:dyDescent="0.3">
      <c r="A11" s="22">
        <v>44733.333333333336</v>
      </c>
      <c r="B11" s="3">
        <v>1.0259431770559999</v>
      </c>
      <c r="C11" s="10">
        <v>0.79663526942729102</v>
      </c>
      <c r="D11" s="16">
        <f t="shared" si="0"/>
        <v>26.3</v>
      </c>
      <c r="E11" s="17">
        <v>299</v>
      </c>
      <c r="F11" s="3">
        <v>0.47221947432099998</v>
      </c>
      <c r="G11" s="10">
        <v>0.38627316543107498</v>
      </c>
      <c r="H11" s="16">
        <f t="shared" si="1"/>
        <v>13.45</v>
      </c>
      <c r="I11" s="17">
        <v>173</v>
      </c>
    </row>
    <row r="12" spans="1:9" x14ac:dyDescent="0.3">
      <c r="A12" s="22">
        <v>44733.375</v>
      </c>
      <c r="B12" s="3">
        <v>1.1362424973209999</v>
      </c>
      <c r="C12" s="10">
        <v>1.03885427770641</v>
      </c>
      <c r="D12" s="16">
        <f t="shared" si="0"/>
        <v>26.3</v>
      </c>
      <c r="E12" s="17">
        <v>299</v>
      </c>
      <c r="F12" s="3">
        <v>0.43872950403900002</v>
      </c>
      <c r="G12" s="10">
        <v>0.61987286615347204</v>
      </c>
      <c r="H12" s="16">
        <f t="shared" si="1"/>
        <v>13.45</v>
      </c>
      <c r="I12" s="17">
        <v>173</v>
      </c>
    </row>
    <row r="13" spans="1:9" x14ac:dyDescent="0.3">
      <c r="A13" s="22">
        <v>44733.416666666664</v>
      </c>
      <c r="B13" s="3">
        <v>1.136784626581</v>
      </c>
      <c r="C13" s="10">
        <v>1.1900174456596799</v>
      </c>
      <c r="D13" s="16">
        <f t="shared" si="0"/>
        <v>26.3</v>
      </c>
      <c r="E13" s="17">
        <v>299</v>
      </c>
      <c r="F13" s="3">
        <v>0.66333817116500005</v>
      </c>
      <c r="G13" s="10">
        <v>0.68309738230764905</v>
      </c>
      <c r="H13" s="16">
        <f t="shared" si="1"/>
        <v>13.45</v>
      </c>
      <c r="I13" s="17">
        <v>173</v>
      </c>
    </row>
    <row r="14" spans="1:9" x14ac:dyDescent="0.3">
      <c r="A14" s="22">
        <v>44733.458333333336</v>
      </c>
      <c r="B14" s="3">
        <v>1.2553867085399899</v>
      </c>
      <c r="C14" s="10">
        <v>1.3105115080979901</v>
      </c>
      <c r="D14" s="16">
        <f t="shared" si="0"/>
        <v>26.3</v>
      </c>
      <c r="E14" s="17">
        <v>299</v>
      </c>
      <c r="F14" s="3">
        <v>0.78300563818400004</v>
      </c>
      <c r="G14" s="10">
        <v>0.74760870163933602</v>
      </c>
      <c r="H14" s="16">
        <f t="shared" si="1"/>
        <v>13.45</v>
      </c>
      <c r="I14" s="17">
        <v>173</v>
      </c>
    </row>
    <row r="15" spans="1:9" x14ac:dyDescent="0.3">
      <c r="A15" s="22">
        <v>44733.5</v>
      </c>
      <c r="B15" s="3">
        <v>1.296948914461</v>
      </c>
      <c r="C15" s="10">
        <v>1.3126135695505201</v>
      </c>
      <c r="D15" s="16">
        <f t="shared" si="0"/>
        <v>26.3</v>
      </c>
      <c r="E15" s="17">
        <v>299</v>
      </c>
      <c r="F15" s="3">
        <v>0.56497279356100005</v>
      </c>
      <c r="G15" s="10">
        <v>0.76352496187427898</v>
      </c>
      <c r="H15" s="16">
        <f t="shared" si="1"/>
        <v>13.45</v>
      </c>
      <c r="I15" s="17">
        <v>173</v>
      </c>
    </row>
    <row r="16" spans="1:9" x14ac:dyDescent="0.3">
      <c r="A16" s="22">
        <v>44733.541666666664</v>
      </c>
      <c r="B16" s="3">
        <v>1.4258450599569901</v>
      </c>
      <c r="C16" s="10">
        <v>1.33473643818384</v>
      </c>
      <c r="D16" s="16">
        <f t="shared" si="0"/>
        <v>26.3</v>
      </c>
      <c r="E16" s="17">
        <v>299</v>
      </c>
      <c r="F16" s="3">
        <v>0.697085719784999</v>
      </c>
      <c r="G16" s="10">
        <v>0.75077921323872099</v>
      </c>
      <c r="H16" s="16">
        <f t="shared" si="1"/>
        <v>13.45</v>
      </c>
      <c r="I16" s="17">
        <v>173</v>
      </c>
    </row>
    <row r="17" spans="1:9" x14ac:dyDescent="0.3">
      <c r="A17" s="22">
        <v>44733.583333333336</v>
      </c>
      <c r="B17" s="3">
        <v>1.424966541893</v>
      </c>
      <c r="C17" s="10">
        <v>1.51070192191994</v>
      </c>
      <c r="D17" s="16">
        <f t="shared" si="0"/>
        <v>26.3</v>
      </c>
      <c r="E17" s="17">
        <v>299</v>
      </c>
      <c r="F17" s="3">
        <v>0.72377646023099995</v>
      </c>
      <c r="G17" s="10">
        <v>0.76159960890047196</v>
      </c>
      <c r="H17" s="16">
        <f t="shared" si="1"/>
        <v>13.45</v>
      </c>
      <c r="I17" s="17">
        <v>173</v>
      </c>
    </row>
    <row r="18" spans="1:9" x14ac:dyDescent="0.3">
      <c r="A18" s="22">
        <v>44733.625</v>
      </c>
      <c r="B18" s="3">
        <v>1.487425801501</v>
      </c>
      <c r="C18" s="10">
        <v>1.4300238017378299</v>
      </c>
      <c r="D18" s="16">
        <f t="shared" si="0"/>
        <v>26.3</v>
      </c>
      <c r="E18" s="17">
        <v>299</v>
      </c>
      <c r="F18" s="3">
        <v>0.83577505844699995</v>
      </c>
      <c r="G18" s="10">
        <v>0.76118927304572503</v>
      </c>
      <c r="H18" s="16">
        <f t="shared" si="1"/>
        <v>13.45</v>
      </c>
      <c r="I18" s="17">
        <v>173</v>
      </c>
    </row>
    <row r="19" spans="1:9" x14ac:dyDescent="0.3">
      <c r="A19" s="22">
        <v>44733.666666666664</v>
      </c>
      <c r="B19" s="3">
        <v>1.4818312736079999</v>
      </c>
      <c r="C19" s="10">
        <v>1.41666249085838</v>
      </c>
      <c r="D19" s="16">
        <f t="shared" si="0"/>
        <v>26.3</v>
      </c>
      <c r="E19" s="17">
        <v>299</v>
      </c>
      <c r="F19" s="3">
        <v>1.01979282567299</v>
      </c>
      <c r="G19" s="10">
        <v>0.80849281194451195</v>
      </c>
      <c r="H19" s="16">
        <f t="shared" si="1"/>
        <v>13.45</v>
      </c>
      <c r="I19" s="17">
        <v>173</v>
      </c>
    </row>
    <row r="20" spans="1:9" x14ac:dyDescent="0.3">
      <c r="A20" s="22">
        <v>44733.708333333336</v>
      </c>
      <c r="B20" s="3">
        <v>1.4087018196679999</v>
      </c>
      <c r="C20" s="10">
        <v>1.4517758526654301</v>
      </c>
      <c r="D20" s="16">
        <f t="shared" si="0"/>
        <v>26.3</v>
      </c>
      <c r="E20" s="17">
        <v>299</v>
      </c>
      <c r="F20" s="3">
        <v>0.88516205544499904</v>
      </c>
      <c r="G20" s="10">
        <v>0.75254454690941897</v>
      </c>
      <c r="H20" s="16">
        <f t="shared" si="1"/>
        <v>13.45</v>
      </c>
      <c r="I20" s="17">
        <v>173</v>
      </c>
    </row>
    <row r="21" spans="1:9" x14ac:dyDescent="0.3">
      <c r="A21" s="22">
        <v>44733.75</v>
      </c>
      <c r="B21" s="3">
        <v>1.5490647684199901</v>
      </c>
      <c r="C21" s="10">
        <v>1.3495309381845599</v>
      </c>
      <c r="D21" s="16">
        <f t="shared" si="0"/>
        <v>26.3</v>
      </c>
      <c r="E21" s="17">
        <v>299</v>
      </c>
      <c r="F21" s="3">
        <v>0.72881162761600005</v>
      </c>
      <c r="G21" s="10">
        <v>0.76044739803967099</v>
      </c>
      <c r="H21" s="16">
        <f t="shared" si="1"/>
        <v>13.45</v>
      </c>
      <c r="I21" s="17">
        <v>173</v>
      </c>
    </row>
    <row r="22" spans="1:9" x14ac:dyDescent="0.3">
      <c r="A22" s="22">
        <v>44733.791666666664</v>
      </c>
      <c r="B22" s="3">
        <v>1.1671957089439999</v>
      </c>
      <c r="C22" s="10">
        <v>1.15781034478765</v>
      </c>
      <c r="D22" s="16">
        <f t="shared" si="0"/>
        <v>26.3</v>
      </c>
      <c r="E22" s="17">
        <v>299</v>
      </c>
      <c r="F22" s="3">
        <v>0.85067094450499903</v>
      </c>
      <c r="G22" s="10">
        <v>0.53455957650549302</v>
      </c>
      <c r="H22" s="16">
        <f t="shared" si="1"/>
        <v>13.45</v>
      </c>
      <c r="I22" s="17">
        <v>173</v>
      </c>
    </row>
    <row r="23" spans="1:9" x14ac:dyDescent="0.3">
      <c r="A23" s="22">
        <v>44733.833333333336</v>
      </c>
      <c r="B23" s="3">
        <v>1.209540709396</v>
      </c>
      <c r="C23" s="10">
        <v>0.94035194291066904</v>
      </c>
      <c r="D23" s="16">
        <f t="shared" si="0"/>
        <v>26.3</v>
      </c>
      <c r="E23" s="17">
        <v>299</v>
      </c>
      <c r="F23" s="3">
        <v>0.66056043002499998</v>
      </c>
      <c r="G23" s="10">
        <v>0.410690889152797</v>
      </c>
      <c r="H23" s="16">
        <f t="shared" si="1"/>
        <v>13.45</v>
      </c>
      <c r="I23" s="17">
        <v>173</v>
      </c>
    </row>
    <row r="24" spans="1:9" x14ac:dyDescent="0.3">
      <c r="A24" s="22">
        <v>44733.875</v>
      </c>
      <c r="B24" s="3">
        <v>0.99978749460600003</v>
      </c>
      <c r="C24" s="10">
        <v>0.76227495983297899</v>
      </c>
      <c r="D24" s="16">
        <f t="shared" si="0"/>
        <v>26.3</v>
      </c>
      <c r="E24" s="17">
        <v>299</v>
      </c>
      <c r="F24" s="3">
        <v>0.401457937514</v>
      </c>
      <c r="G24" s="10">
        <v>0.32263615706994803</v>
      </c>
      <c r="H24" s="16">
        <f t="shared" si="1"/>
        <v>13.45</v>
      </c>
      <c r="I24" s="17">
        <v>173</v>
      </c>
    </row>
    <row r="25" spans="1:9" x14ac:dyDescent="0.3">
      <c r="A25" s="22">
        <v>44733.916666666664</v>
      </c>
      <c r="B25" s="3">
        <v>0.82816301611200005</v>
      </c>
      <c r="C25" s="10">
        <v>0.52967704222044998</v>
      </c>
      <c r="D25" s="16">
        <f t="shared" si="0"/>
        <v>26.3</v>
      </c>
      <c r="E25" s="17">
        <v>299</v>
      </c>
      <c r="F25" s="3">
        <v>0.30266293662999999</v>
      </c>
      <c r="G25" s="10">
        <v>0.234377065691802</v>
      </c>
      <c r="H25" s="16">
        <f t="shared" si="1"/>
        <v>13.45</v>
      </c>
      <c r="I25" s="17">
        <v>173</v>
      </c>
    </row>
    <row r="26" spans="1:9" x14ac:dyDescent="0.3">
      <c r="A26" s="22">
        <v>44733.958333333336</v>
      </c>
      <c r="B26" s="3">
        <v>0.51457932577900001</v>
      </c>
      <c r="C26" s="10">
        <v>0.32852369732214698</v>
      </c>
      <c r="D26" s="16">
        <f t="shared" si="0"/>
        <v>26.3</v>
      </c>
      <c r="E26" s="17">
        <v>299</v>
      </c>
      <c r="F26" s="3">
        <v>0.261333576495</v>
      </c>
      <c r="G26" s="10">
        <v>0.13275534048284601</v>
      </c>
      <c r="H26" s="16">
        <f t="shared" si="1"/>
        <v>13.45</v>
      </c>
      <c r="I26" s="17">
        <v>173</v>
      </c>
    </row>
    <row r="27" spans="1:9" x14ac:dyDescent="0.3">
      <c r="A27" s="22">
        <v>44734</v>
      </c>
      <c r="B27" s="3">
        <v>0.33166487801200001</v>
      </c>
      <c r="C27" s="10">
        <v>0.220252919011235</v>
      </c>
      <c r="D27" s="16">
        <f t="shared" si="0"/>
        <v>26.3</v>
      </c>
      <c r="E27" s="17">
        <v>299</v>
      </c>
      <c r="F27" s="3">
        <v>8.1714980014999994E-2</v>
      </c>
      <c r="G27" s="10">
        <v>5.78869660536614E-2</v>
      </c>
      <c r="H27" s="16">
        <f t="shared" si="1"/>
        <v>13.45</v>
      </c>
      <c r="I27" s="17">
        <v>173</v>
      </c>
    </row>
    <row r="28" spans="1:9" x14ac:dyDescent="0.3">
      <c r="A28" s="22">
        <v>44734.041666666664</v>
      </c>
      <c r="B28" s="3">
        <v>0.19196516769700001</v>
      </c>
      <c r="C28" s="10">
        <v>7.7256341240884402E-2</v>
      </c>
      <c r="D28" s="16">
        <f t="shared" si="0"/>
        <v>26.3</v>
      </c>
      <c r="E28" s="17">
        <v>299</v>
      </c>
      <c r="F28" s="3">
        <v>6.2831906876000002E-2</v>
      </c>
      <c r="G28" s="10">
        <v>0</v>
      </c>
      <c r="H28" s="16">
        <f t="shared" si="1"/>
        <v>13.45</v>
      </c>
      <c r="I28" s="17">
        <v>173</v>
      </c>
    </row>
    <row r="29" spans="1:9" x14ac:dyDescent="0.3">
      <c r="A29" s="22">
        <v>44734.083333333336</v>
      </c>
      <c r="B29" s="3">
        <v>0.23285874195100001</v>
      </c>
      <c r="C29" s="10">
        <v>4.9947368399999895E-4</v>
      </c>
      <c r="D29" s="16">
        <f t="shared" si="0"/>
        <v>26.3</v>
      </c>
      <c r="E29" s="17">
        <v>299</v>
      </c>
      <c r="F29" s="3">
        <v>5.0689268289999999E-2</v>
      </c>
      <c r="G29" s="10">
        <v>0</v>
      </c>
      <c r="H29" s="16">
        <f t="shared" si="1"/>
        <v>13.45</v>
      </c>
      <c r="I29" s="17">
        <v>173</v>
      </c>
    </row>
    <row r="30" spans="1:9" x14ac:dyDescent="0.3">
      <c r="A30" s="22">
        <v>44734.125</v>
      </c>
      <c r="B30" s="3">
        <v>6.5697281821999895E-2</v>
      </c>
      <c r="C30" s="10">
        <v>4.9947368399999895E-4</v>
      </c>
      <c r="D30" s="16">
        <f t="shared" si="0"/>
        <v>26.3</v>
      </c>
      <c r="E30" s="17">
        <v>299</v>
      </c>
      <c r="F30" s="3">
        <v>3.7496097559999997E-2</v>
      </c>
      <c r="G30" s="10">
        <v>0</v>
      </c>
      <c r="H30" s="16">
        <f t="shared" si="1"/>
        <v>13.45</v>
      </c>
      <c r="I30" s="17">
        <v>173</v>
      </c>
    </row>
    <row r="31" spans="1:9" x14ac:dyDescent="0.3">
      <c r="A31" s="22">
        <v>44734.166666666664</v>
      </c>
      <c r="B31" s="3">
        <v>0.18732269514800001</v>
      </c>
      <c r="C31" s="10">
        <v>4.9947368399999895E-4</v>
      </c>
      <c r="D31" s="16">
        <f t="shared" si="0"/>
        <v>26.3</v>
      </c>
      <c r="E31" s="17">
        <v>299</v>
      </c>
      <c r="F31" s="3">
        <v>2.2409999999999999E-2</v>
      </c>
      <c r="G31" s="10">
        <v>0</v>
      </c>
      <c r="H31" s="16">
        <f t="shared" si="1"/>
        <v>13.45</v>
      </c>
      <c r="I31" s="17">
        <v>173</v>
      </c>
    </row>
    <row r="32" spans="1:9" x14ac:dyDescent="0.3">
      <c r="A32" s="22">
        <v>44734.208333333336</v>
      </c>
      <c r="B32" s="3">
        <v>0.22711723441000001</v>
      </c>
      <c r="C32" s="10">
        <v>9.78251453693402E-2</v>
      </c>
      <c r="D32" s="16">
        <f t="shared" si="0"/>
        <v>26.3</v>
      </c>
      <c r="E32" s="17">
        <v>299</v>
      </c>
      <c r="F32" s="3">
        <v>0.13828707317399999</v>
      </c>
      <c r="G32" s="10">
        <v>0</v>
      </c>
      <c r="H32" s="16">
        <f t="shared" si="1"/>
        <v>13.45</v>
      </c>
      <c r="I32" s="17">
        <v>173</v>
      </c>
    </row>
    <row r="33" spans="1:9" x14ac:dyDescent="0.3">
      <c r="A33" s="22">
        <v>44734.25</v>
      </c>
      <c r="B33" s="3">
        <v>0.57125034111299999</v>
      </c>
      <c r="C33" s="10">
        <v>0.21792444336122799</v>
      </c>
      <c r="D33" s="16">
        <f t="shared" si="0"/>
        <v>26.3</v>
      </c>
      <c r="E33" s="17">
        <v>299</v>
      </c>
      <c r="F33" s="3">
        <v>0.16422051100999999</v>
      </c>
      <c r="G33" s="10">
        <v>9.0591102053853706E-2</v>
      </c>
      <c r="H33" s="16">
        <f t="shared" si="1"/>
        <v>13.45</v>
      </c>
      <c r="I33" s="17">
        <v>173</v>
      </c>
    </row>
    <row r="34" spans="1:9" x14ac:dyDescent="0.3">
      <c r="A34" s="22">
        <v>44734.291666666664</v>
      </c>
      <c r="B34" s="3">
        <v>0.77749698000599898</v>
      </c>
      <c r="C34" s="10">
        <v>0.53091606960786797</v>
      </c>
      <c r="D34" s="16">
        <f t="shared" si="0"/>
        <v>26.3</v>
      </c>
      <c r="E34" s="17">
        <v>299</v>
      </c>
      <c r="F34" s="3">
        <v>0.40315682508099998</v>
      </c>
      <c r="G34" s="10">
        <v>0.25622652901500698</v>
      </c>
      <c r="H34" s="16">
        <f t="shared" si="1"/>
        <v>13.45</v>
      </c>
      <c r="I34" s="17">
        <v>173</v>
      </c>
    </row>
    <row r="35" spans="1:9" x14ac:dyDescent="0.3">
      <c r="A35" s="22">
        <v>44734.333333333336</v>
      </c>
      <c r="B35" s="3">
        <v>0.88544477379599995</v>
      </c>
      <c r="C35" s="10">
        <v>0.83291398219746704</v>
      </c>
      <c r="D35" s="16">
        <f t="shared" si="0"/>
        <v>26.3</v>
      </c>
      <c r="E35" s="17">
        <v>299</v>
      </c>
      <c r="F35" s="3">
        <v>0.43814494589000003</v>
      </c>
      <c r="G35" s="10">
        <v>0.44137838660256201</v>
      </c>
      <c r="H35" s="16">
        <f t="shared" si="1"/>
        <v>13.45</v>
      </c>
      <c r="I35" s="17">
        <v>173</v>
      </c>
    </row>
    <row r="36" spans="1:9" x14ac:dyDescent="0.3">
      <c r="A36" s="22">
        <v>44734.375</v>
      </c>
      <c r="B36" s="3">
        <v>1.162235232317</v>
      </c>
      <c r="C36" s="10">
        <v>1.18020462884352</v>
      </c>
      <c r="D36" s="16">
        <f t="shared" si="0"/>
        <v>26.3</v>
      </c>
      <c r="E36" s="17">
        <v>299</v>
      </c>
      <c r="F36" s="3">
        <v>0.752330568013999</v>
      </c>
      <c r="G36" s="10">
        <v>0.74415741501343702</v>
      </c>
      <c r="H36" s="16">
        <f t="shared" si="1"/>
        <v>13.45</v>
      </c>
      <c r="I36" s="17">
        <v>173</v>
      </c>
    </row>
    <row r="37" spans="1:9" x14ac:dyDescent="0.3">
      <c r="A37" s="22">
        <v>44734.416666666664</v>
      </c>
      <c r="B37" s="3">
        <v>0.97686858893799999</v>
      </c>
      <c r="C37" s="10">
        <v>1.27814685536824</v>
      </c>
      <c r="D37" s="16">
        <f t="shared" si="0"/>
        <v>26.3</v>
      </c>
      <c r="E37" s="17">
        <v>299</v>
      </c>
      <c r="F37" s="3">
        <v>0.717597470179</v>
      </c>
      <c r="G37" s="10">
        <v>0.68061739757746798</v>
      </c>
      <c r="H37" s="16">
        <f t="shared" si="1"/>
        <v>13.45</v>
      </c>
      <c r="I37" s="17">
        <v>173</v>
      </c>
    </row>
    <row r="38" spans="1:9" x14ac:dyDescent="0.3">
      <c r="A38" s="22">
        <v>44734.458333333336</v>
      </c>
      <c r="B38" s="3">
        <v>0.843197651671999</v>
      </c>
      <c r="C38" s="10">
        <v>1.3418404286151999</v>
      </c>
      <c r="D38" s="16">
        <f t="shared" si="0"/>
        <v>26.3</v>
      </c>
      <c r="E38" s="17">
        <v>299</v>
      </c>
      <c r="F38" s="3">
        <v>0.67481396479</v>
      </c>
      <c r="G38" s="10">
        <v>0.72357431444581199</v>
      </c>
      <c r="H38" s="16">
        <f t="shared" si="1"/>
        <v>13.45</v>
      </c>
      <c r="I38" s="17">
        <v>173</v>
      </c>
    </row>
    <row r="39" spans="1:9" x14ac:dyDescent="0.3">
      <c r="A39" s="22">
        <v>44734.5</v>
      </c>
      <c r="B39" s="3">
        <v>1.007724970947</v>
      </c>
      <c r="C39" s="10">
        <v>1.4881408003413099</v>
      </c>
      <c r="D39" s="16">
        <f t="shared" si="0"/>
        <v>26.3</v>
      </c>
      <c r="E39" s="17">
        <v>299</v>
      </c>
      <c r="F39" s="3">
        <v>0.60209920956899998</v>
      </c>
      <c r="G39" s="10">
        <v>0.740974144996847</v>
      </c>
      <c r="H39" s="16">
        <f t="shared" si="1"/>
        <v>13.45</v>
      </c>
      <c r="I39" s="17">
        <v>173</v>
      </c>
    </row>
    <row r="40" spans="1:9" x14ac:dyDescent="0.3">
      <c r="A40" s="22">
        <v>44734.541666666664</v>
      </c>
      <c r="B40" s="3">
        <v>1.700159889264</v>
      </c>
      <c r="C40" s="10">
        <v>1.4028338522463399</v>
      </c>
      <c r="D40" s="16">
        <f t="shared" si="0"/>
        <v>26.3</v>
      </c>
      <c r="E40" s="17">
        <v>299</v>
      </c>
      <c r="F40" s="3">
        <v>0.79970103653699998</v>
      </c>
      <c r="G40" s="10">
        <v>0.76037462115279797</v>
      </c>
      <c r="H40" s="16">
        <f t="shared" si="1"/>
        <v>13.45</v>
      </c>
      <c r="I40" s="17">
        <v>173</v>
      </c>
    </row>
    <row r="41" spans="1:9" x14ac:dyDescent="0.3">
      <c r="A41" s="22">
        <v>44734.583333333336</v>
      </c>
      <c r="B41" s="3">
        <v>1.38814461436699</v>
      </c>
      <c r="C41" s="10">
        <v>1.3819073121636301</v>
      </c>
      <c r="D41" s="16">
        <f t="shared" si="0"/>
        <v>26.3</v>
      </c>
      <c r="E41" s="17">
        <v>299</v>
      </c>
      <c r="F41" s="3">
        <v>0.63284333230000001</v>
      </c>
      <c r="G41" s="10">
        <v>0.78179231987123299</v>
      </c>
      <c r="H41" s="16">
        <f t="shared" si="1"/>
        <v>13.45</v>
      </c>
      <c r="I41" s="17">
        <v>173</v>
      </c>
    </row>
    <row r="42" spans="1:9" x14ac:dyDescent="0.3">
      <c r="A42" s="22">
        <v>44734.625</v>
      </c>
      <c r="B42" s="3">
        <v>1.38133676447899</v>
      </c>
      <c r="C42" s="10">
        <v>1.5334046118345099</v>
      </c>
      <c r="D42" s="16">
        <f t="shared" si="0"/>
        <v>26.3</v>
      </c>
      <c r="E42" s="17">
        <v>299</v>
      </c>
      <c r="F42" s="3">
        <v>0.83849956382799895</v>
      </c>
      <c r="G42" s="10">
        <v>0.76101523745329103</v>
      </c>
      <c r="H42" s="16">
        <f t="shared" si="1"/>
        <v>13.45</v>
      </c>
      <c r="I42" s="17">
        <v>173</v>
      </c>
    </row>
    <row r="43" spans="1:9" x14ac:dyDescent="0.3">
      <c r="A43" s="22">
        <v>44734.666666666664</v>
      </c>
      <c r="B43" s="3">
        <v>1.6481528046989999</v>
      </c>
      <c r="C43" s="10">
        <v>1.51487575224559</v>
      </c>
      <c r="D43" s="16">
        <f t="shared" si="0"/>
        <v>26.3</v>
      </c>
      <c r="E43" s="17">
        <v>299</v>
      </c>
      <c r="F43" s="3">
        <v>0.88313282704200002</v>
      </c>
      <c r="G43" s="10">
        <v>0.91832643173990203</v>
      </c>
      <c r="H43" s="16">
        <f t="shared" si="1"/>
        <v>13.45</v>
      </c>
      <c r="I43" s="17">
        <v>173</v>
      </c>
    </row>
    <row r="44" spans="1:9" x14ac:dyDescent="0.3">
      <c r="A44" s="22">
        <v>44734.708333333336</v>
      </c>
      <c r="B44" s="3">
        <v>1.744210118194</v>
      </c>
      <c r="C44" s="10">
        <v>1.57295499929282</v>
      </c>
      <c r="D44" s="16">
        <f t="shared" si="0"/>
        <v>26.3</v>
      </c>
      <c r="E44" s="17">
        <v>299</v>
      </c>
      <c r="F44" s="3">
        <v>1.11054428632599</v>
      </c>
      <c r="G44" s="10">
        <v>0.80846900222226403</v>
      </c>
      <c r="H44" s="16">
        <f t="shared" si="1"/>
        <v>13.45</v>
      </c>
      <c r="I44" s="17">
        <v>173</v>
      </c>
    </row>
    <row r="45" spans="1:9" x14ac:dyDescent="0.3">
      <c r="A45" s="22">
        <v>44734.75</v>
      </c>
      <c r="B45" s="3">
        <v>1.60027428358599</v>
      </c>
      <c r="C45" s="10">
        <v>1.43898279404192</v>
      </c>
      <c r="D45" s="16">
        <f t="shared" si="0"/>
        <v>26.3</v>
      </c>
      <c r="E45" s="17">
        <v>299</v>
      </c>
      <c r="F45" s="3">
        <v>0.75747410332300003</v>
      </c>
      <c r="G45" s="10">
        <v>0.75861701441083096</v>
      </c>
      <c r="H45" s="16">
        <f t="shared" si="1"/>
        <v>13.45</v>
      </c>
      <c r="I45" s="17">
        <v>173</v>
      </c>
    </row>
    <row r="46" spans="1:9" x14ac:dyDescent="0.3">
      <c r="A46" s="22">
        <v>44734.791666666664</v>
      </c>
      <c r="B46" s="3">
        <v>1.19155952558499</v>
      </c>
      <c r="C46" s="10">
        <v>1.2165341844354201</v>
      </c>
      <c r="D46" s="16">
        <f t="shared" si="0"/>
        <v>26.3</v>
      </c>
      <c r="E46" s="17">
        <v>299</v>
      </c>
      <c r="F46" s="3">
        <v>0.57673619495999995</v>
      </c>
      <c r="G46" s="10">
        <v>0.60098825233823205</v>
      </c>
      <c r="H46" s="16">
        <f t="shared" si="1"/>
        <v>13.45</v>
      </c>
      <c r="I46" s="17">
        <v>173</v>
      </c>
    </row>
    <row r="47" spans="1:9" x14ac:dyDescent="0.3">
      <c r="A47" s="22">
        <v>44734.833333333336</v>
      </c>
      <c r="B47" s="3">
        <v>0.92262382377700003</v>
      </c>
      <c r="C47" s="10">
        <v>1.00863841920244</v>
      </c>
      <c r="D47" s="16">
        <f t="shared" si="0"/>
        <v>26.3</v>
      </c>
      <c r="E47" s="17">
        <v>299</v>
      </c>
      <c r="F47" s="3">
        <v>0.52848661516100004</v>
      </c>
      <c r="G47" s="10">
        <v>0.42131748266024699</v>
      </c>
      <c r="H47" s="16">
        <f t="shared" si="1"/>
        <v>13.45</v>
      </c>
      <c r="I47" s="17">
        <v>173</v>
      </c>
    </row>
    <row r="48" spans="1:9" x14ac:dyDescent="0.3">
      <c r="A48" s="22">
        <v>44734.875</v>
      </c>
      <c r="B48" s="3">
        <v>0.67874222401100004</v>
      </c>
      <c r="C48" s="10">
        <v>0.88987681830307497</v>
      </c>
      <c r="D48" s="16">
        <f t="shared" si="0"/>
        <v>26.3</v>
      </c>
      <c r="E48" s="17">
        <v>299</v>
      </c>
      <c r="F48" s="3">
        <v>0.50806338165099996</v>
      </c>
      <c r="G48" s="10">
        <v>0.33837795493441702</v>
      </c>
      <c r="H48" s="16">
        <f t="shared" si="1"/>
        <v>13.45</v>
      </c>
      <c r="I48" s="17">
        <v>173</v>
      </c>
    </row>
    <row r="49" spans="1:9" x14ac:dyDescent="0.3">
      <c r="A49" s="22">
        <v>44734.916666666664</v>
      </c>
      <c r="B49" s="3">
        <v>0.59188905904699995</v>
      </c>
      <c r="C49" s="10">
        <v>0.51882480175932699</v>
      </c>
      <c r="D49" s="16">
        <f t="shared" si="0"/>
        <v>26.3</v>
      </c>
      <c r="E49" s="17">
        <v>299</v>
      </c>
      <c r="F49" s="3">
        <v>0.37640833269700003</v>
      </c>
      <c r="G49" s="10">
        <v>0.31380769175629197</v>
      </c>
      <c r="H49" s="16">
        <f t="shared" si="1"/>
        <v>13.45</v>
      </c>
      <c r="I49" s="17">
        <v>173</v>
      </c>
    </row>
    <row r="50" spans="1:9" ht="18" thickBot="1" x14ac:dyDescent="0.35">
      <c r="A50" s="23">
        <v>44734.958333333336</v>
      </c>
      <c r="B50" s="11">
        <v>0.45169709512899903</v>
      </c>
      <c r="C50" s="12">
        <v>0.34075778935475898</v>
      </c>
      <c r="D50" s="18">
        <f t="shared" si="0"/>
        <v>26.3</v>
      </c>
      <c r="E50" s="19">
        <v>299</v>
      </c>
      <c r="F50" s="11">
        <v>0.18477309177699999</v>
      </c>
      <c r="G50" s="12">
        <v>0.13762868523202701</v>
      </c>
      <c r="H50" s="18">
        <f t="shared" si="1"/>
        <v>13.45</v>
      </c>
      <c r="I50" s="19">
        <v>173</v>
      </c>
    </row>
  </sheetData>
  <mergeCells count="2">
    <mergeCell ref="B1:E1"/>
    <mergeCell ref="F1:I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24F9-9FB2-2141-8A6A-7DF5C79C51CD}">
  <dimension ref="A1:BI50"/>
  <sheetViews>
    <sheetView zoomScale="55" zoomScaleNormal="55" workbookViewId="0">
      <selection activeCell="J28" sqref="J28"/>
    </sheetView>
  </sheetViews>
  <sheetFormatPr defaultColWidth="11.5546875" defaultRowHeight="17.25" x14ac:dyDescent="0.3"/>
  <cols>
    <col min="1" max="1" width="16.77734375" bestFit="1" customWidth="1"/>
    <col min="2" max="3" width="11.5546875" style="10"/>
    <col min="4" max="4" width="18" style="10" bestFit="1" customWidth="1"/>
    <col min="5" max="5" width="11.5546875" style="10"/>
    <col min="6" max="6" width="17" style="10" bestFit="1" customWidth="1"/>
    <col min="7" max="7" width="15.109375" style="10" bestFit="1" customWidth="1"/>
    <col min="8" max="11" width="11.5546875" style="10"/>
    <col min="12" max="12" width="17.77734375" style="10" bestFit="1" customWidth="1"/>
    <col min="13" max="13" width="15.6640625" style="10" bestFit="1" customWidth="1"/>
    <col min="14" max="15" width="12.5546875" style="10" bestFit="1" customWidth="1"/>
    <col min="16" max="16" width="18" style="10" bestFit="1" customWidth="1"/>
    <col min="17" max="17" width="9.33203125" style="10" bestFit="1" customWidth="1"/>
    <col min="18" max="18" width="17.77734375" style="10" bestFit="1" customWidth="1"/>
    <col min="19" max="19" width="15.6640625" style="10" bestFit="1" customWidth="1"/>
    <col min="20" max="61" width="11.5546875" style="10"/>
  </cols>
  <sheetData>
    <row r="1" spans="1:61" x14ac:dyDescent="0.3">
      <c r="A1" s="20"/>
      <c r="B1" s="6" t="s">
        <v>10</v>
      </c>
      <c r="C1" s="7"/>
      <c r="D1" s="7"/>
      <c r="E1" s="7"/>
      <c r="F1" s="7"/>
      <c r="G1" s="7"/>
      <c r="H1" s="6" t="s">
        <v>11</v>
      </c>
      <c r="I1" s="7"/>
      <c r="J1" s="7"/>
      <c r="K1" s="7"/>
      <c r="L1" s="7"/>
      <c r="M1" s="7"/>
      <c r="N1" s="6" t="s">
        <v>12</v>
      </c>
      <c r="O1" s="7"/>
      <c r="P1" s="7"/>
      <c r="Q1" s="7"/>
      <c r="R1" s="7"/>
      <c r="S1" s="7"/>
      <c r="T1" s="6" t="s">
        <v>44</v>
      </c>
      <c r="U1" s="7"/>
      <c r="V1" s="7"/>
      <c r="W1" s="7"/>
      <c r="X1" s="7"/>
      <c r="Y1" s="7"/>
      <c r="Z1" s="6" t="s">
        <v>45</v>
      </c>
      <c r="AA1" s="7"/>
      <c r="AB1" s="7"/>
      <c r="AC1" s="7"/>
      <c r="AD1" s="7"/>
      <c r="AE1" s="7"/>
      <c r="AF1" s="6" t="s">
        <v>46</v>
      </c>
      <c r="AG1" s="7"/>
      <c r="AH1" s="7"/>
      <c r="AI1" s="7"/>
      <c r="AJ1" s="7"/>
      <c r="AK1" s="7"/>
      <c r="AL1" s="6" t="s">
        <v>47</v>
      </c>
      <c r="AM1" s="7"/>
      <c r="AN1" s="7"/>
      <c r="AO1" s="7"/>
      <c r="AP1" s="7"/>
      <c r="AQ1" s="7"/>
      <c r="AR1" s="6" t="s">
        <v>48</v>
      </c>
      <c r="AS1" s="7"/>
      <c r="AT1" s="7"/>
      <c r="AU1" s="7"/>
      <c r="AV1" s="7"/>
      <c r="AW1" s="7"/>
      <c r="AX1" s="6" t="s">
        <v>49</v>
      </c>
      <c r="AY1" s="7"/>
      <c r="AZ1" s="7"/>
      <c r="BA1" s="7"/>
      <c r="BB1" s="7"/>
      <c r="BC1" s="7"/>
      <c r="BD1" s="6" t="s">
        <v>50</v>
      </c>
      <c r="BE1" s="7"/>
      <c r="BF1" s="7"/>
      <c r="BG1" s="7"/>
      <c r="BH1" s="7"/>
      <c r="BI1" s="8"/>
    </row>
    <row r="2" spans="1:61" x14ac:dyDescent="0.3">
      <c r="A2" s="24" t="s">
        <v>0</v>
      </c>
      <c r="B2" s="1" t="s">
        <v>2</v>
      </c>
      <c r="C2" s="9" t="s">
        <v>4</v>
      </c>
      <c r="D2" s="9" t="s">
        <v>6</v>
      </c>
      <c r="E2" s="9" t="s">
        <v>8</v>
      </c>
      <c r="F2" s="9" t="s">
        <v>41</v>
      </c>
      <c r="G2" s="9" t="s">
        <v>42</v>
      </c>
      <c r="H2" s="1" t="s">
        <v>2</v>
      </c>
      <c r="I2" s="9" t="s">
        <v>4</v>
      </c>
      <c r="J2" s="9" t="s">
        <v>6</v>
      </c>
      <c r="K2" s="9" t="s">
        <v>8</v>
      </c>
      <c r="L2" s="9" t="s">
        <v>41</v>
      </c>
      <c r="M2" s="9" t="s">
        <v>42</v>
      </c>
      <c r="N2" s="1" t="s">
        <v>2</v>
      </c>
      <c r="O2" s="9" t="s">
        <v>4</v>
      </c>
      <c r="P2" s="9" t="s">
        <v>6</v>
      </c>
      <c r="Q2" s="9" t="s">
        <v>8</v>
      </c>
      <c r="R2" s="9" t="s">
        <v>41</v>
      </c>
      <c r="S2" s="9" t="s">
        <v>42</v>
      </c>
      <c r="T2" s="1" t="s">
        <v>2</v>
      </c>
      <c r="U2" s="9" t="s">
        <v>4</v>
      </c>
      <c r="V2" s="9" t="s">
        <v>6</v>
      </c>
      <c r="W2" s="9" t="s">
        <v>8</v>
      </c>
      <c r="X2" s="9" t="s">
        <v>41</v>
      </c>
      <c r="Y2" s="9" t="s">
        <v>42</v>
      </c>
      <c r="Z2" s="1" t="s">
        <v>2</v>
      </c>
      <c r="AA2" s="9" t="s">
        <v>4</v>
      </c>
      <c r="AB2" s="9" t="s">
        <v>6</v>
      </c>
      <c r="AC2" s="9" t="s">
        <v>8</v>
      </c>
      <c r="AD2" s="9" t="s">
        <v>41</v>
      </c>
      <c r="AE2" s="9" t="s">
        <v>42</v>
      </c>
      <c r="AF2" s="1" t="s">
        <v>2</v>
      </c>
      <c r="AG2" s="9" t="s">
        <v>4</v>
      </c>
      <c r="AH2" s="9" t="s">
        <v>6</v>
      </c>
      <c r="AI2" s="9" t="s">
        <v>8</v>
      </c>
      <c r="AJ2" s="9" t="s">
        <v>41</v>
      </c>
      <c r="AK2" s="9" t="s">
        <v>42</v>
      </c>
      <c r="AL2" s="1" t="s">
        <v>2</v>
      </c>
      <c r="AM2" s="9" t="s">
        <v>4</v>
      </c>
      <c r="AN2" s="9" t="s">
        <v>6</v>
      </c>
      <c r="AO2" s="9" t="s">
        <v>8</v>
      </c>
      <c r="AP2" s="9" t="s">
        <v>41</v>
      </c>
      <c r="AQ2" s="9" t="s">
        <v>42</v>
      </c>
      <c r="AR2" s="1" t="s">
        <v>2</v>
      </c>
      <c r="AS2" s="9" t="s">
        <v>4</v>
      </c>
      <c r="AT2" s="9" t="s">
        <v>6</v>
      </c>
      <c r="AU2" s="9" t="s">
        <v>8</v>
      </c>
      <c r="AV2" s="9" t="s">
        <v>41</v>
      </c>
      <c r="AW2" s="9" t="s">
        <v>42</v>
      </c>
      <c r="AX2" s="1" t="s">
        <v>2</v>
      </c>
      <c r="AY2" s="9" t="s">
        <v>4</v>
      </c>
      <c r="AZ2" s="9" t="s">
        <v>6</v>
      </c>
      <c r="BA2" s="9" t="s">
        <v>8</v>
      </c>
      <c r="BB2" s="9" t="s">
        <v>41</v>
      </c>
      <c r="BC2" s="9" t="s">
        <v>42</v>
      </c>
      <c r="BD2" s="1" t="s">
        <v>2</v>
      </c>
      <c r="BE2" s="9" t="s">
        <v>4</v>
      </c>
      <c r="BF2" s="9" t="s">
        <v>6</v>
      </c>
      <c r="BG2" s="9" t="s">
        <v>8</v>
      </c>
      <c r="BH2" s="9" t="s">
        <v>41</v>
      </c>
      <c r="BI2" s="2" t="s">
        <v>42</v>
      </c>
    </row>
    <row r="3" spans="1:61" x14ac:dyDescent="0.3">
      <c r="A3" s="25">
        <v>44733</v>
      </c>
      <c r="B3" s="3">
        <v>5.3202699383999998E-2</v>
      </c>
      <c r="C3" s="10">
        <v>8.7222731727191902E-2</v>
      </c>
      <c r="D3" s="9">
        <f>127*50/1000</f>
        <v>6.35</v>
      </c>
      <c r="E3" s="9">
        <v>74</v>
      </c>
      <c r="F3" s="9">
        <v>0.24560000000000001</v>
      </c>
      <c r="G3" s="9">
        <f>MAX(B3-F3,0)</f>
        <v>0</v>
      </c>
      <c r="H3" s="3">
        <v>6.2068962004999999E-2</v>
      </c>
      <c r="I3" s="10">
        <v>4.0901712469404203E-2</v>
      </c>
      <c r="J3" s="10">
        <f>118*0.05</f>
        <v>5.9</v>
      </c>
      <c r="K3" s="10">
        <v>60</v>
      </c>
      <c r="L3" s="10">
        <v>0.161</v>
      </c>
      <c r="M3" s="9">
        <f>MAX(H3-L3,0)</f>
        <v>0</v>
      </c>
      <c r="N3" s="3">
        <v>2.1573170729999999E-3</v>
      </c>
      <c r="O3" s="10">
        <v>1.79561887953835E-2</v>
      </c>
      <c r="P3" s="10">
        <f>51*50/1000</f>
        <v>2.5499999999999998</v>
      </c>
      <c r="Q3" s="10">
        <v>37</v>
      </c>
      <c r="R3" s="10">
        <v>7.6899999999999996E-2</v>
      </c>
      <c r="S3" s="9">
        <f>MAX(N3-R3,0)</f>
        <v>0</v>
      </c>
      <c r="T3" s="3">
        <v>8.5900000000000004E-3</v>
      </c>
      <c r="U3" s="10">
        <v>1.1565055116246E-2</v>
      </c>
      <c r="V3" s="10">
        <f>59*50/1000</f>
        <v>2.95</v>
      </c>
      <c r="W3" s="10">
        <v>35</v>
      </c>
      <c r="X3" s="10">
        <v>9.1899999999999996E-2</v>
      </c>
      <c r="Y3" s="9">
        <f>MAX(T3-X3,0)</f>
        <v>0</v>
      </c>
      <c r="Z3" s="3">
        <v>1.7375142860000001E-2</v>
      </c>
      <c r="AA3" s="10">
        <v>3.45708389870064E-2</v>
      </c>
      <c r="AB3" s="10">
        <f>91*50/1000</f>
        <v>4.55</v>
      </c>
      <c r="AC3" s="10">
        <v>57</v>
      </c>
      <c r="AD3" s="10">
        <v>0.1208</v>
      </c>
      <c r="AE3" s="9">
        <f>MAX(Z3-AD3,0)</f>
        <v>0</v>
      </c>
      <c r="AF3" s="3">
        <v>5.7141910109999999E-2</v>
      </c>
      <c r="AG3" s="10">
        <v>3.1300987750137101E-2</v>
      </c>
      <c r="AH3" s="10">
        <f>124*50/1000</f>
        <v>6.2</v>
      </c>
      <c r="AI3" s="10">
        <v>69</v>
      </c>
      <c r="AJ3" s="10">
        <v>0.14249999999999999</v>
      </c>
      <c r="AK3" s="9">
        <f>MAX(AF3-AJ3,0)</f>
        <v>0</v>
      </c>
      <c r="AL3" s="3">
        <v>0</v>
      </c>
      <c r="AM3" s="10">
        <v>0</v>
      </c>
      <c r="AN3" s="10">
        <f>66*50/1000</f>
        <v>3.3</v>
      </c>
      <c r="AO3" s="10">
        <v>39</v>
      </c>
      <c r="AP3" s="10">
        <v>7.0000000000000007E-2</v>
      </c>
      <c r="AQ3" s="9">
        <f>MAX(AL3-AP3,0)</f>
        <v>0</v>
      </c>
      <c r="AR3" s="3">
        <v>5.4080259890999897E-2</v>
      </c>
      <c r="AS3" s="10">
        <v>3.2078459922505999E-2</v>
      </c>
      <c r="AT3" s="10">
        <f>111*50/1000</f>
        <v>5.55</v>
      </c>
      <c r="AU3" s="10">
        <v>65</v>
      </c>
      <c r="AV3" s="10">
        <v>0.1749</v>
      </c>
      <c r="AW3" s="9">
        <f>MAX(AR3-AV3,0)</f>
        <v>0</v>
      </c>
      <c r="AX3" s="3">
        <v>2.069E-2</v>
      </c>
      <c r="AY3" s="10">
        <v>4.7433442908367601E-4</v>
      </c>
      <c r="AZ3" s="10">
        <f>30*50/1000</f>
        <v>1.5</v>
      </c>
      <c r="BA3" s="10">
        <v>24</v>
      </c>
      <c r="BB3" s="10">
        <v>4.3099999999999999E-2</v>
      </c>
      <c r="BC3" s="9">
        <f>MAX(AX3-BB3,0)</f>
        <v>0</v>
      </c>
      <c r="BD3" s="3">
        <v>0</v>
      </c>
      <c r="BE3" s="10">
        <v>0</v>
      </c>
      <c r="BF3" s="10">
        <f>18*50/1000</f>
        <v>0.9</v>
      </c>
      <c r="BG3" s="10">
        <v>12</v>
      </c>
      <c r="BH3" s="10">
        <v>1.9E-2</v>
      </c>
      <c r="BI3" s="2">
        <f>MAX(BD3-BH3,0)</f>
        <v>0</v>
      </c>
    </row>
    <row r="4" spans="1:61" x14ac:dyDescent="0.3">
      <c r="A4" s="25">
        <v>44733.041666666664</v>
      </c>
      <c r="B4" s="3">
        <v>1.0505910278E-2</v>
      </c>
      <c r="C4" s="10">
        <v>3.4804938934307902E-2</v>
      </c>
      <c r="D4" s="9">
        <f t="shared" ref="D4:D50" si="0">127*50/1000</f>
        <v>6.35</v>
      </c>
      <c r="E4" s="9">
        <v>74</v>
      </c>
      <c r="F4" s="9">
        <v>0.24560000000000001</v>
      </c>
      <c r="G4" s="9">
        <f t="shared" ref="G4:G50" si="1">MAX(B4-F4,0)</f>
        <v>0</v>
      </c>
      <c r="H4" s="3">
        <v>2.7341430159999999E-2</v>
      </c>
      <c r="I4" s="10">
        <v>2.2941614826901598E-2</v>
      </c>
      <c r="J4" s="10">
        <f t="shared" ref="J4:J50" si="2">118*0.05</f>
        <v>5.9</v>
      </c>
      <c r="K4" s="10">
        <v>60</v>
      </c>
      <c r="L4" s="10">
        <v>0.161</v>
      </c>
      <c r="M4" s="9">
        <f t="shared" ref="M4:M50" si="3">MAX(H4-L4,0)</f>
        <v>0</v>
      </c>
      <c r="N4" s="3">
        <v>0</v>
      </c>
      <c r="O4" s="10">
        <v>0</v>
      </c>
      <c r="P4" s="10">
        <f t="shared" ref="P4:P50" si="4">51*50/1000</f>
        <v>2.5499999999999998</v>
      </c>
      <c r="Q4" s="10">
        <v>37</v>
      </c>
      <c r="R4" s="10">
        <v>7.6899999999999996E-2</v>
      </c>
      <c r="S4" s="9">
        <f t="shared" ref="S4:S50" si="5">MAX(N4-R4,0)</f>
        <v>0</v>
      </c>
      <c r="T4" s="3">
        <v>0</v>
      </c>
      <c r="U4" s="10">
        <v>0</v>
      </c>
      <c r="V4" s="10">
        <f t="shared" ref="V4:V50" si="6">59*50/1000</f>
        <v>2.95</v>
      </c>
      <c r="W4" s="10">
        <v>35</v>
      </c>
      <c r="X4" s="10">
        <v>9.1899999999999996E-2</v>
      </c>
      <c r="Y4" s="9">
        <f t="shared" ref="Y4:Y50" si="7">MAX(T4-X4,0)</f>
        <v>0</v>
      </c>
      <c r="Z4" s="3">
        <v>0</v>
      </c>
      <c r="AA4" s="10">
        <v>2.4097550942095199E-3</v>
      </c>
      <c r="AB4" s="10">
        <f t="shared" ref="AB4:AB50" si="8">91*50/1000</f>
        <v>4.55</v>
      </c>
      <c r="AC4" s="10">
        <v>57</v>
      </c>
      <c r="AD4" s="10">
        <v>0.1208</v>
      </c>
      <c r="AE4" s="9">
        <f t="shared" ref="AE4:AE50" si="9">MAX(Z4-AD4,0)</f>
        <v>0</v>
      </c>
      <c r="AF4" s="3">
        <v>1.7250000000000001E-2</v>
      </c>
      <c r="AG4" s="10">
        <v>0</v>
      </c>
      <c r="AH4" s="10">
        <f t="shared" ref="AH4:AH50" si="10">124*50/1000</f>
        <v>6.2</v>
      </c>
      <c r="AI4" s="10">
        <v>69</v>
      </c>
      <c r="AJ4" s="10">
        <v>0.14249999999999999</v>
      </c>
      <c r="AK4" s="9">
        <f t="shared" ref="AK4:AK50" si="11">MAX(AF4-AJ4,0)</f>
        <v>0</v>
      </c>
      <c r="AL4" s="3">
        <v>0</v>
      </c>
      <c r="AM4" s="10">
        <v>2.1765344909333599E-3</v>
      </c>
      <c r="AN4" s="10">
        <f t="shared" ref="AN4:AN50" si="12">66*50/1000</f>
        <v>3.3</v>
      </c>
      <c r="AO4" s="10">
        <v>39</v>
      </c>
      <c r="AP4" s="10">
        <v>7.0000000000000007E-2</v>
      </c>
      <c r="AQ4" s="9">
        <f t="shared" ref="AQ4:AQ50" si="13">MAX(AL4-AP4,0)</f>
        <v>0</v>
      </c>
      <c r="AR4" s="3">
        <v>2.5239999999999999E-2</v>
      </c>
      <c r="AS4" s="10">
        <v>1.2361279879138799E-2</v>
      </c>
      <c r="AT4" s="10">
        <f t="shared" ref="AT4:AT50" si="14">111*50/1000</f>
        <v>5.55</v>
      </c>
      <c r="AU4" s="10">
        <v>65</v>
      </c>
      <c r="AV4" s="10">
        <v>0.1749</v>
      </c>
      <c r="AW4" s="9">
        <f t="shared" ref="AW4:AW50" si="15">MAX(AR4-AV4,0)</f>
        <v>0</v>
      </c>
      <c r="AX4" s="3">
        <v>0</v>
      </c>
      <c r="AY4" s="10">
        <v>0</v>
      </c>
      <c r="AZ4" s="10">
        <f t="shared" ref="AZ4:AZ50" si="16">30*50/1000</f>
        <v>1.5</v>
      </c>
      <c r="BA4" s="10">
        <v>24</v>
      </c>
      <c r="BB4" s="10">
        <v>4.3099999999999999E-2</v>
      </c>
      <c r="BC4" s="9">
        <f t="shared" ref="BC4:BC50" si="17">MAX(AX4-BB4,0)</f>
        <v>0</v>
      </c>
      <c r="BD4" s="3">
        <v>0</v>
      </c>
      <c r="BE4" s="10">
        <v>0</v>
      </c>
      <c r="BF4" s="10">
        <f t="shared" ref="BF4:BF50" si="18">18*50/1000</f>
        <v>0.9</v>
      </c>
      <c r="BG4" s="10">
        <v>12</v>
      </c>
      <c r="BH4" s="10">
        <v>1.9E-2</v>
      </c>
      <c r="BI4" s="2">
        <f t="shared" ref="BI4:BI50" si="19">MAX(BD4-BH4,0)</f>
        <v>0</v>
      </c>
    </row>
    <row r="5" spans="1:61" x14ac:dyDescent="0.3">
      <c r="A5" s="25">
        <v>44733.083333333336</v>
      </c>
      <c r="B5" s="3">
        <v>2.5734821429999999E-2</v>
      </c>
      <c r="C5" s="10">
        <v>0</v>
      </c>
      <c r="D5" s="9">
        <f t="shared" si="0"/>
        <v>6.35</v>
      </c>
      <c r="E5" s="9">
        <v>74</v>
      </c>
      <c r="F5" s="9">
        <v>0.24560000000000001</v>
      </c>
      <c r="G5" s="9">
        <f t="shared" si="1"/>
        <v>0</v>
      </c>
      <c r="H5" s="3">
        <v>2.0348780489999999E-2</v>
      </c>
      <c r="I5" s="10">
        <v>8.3064469610286597E-3</v>
      </c>
      <c r="J5" s="10">
        <f t="shared" si="2"/>
        <v>5.9</v>
      </c>
      <c r="K5" s="10">
        <v>60</v>
      </c>
      <c r="L5" s="10">
        <v>0.161</v>
      </c>
      <c r="M5" s="9">
        <f t="shared" si="3"/>
        <v>0</v>
      </c>
      <c r="N5" s="3">
        <v>1.6969999999999999E-2</v>
      </c>
      <c r="O5" s="10">
        <v>0</v>
      </c>
      <c r="P5" s="10">
        <f t="shared" si="4"/>
        <v>2.5499999999999998</v>
      </c>
      <c r="Q5" s="10">
        <v>37</v>
      </c>
      <c r="R5" s="10">
        <v>7.6899999999999996E-2</v>
      </c>
      <c r="S5" s="9">
        <f t="shared" si="5"/>
        <v>0</v>
      </c>
      <c r="T5" s="3">
        <v>1.0144E-2</v>
      </c>
      <c r="U5" s="10">
        <v>0</v>
      </c>
      <c r="V5" s="10">
        <f t="shared" si="6"/>
        <v>2.95</v>
      </c>
      <c r="W5" s="10">
        <v>35</v>
      </c>
      <c r="X5" s="10">
        <v>9.1899999999999996E-2</v>
      </c>
      <c r="Y5" s="9">
        <f t="shared" si="7"/>
        <v>0</v>
      </c>
      <c r="Z5" s="3">
        <v>0</v>
      </c>
      <c r="AA5" s="10">
        <v>0</v>
      </c>
      <c r="AB5" s="10">
        <f t="shared" si="8"/>
        <v>4.55</v>
      </c>
      <c r="AC5" s="10">
        <v>57</v>
      </c>
      <c r="AD5" s="10">
        <v>0.1208</v>
      </c>
      <c r="AE5" s="9">
        <f t="shared" si="9"/>
        <v>0</v>
      </c>
      <c r="AF5" s="3">
        <v>2.020315068E-2</v>
      </c>
      <c r="AG5" s="10">
        <v>0</v>
      </c>
      <c r="AH5" s="10">
        <f t="shared" si="10"/>
        <v>6.2</v>
      </c>
      <c r="AI5" s="10">
        <v>69</v>
      </c>
      <c r="AJ5" s="10">
        <v>0.14249999999999999</v>
      </c>
      <c r="AK5" s="9">
        <f t="shared" si="11"/>
        <v>0</v>
      </c>
      <c r="AL5" s="3">
        <v>0</v>
      </c>
      <c r="AM5" s="10">
        <v>0</v>
      </c>
      <c r="AN5" s="10">
        <f t="shared" si="12"/>
        <v>3.3</v>
      </c>
      <c r="AO5" s="10">
        <v>39</v>
      </c>
      <c r="AP5" s="10">
        <v>7.0000000000000007E-2</v>
      </c>
      <c r="AQ5" s="9">
        <f t="shared" si="13"/>
        <v>0</v>
      </c>
      <c r="AR5" s="3">
        <v>0</v>
      </c>
      <c r="AS5" s="10">
        <v>0</v>
      </c>
      <c r="AT5" s="10">
        <f t="shared" si="14"/>
        <v>5.55</v>
      </c>
      <c r="AU5" s="10">
        <v>65</v>
      </c>
      <c r="AV5" s="10">
        <v>0.1749</v>
      </c>
      <c r="AW5" s="9">
        <f t="shared" si="15"/>
        <v>0</v>
      </c>
      <c r="AX5" s="3">
        <v>0</v>
      </c>
      <c r="AY5" s="10">
        <v>0</v>
      </c>
      <c r="AZ5" s="10">
        <f t="shared" si="16"/>
        <v>1.5</v>
      </c>
      <c r="BA5" s="10">
        <v>24</v>
      </c>
      <c r="BB5" s="10">
        <v>4.3099999999999999E-2</v>
      </c>
      <c r="BC5" s="9">
        <f t="shared" si="17"/>
        <v>0</v>
      </c>
      <c r="BD5" s="3">
        <v>0</v>
      </c>
      <c r="BE5" s="10">
        <v>0</v>
      </c>
      <c r="BF5" s="10">
        <f t="shared" si="18"/>
        <v>0.9</v>
      </c>
      <c r="BG5" s="10">
        <v>12</v>
      </c>
      <c r="BH5" s="10">
        <v>1.9E-2</v>
      </c>
      <c r="BI5" s="2">
        <f t="shared" si="19"/>
        <v>0</v>
      </c>
    </row>
    <row r="6" spans="1:61" x14ac:dyDescent="0.3">
      <c r="A6" s="25">
        <v>44733.125</v>
      </c>
      <c r="B6" s="3">
        <v>6.0393442620000001E-3</v>
      </c>
      <c r="C6" s="10">
        <v>1.1947659223292299E-3</v>
      </c>
      <c r="D6" s="9">
        <f t="shared" si="0"/>
        <v>6.35</v>
      </c>
      <c r="E6" s="9">
        <v>74</v>
      </c>
      <c r="F6" s="9">
        <v>0.24560000000000001</v>
      </c>
      <c r="G6" s="9">
        <f t="shared" si="1"/>
        <v>0</v>
      </c>
      <c r="H6" s="3">
        <v>3.2162195126999998E-2</v>
      </c>
      <c r="I6" s="10">
        <v>0</v>
      </c>
      <c r="J6" s="10">
        <f t="shared" si="2"/>
        <v>5.9</v>
      </c>
      <c r="K6" s="10">
        <v>60</v>
      </c>
      <c r="L6" s="10">
        <v>0.161</v>
      </c>
      <c r="M6" s="9">
        <f t="shared" si="3"/>
        <v>0</v>
      </c>
      <c r="N6" s="3">
        <v>0</v>
      </c>
      <c r="O6" s="10">
        <v>0</v>
      </c>
      <c r="P6" s="10">
        <f t="shared" si="4"/>
        <v>2.5499999999999998</v>
      </c>
      <c r="Q6" s="10">
        <v>37</v>
      </c>
      <c r="R6" s="10">
        <v>7.6899999999999996E-2</v>
      </c>
      <c r="S6" s="9">
        <f t="shared" si="5"/>
        <v>0</v>
      </c>
      <c r="T6" s="3">
        <v>8.8760000000000002E-3</v>
      </c>
      <c r="U6" s="10">
        <v>0</v>
      </c>
      <c r="V6" s="10">
        <f t="shared" si="6"/>
        <v>2.95</v>
      </c>
      <c r="W6" s="10">
        <v>35</v>
      </c>
      <c r="X6" s="10">
        <v>9.1899999999999996E-2</v>
      </c>
      <c r="Y6" s="9">
        <f t="shared" si="7"/>
        <v>0</v>
      </c>
      <c r="Z6" s="3">
        <v>1.7625365850000001E-2</v>
      </c>
      <c r="AA6" s="10">
        <v>0</v>
      </c>
      <c r="AB6" s="10">
        <f t="shared" si="8"/>
        <v>4.55</v>
      </c>
      <c r="AC6" s="10">
        <v>57</v>
      </c>
      <c r="AD6" s="10">
        <v>0.1208</v>
      </c>
      <c r="AE6" s="9">
        <f t="shared" si="9"/>
        <v>0</v>
      </c>
      <c r="AF6" s="3">
        <v>1.5556849314999999E-2</v>
      </c>
      <c r="AG6" s="10">
        <v>0</v>
      </c>
      <c r="AH6" s="10">
        <f t="shared" si="10"/>
        <v>6.2</v>
      </c>
      <c r="AI6" s="10">
        <v>69</v>
      </c>
      <c r="AJ6" s="10">
        <v>0.14249999999999999</v>
      </c>
      <c r="AK6" s="9">
        <f t="shared" si="11"/>
        <v>0</v>
      </c>
      <c r="AL6" s="3">
        <v>0</v>
      </c>
      <c r="AM6" s="10">
        <v>0</v>
      </c>
      <c r="AN6" s="10">
        <f t="shared" si="12"/>
        <v>3.3</v>
      </c>
      <c r="AO6" s="10">
        <v>39</v>
      </c>
      <c r="AP6" s="10">
        <v>7.0000000000000007E-2</v>
      </c>
      <c r="AQ6" s="9">
        <f t="shared" si="13"/>
        <v>0</v>
      </c>
      <c r="AR6" s="3">
        <v>2.3480000000000001E-2</v>
      </c>
      <c r="AS6" s="10">
        <v>0</v>
      </c>
      <c r="AT6" s="10">
        <f t="shared" si="14"/>
        <v>5.55</v>
      </c>
      <c r="AU6" s="10">
        <v>65</v>
      </c>
      <c r="AV6" s="10">
        <v>0.1749</v>
      </c>
      <c r="AW6" s="9">
        <f t="shared" si="15"/>
        <v>0</v>
      </c>
      <c r="AX6" s="3">
        <v>0</v>
      </c>
      <c r="AY6" s="10">
        <v>0</v>
      </c>
      <c r="AZ6" s="10">
        <f t="shared" si="16"/>
        <v>1.5</v>
      </c>
      <c r="BA6" s="10">
        <v>24</v>
      </c>
      <c r="BB6" s="10">
        <v>4.3099999999999999E-2</v>
      </c>
      <c r="BC6" s="9">
        <f t="shared" si="17"/>
        <v>0</v>
      </c>
      <c r="BD6" s="3">
        <v>0</v>
      </c>
      <c r="BE6" s="10">
        <v>0</v>
      </c>
      <c r="BF6" s="10">
        <f t="shared" si="18"/>
        <v>0.9</v>
      </c>
      <c r="BG6" s="10">
        <v>12</v>
      </c>
      <c r="BH6" s="10">
        <v>1.9E-2</v>
      </c>
      <c r="BI6" s="2">
        <f t="shared" si="19"/>
        <v>0</v>
      </c>
    </row>
    <row r="7" spans="1:61" x14ac:dyDescent="0.3">
      <c r="A7" s="25">
        <v>44733.166666666664</v>
      </c>
      <c r="B7" s="3">
        <v>5.7464959536999899E-2</v>
      </c>
      <c r="C7" s="10">
        <v>0</v>
      </c>
      <c r="D7" s="9">
        <f t="shared" si="0"/>
        <v>6.35</v>
      </c>
      <c r="E7" s="9">
        <v>74</v>
      </c>
      <c r="F7" s="9">
        <v>0.24560000000000001</v>
      </c>
      <c r="G7" s="9">
        <f t="shared" si="1"/>
        <v>0</v>
      </c>
      <c r="H7" s="3">
        <v>3.2229024386999899E-2</v>
      </c>
      <c r="I7" s="10">
        <v>0</v>
      </c>
      <c r="J7" s="10">
        <f t="shared" si="2"/>
        <v>5.9</v>
      </c>
      <c r="K7" s="10">
        <v>60</v>
      </c>
      <c r="L7" s="10">
        <v>0.161</v>
      </c>
      <c r="M7" s="9">
        <f t="shared" si="3"/>
        <v>0</v>
      </c>
      <c r="N7" s="3">
        <v>0</v>
      </c>
      <c r="O7" s="10">
        <v>0</v>
      </c>
      <c r="P7" s="10">
        <f t="shared" si="4"/>
        <v>2.5499999999999998</v>
      </c>
      <c r="Q7" s="10">
        <v>37</v>
      </c>
      <c r="R7" s="10">
        <v>7.6899999999999996E-2</v>
      </c>
      <c r="S7" s="9">
        <f t="shared" si="5"/>
        <v>0</v>
      </c>
      <c r="T7" s="3">
        <v>0</v>
      </c>
      <c r="U7" s="10">
        <v>0</v>
      </c>
      <c r="V7" s="10">
        <f t="shared" si="6"/>
        <v>2.95</v>
      </c>
      <c r="W7" s="10">
        <v>35</v>
      </c>
      <c r="X7" s="10">
        <v>9.1899999999999996E-2</v>
      </c>
      <c r="Y7" s="9">
        <f t="shared" si="7"/>
        <v>0</v>
      </c>
      <c r="Z7" s="3">
        <v>2.27646341499999E-2</v>
      </c>
      <c r="AA7" s="10">
        <v>0</v>
      </c>
      <c r="AB7" s="10">
        <f t="shared" si="8"/>
        <v>4.55</v>
      </c>
      <c r="AC7" s="10">
        <v>57</v>
      </c>
      <c r="AD7" s="10">
        <v>0.1208</v>
      </c>
      <c r="AE7" s="9">
        <f t="shared" si="9"/>
        <v>0</v>
      </c>
      <c r="AF7" s="3">
        <v>1.39499999999999E-2</v>
      </c>
      <c r="AG7" s="10">
        <v>0</v>
      </c>
      <c r="AH7" s="10">
        <f t="shared" si="10"/>
        <v>6.2</v>
      </c>
      <c r="AI7" s="10">
        <v>69</v>
      </c>
      <c r="AJ7" s="10">
        <v>0.14249999999999999</v>
      </c>
      <c r="AK7" s="9">
        <f t="shared" si="11"/>
        <v>0</v>
      </c>
      <c r="AL7" s="3">
        <v>0</v>
      </c>
      <c r="AM7" s="10">
        <v>0</v>
      </c>
      <c r="AN7" s="10">
        <f t="shared" si="12"/>
        <v>3.3</v>
      </c>
      <c r="AO7" s="10">
        <v>39</v>
      </c>
      <c r="AP7" s="10">
        <v>7.0000000000000007E-2</v>
      </c>
      <c r="AQ7" s="9">
        <f t="shared" si="13"/>
        <v>0</v>
      </c>
      <c r="AR7" s="3">
        <v>1.380634146E-2</v>
      </c>
      <c r="AS7" s="10">
        <v>0</v>
      </c>
      <c r="AT7" s="10">
        <f t="shared" si="14"/>
        <v>5.55</v>
      </c>
      <c r="AU7" s="10">
        <v>65</v>
      </c>
      <c r="AV7" s="10">
        <v>0.1749</v>
      </c>
      <c r="AW7" s="9">
        <f t="shared" si="15"/>
        <v>0</v>
      </c>
      <c r="AX7" s="3">
        <v>0</v>
      </c>
      <c r="AY7" s="10">
        <v>0</v>
      </c>
      <c r="AZ7" s="10">
        <f t="shared" si="16"/>
        <v>1.5</v>
      </c>
      <c r="BA7" s="10">
        <v>24</v>
      </c>
      <c r="BB7" s="10">
        <v>4.3099999999999999E-2</v>
      </c>
      <c r="BC7" s="9">
        <f t="shared" si="17"/>
        <v>0</v>
      </c>
      <c r="BD7" s="3">
        <v>0</v>
      </c>
      <c r="BE7" s="10">
        <v>0</v>
      </c>
      <c r="BF7" s="10">
        <f t="shared" si="18"/>
        <v>0.9</v>
      </c>
      <c r="BG7" s="10">
        <v>12</v>
      </c>
      <c r="BH7" s="10">
        <v>1.9E-2</v>
      </c>
      <c r="BI7" s="2">
        <f t="shared" si="19"/>
        <v>0</v>
      </c>
    </row>
    <row r="8" spans="1:61" x14ac:dyDescent="0.3">
      <c r="A8" s="25">
        <v>44733.208333333336</v>
      </c>
      <c r="B8" s="3">
        <v>6.2079839227999901E-2</v>
      </c>
      <c r="C8" s="10">
        <v>4.3472825411810502E-2</v>
      </c>
      <c r="D8" s="9">
        <f t="shared" si="0"/>
        <v>6.35</v>
      </c>
      <c r="E8" s="9">
        <v>74</v>
      </c>
      <c r="F8" s="9">
        <v>0.24560000000000001</v>
      </c>
      <c r="G8" s="9">
        <f t="shared" si="1"/>
        <v>0</v>
      </c>
      <c r="H8" s="3">
        <v>3.8599838523000002E-2</v>
      </c>
      <c r="I8" s="10">
        <v>2.80384541710373E-2</v>
      </c>
      <c r="J8" s="10">
        <f t="shared" si="2"/>
        <v>5.9</v>
      </c>
      <c r="K8" s="10">
        <v>60</v>
      </c>
      <c r="L8" s="10">
        <v>0.161</v>
      </c>
      <c r="M8" s="9">
        <f t="shared" si="3"/>
        <v>0</v>
      </c>
      <c r="N8" s="3">
        <v>5.8791125E-2</v>
      </c>
      <c r="O8" s="15">
        <v>8.3396942483778195E-5</v>
      </c>
      <c r="P8" s="10">
        <f t="shared" si="4"/>
        <v>2.5499999999999998</v>
      </c>
      <c r="Q8" s="10">
        <v>37</v>
      </c>
      <c r="R8" s="10">
        <v>7.6899999999999996E-2</v>
      </c>
      <c r="S8" s="9">
        <f t="shared" si="5"/>
        <v>0</v>
      </c>
      <c r="T8" s="3">
        <v>1.031E-2</v>
      </c>
      <c r="U8" s="10">
        <v>1.2194029235809801E-2</v>
      </c>
      <c r="V8" s="10">
        <f t="shared" si="6"/>
        <v>2.95</v>
      </c>
      <c r="W8" s="10">
        <v>35</v>
      </c>
      <c r="X8" s="10">
        <v>9.1899999999999996E-2</v>
      </c>
      <c r="Y8" s="9">
        <f t="shared" si="7"/>
        <v>0</v>
      </c>
      <c r="Z8" s="3">
        <v>3.035655738E-2</v>
      </c>
      <c r="AA8" s="10">
        <v>1.9775887330818299E-2</v>
      </c>
      <c r="AB8" s="10">
        <f t="shared" si="8"/>
        <v>4.55</v>
      </c>
      <c r="AC8" s="10">
        <v>57</v>
      </c>
      <c r="AD8" s="10">
        <v>0.1208</v>
      </c>
      <c r="AE8" s="9">
        <f t="shared" si="9"/>
        <v>0</v>
      </c>
      <c r="AF8" s="3">
        <v>2.5806161104000001E-2</v>
      </c>
      <c r="AG8" s="10">
        <v>3.6496981581744599E-3</v>
      </c>
      <c r="AH8" s="10">
        <f t="shared" si="10"/>
        <v>6.2</v>
      </c>
      <c r="AI8" s="10">
        <v>69</v>
      </c>
      <c r="AJ8" s="10">
        <v>0.14249999999999999</v>
      </c>
      <c r="AK8" s="9">
        <f t="shared" si="11"/>
        <v>0</v>
      </c>
      <c r="AL8" s="3">
        <v>1.0431219510000001E-2</v>
      </c>
      <c r="AM8" s="10">
        <v>0</v>
      </c>
      <c r="AN8" s="10">
        <f t="shared" si="12"/>
        <v>3.3</v>
      </c>
      <c r="AO8" s="10">
        <v>39</v>
      </c>
      <c r="AP8" s="10">
        <v>7.0000000000000007E-2</v>
      </c>
      <c r="AQ8" s="9">
        <f t="shared" si="13"/>
        <v>0</v>
      </c>
      <c r="AR8" s="3">
        <v>5.4536837163999999E-2</v>
      </c>
      <c r="AS8" s="10">
        <v>0</v>
      </c>
      <c r="AT8" s="10">
        <f t="shared" si="14"/>
        <v>5.55</v>
      </c>
      <c r="AU8" s="10">
        <v>65</v>
      </c>
      <c r="AV8" s="10">
        <v>0.1749</v>
      </c>
      <c r="AW8" s="9">
        <f t="shared" si="15"/>
        <v>0</v>
      </c>
      <c r="AX8" s="3">
        <v>0</v>
      </c>
      <c r="AY8" s="10">
        <v>0</v>
      </c>
      <c r="AZ8" s="10">
        <f t="shared" si="16"/>
        <v>1.5</v>
      </c>
      <c r="BA8" s="10">
        <v>24</v>
      </c>
      <c r="BB8" s="10">
        <v>4.3099999999999999E-2</v>
      </c>
      <c r="BC8" s="9">
        <f t="shared" si="17"/>
        <v>0</v>
      </c>
      <c r="BD8" s="3">
        <v>0</v>
      </c>
      <c r="BE8" s="10">
        <v>0</v>
      </c>
      <c r="BF8" s="10">
        <f t="shared" si="18"/>
        <v>0.9</v>
      </c>
      <c r="BG8" s="10">
        <v>12</v>
      </c>
      <c r="BH8" s="10">
        <v>1.9E-2</v>
      </c>
      <c r="BI8" s="2">
        <f t="shared" si="19"/>
        <v>0</v>
      </c>
    </row>
    <row r="9" spans="1:61" x14ac:dyDescent="0.3">
      <c r="A9" s="25">
        <v>44733.25</v>
      </c>
      <c r="B9" s="3">
        <v>0.191519045991</v>
      </c>
      <c r="C9" s="10">
        <v>7.8615528823268901E-2</v>
      </c>
      <c r="D9" s="9">
        <f t="shared" si="0"/>
        <v>6.35</v>
      </c>
      <c r="E9" s="9">
        <v>74</v>
      </c>
      <c r="F9" s="9">
        <v>0.24560000000000001</v>
      </c>
      <c r="G9" s="9">
        <f t="shared" si="1"/>
        <v>0</v>
      </c>
      <c r="H9" s="3">
        <v>9.6541342426000001E-2</v>
      </c>
      <c r="I9" s="10">
        <v>5.5479658558279701E-2</v>
      </c>
      <c r="J9" s="10">
        <f t="shared" si="2"/>
        <v>5.9</v>
      </c>
      <c r="K9" s="10">
        <v>60</v>
      </c>
      <c r="L9" s="10">
        <v>0.161</v>
      </c>
      <c r="M9" s="9">
        <f t="shared" si="3"/>
        <v>0</v>
      </c>
      <c r="N9" s="3">
        <v>6.6259639288999903E-2</v>
      </c>
      <c r="O9" s="10">
        <v>1.55717823475191E-2</v>
      </c>
      <c r="P9" s="10">
        <f t="shared" si="4"/>
        <v>2.5499999999999998</v>
      </c>
      <c r="Q9" s="10">
        <v>37</v>
      </c>
      <c r="R9" s="10">
        <v>7.6899999999999996E-2</v>
      </c>
      <c r="S9" s="9">
        <f t="shared" si="5"/>
        <v>0</v>
      </c>
      <c r="T9" s="3">
        <v>4.653523035E-3</v>
      </c>
      <c r="U9" s="10">
        <v>3.28226149886787E-3</v>
      </c>
      <c r="V9" s="10">
        <f t="shared" si="6"/>
        <v>2.95</v>
      </c>
      <c r="W9" s="10">
        <v>35</v>
      </c>
      <c r="X9" s="10">
        <v>9.1899999999999996E-2</v>
      </c>
      <c r="Y9" s="9">
        <f t="shared" si="7"/>
        <v>0</v>
      </c>
      <c r="Z9" s="3">
        <v>4.199747224E-2</v>
      </c>
      <c r="AA9" s="10">
        <v>3.5732534076718898E-2</v>
      </c>
      <c r="AB9" s="10">
        <f t="shared" si="8"/>
        <v>4.55</v>
      </c>
      <c r="AC9" s="10">
        <v>57</v>
      </c>
      <c r="AD9" s="10">
        <v>0.1208</v>
      </c>
      <c r="AE9" s="9">
        <f t="shared" si="9"/>
        <v>0</v>
      </c>
      <c r="AF9" s="3">
        <v>7.1599758018000004E-2</v>
      </c>
      <c r="AG9" s="10">
        <v>5.3469856246494099E-2</v>
      </c>
      <c r="AH9" s="10">
        <f t="shared" si="10"/>
        <v>6.2</v>
      </c>
      <c r="AI9" s="10">
        <v>69</v>
      </c>
      <c r="AJ9" s="10">
        <v>0.14249999999999999</v>
      </c>
      <c r="AK9" s="9">
        <f t="shared" si="11"/>
        <v>0</v>
      </c>
      <c r="AL9" s="3">
        <v>1.91787804879999E-2</v>
      </c>
      <c r="AM9" s="10">
        <v>1.0278474966853199E-2</v>
      </c>
      <c r="AN9" s="10">
        <f t="shared" si="12"/>
        <v>3.3</v>
      </c>
      <c r="AO9" s="10">
        <v>39</v>
      </c>
      <c r="AP9" s="10">
        <v>7.0000000000000007E-2</v>
      </c>
      <c r="AQ9" s="9">
        <f t="shared" si="13"/>
        <v>0</v>
      </c>
      <c r="AR9" s="3">
        <v>6.1020967712000003E-2</v>
      </c>
      <c r="AS9" s="10">
        <v>5.0443631764730101E-2</v>
      </c>
      <c r="AT9" s="10">
        <f t="shared" si="14"/>
        <v>5.55</v>
      </c>
      <c r="AU9" s="10">
        <v>65</v>
      </c>
      <c r="AV9" s="10">
        <v>0.1749</v>
      </c>
      <c r="AW9" s="9">
        <f t="shared" si="15"/>
        <v>0</v>
      </c>
      <c r="AX9" s="3">
        <v>0</v>
      </c>
      <c r="AY9" s="10">
        <v>3.6591264922152499E-3</v>
      </c>
      <c r="AZ9" s="10">
        <f t="shared" si="16"/>
        <v>1.5</v>
      </c>
      <c r="BA9" s="10">
        <v>24</v>
      </c>
      <c r="BB9" s="10">
        <v>4.3099999999999999E-2</v>
      </c>
      <c r="BC9" s="9">
        <f t="shared" si="17"/>
        <v>0</v>
      </c>
      <c r="BD9" s="3">
        <v>6.8562500000000004E-3</v>
      </c>
      <c r="BE9" s="10">
        <v>0</v>
      </c>
      <c r="BF9" s="10">
        <f t="shared" si="18"/>
        <v>0.9</v>
      </c>
      <c r="BG9" s="10">
        <v>12</v>
      </c>
      <c r="BH9" s="10">
        <v>1.9E-2</v>
      </c>
      <c r="BI9" s="2">
        <f t="shared" si="19"/>
        <v>0</v>
      </c>
    </row>
    <row r="10" spans="1:61" x14ac:dyDescent="0.3">
      <c r="A10" s="25">
        <v>44733.291666666664</v>
      </c>
      <c r="B10" s="3">
        <v>0.173601929366</v>
      </c>
      <c r="C10" s="10">
        <v>0.14681738478840001</v>
      </c>
      <c r="D10" s="9">
        <f t="shared" si="0"/>
        <v>6.35</v>
      </c>
      <c r="E10" s="9">
        <v>74</v>
      </c>
      <c r="F10" s="9">
        <v>0.24560000000000001</v>
      </c>
      <c r="G10" s="9">
        <f t="shared" si="1"/>
        <v>0</v>
      </c>
      <c r="H10" s="3">
        <v>0.158545765225</v>
      </c>
      <c r="I10" s="10">
        <v>7.7346303385105397E-2</v>
      </c>
      <c r="J10" s="10">
        <f t="shared" si="2"/>
        <v>5.9</v>
      </c>
      <c r="K10" s="10">
        <v>60</v>
      </c>
      <c r="L10" s="10">
        <v>0.161</v>
      </c>
      <c r="M10" s="9">
        <f t="shared" si="3"/>
        <v>0</v>
      </c>
      <c r="N10" s="3">
        <v>4.1319267175999999E-2</v>
      </c>
      <c r="O10" s="10">
        <v>4.1867188701544197E-2</v>
      </c>
      <c r="P10" s="10">
        <f t="shared" si="4"/>
        <v>2.5499999999999998</v>
      </c>
      <c r="Q10" s="10">
        <v>37</v>
      </c>
      <c r="R10" s="10">
        <v>7.6899999999999996E-2</v>
      </c>
      <c r="S10" s="9">
        <f t="shared" si="5"/>
        <v>0</v>
      </c>
      <c r="T10" s="3">
        <v>0.11856490833</v>
      </c>
      <c r="U10" s="10">
        <v>3.8977581074363901E-2</v>
      </c>
      <c r="V10" s="10">
        <f t="shared" si="6"/>
        <v>2.95</v>
      </c>
      <c r="W10" s="10">
        <v>35</v>
      </c>
      <c r="X10" s="10">
        <v>9.1899999999999996E-2</v>
      </c>
      <c r="Y10" s="9">
        <f t="shared" si="7"/>
        <v>2.6664908330000001E-2</v>
      </c>
      <c r="Z10" s="3">
        <v>0.119567662788</v>
      </c>
      <c r="AA10" s="10">
        <v>0.12166065555108301</v>
      </c>
      <c r="AB10" s="10">
        <f t="shared" si="8"/>
        <v>4.55</v>
      </c>
      <c r="AC10" s="10">
        <v>57</v>
      </c>
      <c r="AD10" s="10">
        <v>0.1208</v>
      </c>
      <c r="AE10" s="9">
        <f t="shared" si="9"/>
        <v>0</v>
      </c>
      <c r="AF10" s="3">
        <v>0.11250372491799999</v>
      </c>
      <c r="AG10" s="10">
        <v>9.1680702567219496E-2</v>
      </c>
      <c r="AH10" s="10">
        <f t="shared" si="10"/>
        <v>6.2</v>
      </c>
      <c r="AI10" s="10">
        <v>69</v>
      </c>
      <c r="AJ10" s="10">
        <v>0.14249999999999999</v>
      </c>
      <c r="AK10" s="9">
        <f t="shared" si="11"/>
        <v>0</v>
      </c>
      <c r="AL10" s="3">
        <v>6.8928699182999903E-2</v>
      </c>
      <c r="AM10" s="10">
        <v>2.8711074543736802E-2</v>
      </c>
      <c r="AN10" s="10">
        <f t="shared" si="12"/>
        <v>3.3</v>
      </c>
      <c r="AO10" s="10">
        <v>39</v>
      </c>
      <c r="AP10" s="10">
        <v>7.0000000000000007E-2</v>
      </c>
      <c r="AQ10" s="9">
        <f t="shared" si="13"/>
        <v>0</v>
      </c>
      <c r="AR10" s="3">
        <v>0.12568934958899999</v>
      </c>
      <c r="AS10" s="10">
        <v>0.108211711409176</v>
      </c>
      <c r="AT10" s="10">
        <f t="shared" si="14"/>
        <v>5.55</v>
      </c>
      <c r="AU10" s="10">
        <v>65</v>
      </c>
      <c r="AV10" s="10">
        <v>0.1749</v>
      </c>
      <c r="AW10" s="9">
        <f t="shared" si="15"/>
        <v>0</v>
      </c>
      <c r="AX10" s="3">
        <v>1.90628571399999E-2</v>
      </c>
      <c r="AY10" s="10">
        <v>3.7387356052687802E-2</v>
      </c>
      <c r="AZ10" s="10">
        <f t="shared" si="16"/>
        <v>1.5</v>
      </c>
      <c r="BA10" s="10">
        <v>24</v>
      </c>
      <c r="BB10" s="10">
        <v>4.3099999999999999E-2</v>
      </c>
      <c r="BC10" s="9">
        <f t="shared" si="17"/>
        <v>0</v>
      </c>
      <c r="BD10" s="3">
        <v>5.1088194439999998E-2</v>
      </c>
      <c r="BE10" s="10">
        <v>2.1416069511150599E-3</v>
      </c>
      <c r="BF10" s="10">
        <f t="shared" si="18"/>
        <v>0.9</v>
      </c>
      <c r="BG10" s="10">
        <v>12</v>
      </c>
      <c r="BH10" s="10">
        <v>1.9E-2</v>
      </c>
      <c r="BI10" s="2">
        <f t="shared" si="19"/>
        <v>3.2088194439999995E-2</v>
      </c>
    </row>
    <row r="11" spans="1:61" x14ac:dyDescent="0.3">
      <c r="A11" s="25">
        <v>44733.333333333336</v>
      </c>
      <c r="B11" s="3">
        <v>0.33707354677599999</v>
      </c>
      <c r="C11" s="10">
        <v>0.218881030582604</v>
      </c>
      <c r="D11" s="9">
        <f t="shared" si="0"/>
        <v>6.35</v>
      </c>
      <c r="E11" s="9">
        <v>74</v>
      </c>
      <c r="F11" s="9">
        <v>0.24560000000000001</v>
      </c>
      <c r="G11" s="9">
        <f t="shared" si="1"/>
        <v>9.1473546775999975E-2</v>
      </c>
      <c r="H11" s="3">
        <v>0.16621082462299999</v>
      </c>
      <c r="I11" s="10">
        <v>0.13778263892226</v>
      </c>
      <c r="J11" s="10">
        <f t="shared" si="2"/>
        <v>5.9</v>
      </c>
      <c r="K11" s="10">
        <v>60</v>
      </c>
      <c r="L11" s="10">
        <v>0.161</v>
      </c>
      <c r="M11" s="9">
        <f t="shared" si="3"/>
        <v>5.2108246229999877E-3</v>
      </c>
      <c r="N11" s="3">
        <v>0.10635523169</v>
      </c>
      <c r="O11" s="10">
        <v>8.2625111613205598E-2</v>
      </c>
      <c r="P11" s="10">
        <f t="shared" si="4"/>
        <v>2.5499999999999998</v>
      </c>
      <c r="Q11" s="10">
        <v>37</v>
      </c>
      <c r="R11" s="10">
        <v>7.6899999999999996E-2</v>
      </c>
      <c r="S11" s="9">
        <f t="shared" si="5"/>
        <v>2.945523169E-2</v>
      </c>
      <c r="T11" s="3">
        <v>6.3694033612999995E-2</v>
      </c>
      <c r="U11" s="10">
        <v>0.107238223656617</v>
      </c>
      <c r="V11" s="10">
        <f t="shared" si="6"/>
        <v>2.95</v>
      </c>
      <c r="W11" s="10">
        <v>35</v>
      </c>
      <c r="X11" s="10">
        <v>9.1899999999999996E-2</v>
      </c>
      <c r="Y11" s="9">
        <f t="shared" si="7"/>
        <v>0</v>
      </c>
      <c r="Z11" s="3">
        <v>0.12777513686700001</v>
      </c>
      <c r="AA11" s="10">
        <v>0.14154956780046099</v>
      </c>
      <c r="AB11" s="10">
        <f t="shared" si="8"/>
        <v>4.55</v>
      </c>
      <c r="AC11" s="10">
        <v>57</v>
      </c>
      <c r="AD11" s="10">
        <v>0.1208</v>
      </c>
      <c r="AE11" s="9">
        <f t="shared" si="9"/>
        <v>6.9751368670000063E-3</v>
      </c>
      <c r="AF11" s="3">
        <v>0.27708218869399998</v>
      </c>
      <c r="AG11" s="10">
        <v>0.15862444848902499</v>
      </c>
      <c r="AH11" s="10">
        <f t="shared" si="10"/>
        <v>6.2</v>
      </c>
      <c r="AI11" s="10">
        <v>69</v>
      </c>
      <c r="AJ11" s="10">
        <v>0.14249999999999999</v>
      </c>
      <c r="AK11" s="9">
        <f t="shared" si="11"/>
        <v>0.13458218869399999</v>
      </c>
      <c r="AL11" s="3">
        <v>0.117801480095999</v>
      </c>
      <c r="AM11" s="10">
        <v>6.6319748154136104E-2</v>
      </c>
      <c r="AN11" s="10">
        <f t="shared" si="12"/>
        <v>3.3</v>
      </c>
      <c r="AO11" s="10">
        <v>39</v>
      </c>
      <c r="AP11" s="10">
        <v>7.0000000000000007E-2</v>
      </c>
      <c r="AQ11" s="9">
        <f t="shared" si="13"/>
        <v>4.7801480095998994E-2</v>
      </c>
      <c r="AR11" s="3">
        <v>0.20023366353700001</v>
      </c>
      <c r="AS11" s="10">
        <v>0.16404416408559799</v>
      </c>
      <c r="AT11" s="10">
        <f t="shared" si="14"/>
        <v>5.55</v>
      </c>
      <c r="AU11" s="10">
        <v>65</v>
      </c>
      <c r="AV11" s="10">
        <v>0.1749</v>
      </c>
      <c r="AW11" s="9">
        <f t="shared" si="15"/>
        <v>2.5333663537000006E-2</v>
      </c>
      <c r="AX11" s="3">
        <v>6.6763121074999904E-2</v>
      </c>
      <c r="AY11" s="10">
        <v>4.7934683465655999E-2</v>
      </c>
      <c r="AZ11" s="10">
        <f t="shared" si="16"/>
        <v>1.5</v>
      </c>
      <c r="BA11" s="10">
        <v>24</v>
      </c>
      <c r="BB11" s="10">
        <v>4.3099999999999999E-2</v>
      </c>
      <c r="BC11" s="9">
        <f t="shared" si="17"/>
        <v>2.3663121074999904E-2</v>
      </c>
      <c r="BD11" s="3">
        <v>3.5173424405999999E-2</v>
      </c>
      <c r="BE11" s="10">
        <v>2.3578657349663499E-2</v>
      </c>
      <c r="BF11" s="10">
        <f t="shared" si="18"/>
        <v>0.9</v>
      </c>
      <c r="BG11" s="10">
        <v>12</v>
      </c>
      <c r="BH11" s="10">
        <v>1.9E-2</v>
      </c>
      <c r="BI11" s="2">
        <f t="shared" si="19"/>
        <v>1.6173424406E-2</v>
      </c>
    </row>
    <row r="12" spans="1:61" x14ac:dyDescent="0.3">
      <c r="A12" s="25">
        <v>44733.375</v>
      </c>
      <c r="B12" s="3">
        <v>0.34168961585499902</v>
      </c>
      <c r="C12" s="10">
        <v>0.306852111552392</v>
      </c>
      <c r="D12" s="9">
        <f t="shared" si="0"/>
        <v>6.35</v>
      </c>
      <c r="E12" s="9">
        <v>74</v>
      </c>
      <c r="F12" s="9">
        <v>0.24560000000000001</v>
      </c>
      <c r="G12" s="9">
        <f t="shared" si="1"/>
        <v>9.6089615854999005E-2</v>
      </c>
      <c r="H12" s="3">
        <v>0.20726885234699999</v>
      </c>
      <c r="I12" s="10">
        <v>0.21078586625388199</v>
      </c>
      <c r="J12" s="10">
        <f t="shared" si="2"/>
        <v>5.9</v>
      </c>
      <c r="K12" s="10">
        <v>60</v>
      </c>
      <c r="L12" s="10">
        <v>0.161</v>
      </c>
      <c r="M12" s="9">
        <f t="shared" si="3"/>
        <v>4.6268852346999984E-2</v>
      </c>
      <c r="N12" s="3">
        <v>6.0581943169999999E-2</v>
      </c>
      <c r="O12" s="10">
        <v>9.7409582371628903E-2</v>
      </c>
      <c r="P12" s="10">
        <f t="shared" si="4"/>
        <v>2.5499999999999998</v>
      </c>
      <c r="Q12" s="10">
        <v>37</v>
      </c>
      <c r="R12" s="10">
        <v>7.6899999999999996E-2</v>
      </c>
      <c r="S12" s="9">
        <f t="shared" si="5"/>
        <v>0</v>
      </c>
      <c r="T12" s="3">
        <v>4.5234372411E-2</v>
      </c>
      <c r="U12" s="10">
        <v>0.141923497903885</v>
      </c>
      <c r="V12" s="10">
        <f t="shared" si="6"/>
        <v>2.95</v>
      </c>
      <c r="W12" s="10">
        <v>35</v>
      </c>
      <c r="X12" s="10">
        <v>9.1899999999999996E-2</v>
      </c>
      <c r="Y12" s="9">
        <f t="shared" si="7"/>
        <v>0</v>
      </c>
      <c r="Z12" s="3">
        <v>0.112401935439999</v>
      </c>
      <c r="AA12" s="10">
        <v>0.136897440304829</v>
      </c>
      <c r="AB12" s="10">
        <f t="shared" si="8"/>
        <v>4.55</v>
      </c>
      <c r="AC12" s="10">
        <v>57</v>
      </c>
      <c r="AD12" s="10">
        <v>0.1208</v>
      </c>
      <c r="AE12" s="9">
        <f t="shared" si="9"/>
        <v>0</v>
      </c>
      <c r="AF12" s="3">
        <v>0.36282112313199999</v>
      </c>
      <c r="AG12" s="10">
        <v>0.240593917972064</v>
      </c>
      <c r="AH12" s="10">
        <f t="shared" si="10"/>
        <v>6.2</v>
      </c>
      <c r="AI12" s="10">
        <v>69</v>
      </c>
      <c r="AJ12" s="10">
        <v>0.14249999999999999</v>
      </c>
      <c r="AK12" s="9">
        <f t="shared" si="11"/>
        <v>0.220321123132</v>
      </c>
      <c r="AL12" s="3">
        <v>0.112060970547</v>
      </c>
      <c r="AM12" s="10">
        <v>0.124411864540087</v>
      </c>
      <c r="AN12" s="10">
        <f t="shared" si="12"/>
        <v>3.3</v>
      </c>
      <c r="AO12" s="10">
        <v>39</v>
      </c>
      <c r="AP12" s="10">
        <v>7.0000000000000007E-2</v>
      </c>
      <c r="AQ12" s="9">
        <f t="shared" si="13"/>
        <v>4.206097054699999E-2</v>
      </c>
      <c r="AR12" s="3">
        <v>0.266681937481</v>
      </c>
      <c r="AS12" s="10">
        <v>0.29017033287878502</v>
      </c>
      <c r="AT12" s="10">
        <f t="shared" si="14"/>
        <v>5.55</v>
      </c>
      <c r="AU12" s="10">
        <v>65</v>
      </c>
      <c r="AV12" s="10">
        <v>0.1749</v>
      </c>
      <c r="AW12" s="9">
        <f t="shared" si="15"/>
        <v>9.1781937480999998E-2</v>
      </c>
      <c r="AX12" s="3">
        <v>4.8389119826999998E-2</v>
      </c>
      <c r="AY12" s="10">
        <v>5.4242571395592701E-2</v>
      </c>
      <c r="AZ12" s="10">
        <f t="shared" si="16"/>
        <v>1.5</v>
      </c>
      <c r="BA12" s="10">
        <v>24</v>
      </c>
      <c r="BB12" s="10">
        <v>4.3099999999999999E-2</v>
      </c>
      <c r="BC12" s="9">
        <f t="shared" si="17"/>
        <v>5.2891198269999981E-3</v>
      </c>
      <c r="BD12" s="3">
        <v>1.7842131149999999E-2</v>
      </c>
      <c r="BE12" s="10">
        <v>1.69246692828663E-2</v>
      </c>
      <c r="BF12" s="10">
        <f t="shared" si="18"/>
        <v>0.9</v>
      </c>
      <c r="BG12" s="10">
        <v>12</v>
      </c>
      <c r="BH12" s="10">
        <v>1.9E-2</v>
      </c>
      <c r="BI12" s="2">
        <f t="shared" si="19"/>
        <v>0</v>
      </c>
    </row>
    <row r="13" spans="1:61" x14ac:dyDescent="0.3">
      <c r="A13" s="25">
        <v>44733.416666666664</v>
      </c>
      <c r="B13" s="3">
        <v>0.43387172982799999</v>
      </c>
      <c r="C13" s="10">
        <v>0.38556293461272201</v>
      </c>
      <c r="D13" s="9">
        <f t="shared" si="0"/>
        <v>6.35</v>
      </c>
      <c r="E13" s="9">
        <v>74</v>
      </c>
      <c r="F13" s="9">
        <v>0.24560000000000001</v>
      </c>
      <c r="G13" s="9">
        <f t="shared" si="1"/>
        <v>0.18827172982799997</v>
      </c>
      <c r="H13" s="3">
        <v>0.23468920359500001</v>
      </c>
      <c r="I13" s="10">
        <v>0.22903162832236401</v>
      </c>
      <c r="J13" s="10">
        <f t="shared" si="2"/>
        <v>5.9</v>
      </c>
      <c r="K13" s="10">
        <v>60</v>
      </c>
      <c r="L13" s="10">
        <v>0.161</v>
      </c>
      <c r="M13" s="9">
        <f t="shared" si="3"/>
        <v>7.3689203595000002E-2</v>
      </c>
      <c r="N13" s="3">
        <v>8.4093769278999905E-2</v>
      </c>
      <c r="O13" s="10">
        <v>0.120543311880164</v>
      </c>
      <c r="P13" s="10">
        <f t="shared" si="4"/>
        <v>2.5499999999999998</v>
      </c>
      <c r="Q13" s="10">
        <v>37</v>
      </c>
      <c r="R13" s="10">
        <v>7.6899999999999996E-2</v>
      </c>
      <c r="S13" s="9">
        <f t="shared" si="5"/>
        <v>7.1937692789999091E-3</v>
      </c>
      <c r="T13" s="3">
        <v>0.203049449429</v>
      </c>
      <c r="U13" s="10">
        <v>0.14719756855159399</v>
      </c>
      <c r="V13" s="10">
        <f t="shared" si="6"/>
        <v>2.95</v>
      </c>
      <c r="W13" s="10">
        <v>35</v>
      </c>
      <c r="X13" s="10">
        <v>9.1899999999999996E-2</v>
      </c>
      <c r="Y13" s="9">
        <f t="shared" si="7"/>
        <v>0.111149449429</v>
      </c>
      <c r="Z13" s="3">
        <v>0.13987693635199999</v>
      </c>
      <c r="AA13" s="10">
        <v>0.166780543716366</v>
      </c>
      <c r="AB13" s="10">
        <f t="shared" si="8"/>
        <v>4.55</v>
      </c>
      <c r="AC13" s="10">
        <v>57</v>
      </c>
      <c r="AD13" s="10">
        <v>0.1208</v>
      </c>
      <c r="AE13" s="9">
        <f t="shared" si="9"/>
        <v>1.9076936351999987E-2</v>
      </c>
      <c r="AF13" s="3">
        <v>0.26899164879699999</v>
      </c>
      <c r="AG13" s="10">
        <v>0.24188015421369999</v>
      </c>
      <c r="AH13" s="10">
        <f t="shared" si="10"/>
        <v>6.2</v>
      </c>
      <c r="AI13" s="10">
        <v>69</v>
      </c>
      <c r="AJ13" s="10">
        <v>0.14249999999999999</v>
      </c>
      <c r="AK13" s="9">
        <f t="shared" si="11"/>
        <v>0.12649164879700001</v>
      </c>
      <c r="AL13" s="3">
        <v>5.9355108008999902E-2</v>
      </c>
      <c r="AM13" s="10">
        <v>9.5720437845022696E-2</v>
      </c>
      <c r="AN13" s="10">
        <f t="shared" si="12"/>
        <v>3.3</v>
      </c>
      <c r="AO13" s="10">
        <v>39</v>
      </c>
      <c r="AP13" s="10">
        <v>7.0000000000000007E-2</v>
      </c>
      <c r="AQ13" s="9">
        <f t="shared" si="13"/>
        <v>0</v>
      </c>
      <c r="AR13" s="3">
        <v>0.26008538374699902</v>
      </c>
      <c r="AS13" s="10">
        <v>0.26297793473706799</v>
      </c>
      <c r="AT13" s="10">
        <f t="shared" si="14"/>
        <v>5.55</v>
      </c>
      <c r="AU13" s="10">
        <v>65</v>
      </c>
      <c r="AV13" s="10">
        <v>0.1749</v>
      </c>
      <c r="AW13" s="9">
        <f t="shared" si="15"/>
        <v>8.5185383746999022E-2</v>
      </c>
      <c r="AX13" s="3">
        <v>9.1995320089999999E-2</v>
      </c>
      <c r="AY13" s="10">
        <v>5.4370119178447099E-2</v>
      </c>
      <c r="AZ13" s="10">
        <f t="shared" si="16"/>
        <v>1.5</v>
      </c>
      <c r="BA13" s="10">
        <v>24</v>
      </c>
      <c r="BB13" s="10">
        <v>4.3099999999999999E-2</v>
      </c>
      <c r="BC13" s="9">
        <f t="shared" si="17"/>
        <v>4.889532009E-2</v>
      </c>
      <c r="BD13" s="3">
        <v>2.4114248620000001E-2</v>
      </c>
      <c r="BE13" s="10">
        <v>2.3391770168196699E-2</v>
      </c>
      <c r="BF13" s="10">
        <f t="shared" si="18"/>
        <v>0.9</v>
      </c>
      <c r="BG13" s="10">
        <v>12</v>
      </c>
      <c r="BH13" s="10">
        <v>1.9E-2</v>
      </c>
      <c r="BI13" s="2">
        <f t="shared" si="19"/>
        <v>5.114248620000001E-3</v>
      </c>
    </row>
    <row r="14" spans="1:61" x14ac:dyDescent="0.3">
      <c r="A14" s="25">
        <v>44733.458333333336</v>
      </c>
      <c r="B14" s="3">
        <v>0.31732825228700001</v>
      </c>
      <c r="C14" s="10">
        <v>0.363510664150829</v>
      </c>
      <c r="D14" s="9">
        <f t="shared" si="0"/>
        <v>6.35</v>
      </c>
      <c r="E14" s="9">
        <v>74</v>
      </c>
      <c r="F14" s="9">
        <v>0.24560000000000001</v>
      </c>
      <c r="G14" s="9">
        <f t="shared" si="1"/>
        <v>7.1728252286999999E-2</v>
      </c>
      <c r="H14" s="3">
        <v>0.23695153872499999</v>
      </c>
      <c r="I14" s="10">
        <v>0.23243662568773099</v>
      </c>
      <c r="J14" s="10">
        <f t="shared" si="2"/>
        <v>5.9</v>
      </c>
      <c r="K14" s="10">
        <v>60</v>
      </c>
      <c r="L14" s="10">
        <v>0.161</v>
      </c>
      <c r="M14" s="9">
        <f t="shared" si="3"/>
        <v>7.595153872499999E-2</v>
      </c>
      <c r="N14" s="3">
        <v>0.13718065388199999</v>
      </c>
      <c r="O14" s="10">
        <v>0.13485938671876899</v>
      </c>
      <c r="P14" s="10">
        <f t="shared" si="4"/>
        <v>2.5499999999999998</v>
      </c>
      <c r="Q14" s="10">
        <v>37</v>
      </c>
      <c r="R14" s="10">
        <v>7.6899999999999996E-2</v>
      </c>
      <c r="S14" s="9">
        <f t="shared" si="5"/>
        <v>6.028065388199999E-2</v>
      </c>
      <c r="T14" s="3">
        <v>0.30893682405400003</v>
      </c>
      <c r="U14" s="10">
        <v>0.16551032994349801</v>
      </c>
      <c r="V14" s="10">
        <f t="shared" si="6"/>
        <v>2.95</v>
      </c>
      <c r="W14" s="10">
        <v>35</v>
      </c>
      <c r="X14" s="10">
        <v>9.1899999999999996E-2</v>
      </c>
      <c r="Y14" s="9">
        <f t="shared" si="7"/>
        <v>0.21703682405400004</v>
      </c>
      <c r="Z14" s="3">
        <v>0.245937959583999</v>
      </c>
      <c r="AA14" s="10">
        <v>0.18206609702371801</v>
      </c>
      <c r="AB14" s="10">
        <f t="shared" si="8"/>
        <v>4.55</v>
      </c>
      <c r="AC14" s="10">
        <v>57</v>
      </c>
      <c r="AD14" s="10">
        <v>0.1208</v>
      </c>
      <c r="AE14" s="9">
        <f t="shared" si="9"/>
        <v>0.12513795958399898</v>
      </c>
      <c r="AF14" s="3">
        <v>0.34358677202999999</v>
      </c>
      <c r="AG14" s="10">
        <v>0.28019195581081902</v>
      </c>
      <c r="AH14" s="10">
        <f t="shared" si="10"/>
        <v>6.2</v>
      </c>
      <c r="AI14" s="10">
        <v>69</v>
      </c>
      <c r="AJ14" s="10">
        <v>0.14249999999999999</v>
      </c>
      <c r="AK14" s="9">
        <f t="shared" si="11"/>
        <v>0.20108677203</v>
      </c>
      <c r="AL14" s="3">
        <v>0.111582185913999</v>
      </c>
      <c r="AM14" s="10">
        <v>0.122537190308769</v>
      </c>
      <c r="AN14" s="10">
        <f t="shared" si="12"/>
        <v>3.3</v>
      </c>
      <c r="AO14" s="10">
        <v>39</v>
      </c>
      <c r="AP14" s="10">
        <v>7.0000000000000007E-2</v>
      </c>
      <c r="AQ14" s="9">
        <f t="shared" si="13"/>
        <v>4.1582185913998995E-2</v>
      </c>
      <c r="AR14" s="3">
        <v>0.21435159364499901</v>
      </c>
      <c r="AS14" s="10">
        <v>0.31420880544892599</v>
      </c>
      <c r="AT14" s="10">
        <f t="shared" si="14"/>
        <v>5.55</v>
      </c>
      <c r="AU14" s="10">
        <v>65</v>
      </c>
      <c r="AV14" s="10">
        <v>0.1749</v>
      </c>
      <c r="AW14" s="9">
        <f t="shared" si="15"/>
        <v>3.9451593644999006E-2</v>
      </c>
      <c r="AX14" s="3">
        <v>9.2277807091000003E-2</v>
      </c>
      <c r="AY14" s="10">
        <v>7.2717337226964399E-2</v>
      </c>
      <c r="AZ14" s="10">
        <f t="shared" si="16"/>
        <v>1.5</v>
      </c>
      <c r="BA14" s="10">
        <v>24</v>
      </c>
      <c r="BB14" s="10">
        <v>4.3099999999999999E-2</v>
      </c>
      <c r="BC14" s="9">
        <f t="shared" si="17"/>
        <v>4.9177807091000003E-2</v>
      </c>
      <c r="BD14" s="3">
        <v>3.02587595119999E-2</v>
      </c>
      <c r="BE14" s="10">
        <v>3.3693614964248102E-2</v>
      </c>
      <c r="BF14" s="10">
        <f t="shared" si="18"/>
        <v>0.9</v>
      </c>
      <c r="BG14" s="10">
        <v>12</v>
      </c>
      <c r="BH14" s="10">
        <v>1.9E-2</v>
      </c>
      <c r="BI14" s="2">
        <f t="shared" si="19"/>
        <v>1.1258759511999901E-2</v>
      </c>
    </row>
    <row r="15" spans="1:61" x14ac:dyDescent="0.3">
      <c r="A15" s="25">
        <v>44733.5</v>
      </c>
      <c r="B15" s="3">
        <v>0.44308908973200001</v>
      </c>
      <c r="C15" s="10">
        <v>0.38623351499518799</v>
      </c>
      <c r="D15" s="9">
        <f t="shared" si="0"/>
        <v>6.35</v>
      </c>
      <c r="E15" s="9">
        <v>74</v>
      </c>
      <c r="F15" s="9">
        <v>0.24560000000000001</v>
      </c>
      <c r="G15" s="9">
        <f t="shared" si="1"/>
        <v>0.19748908973199999</v>
      </c>
      <c r="H15" s="3">
        <v>0.32728472322500002</v>
      </c>
      <c r="I15" s="10">
        <v>0.23141316962101399</v>
      </c>
      <c r="J15" s="10">
        <f t="shared" si="2"/>
        <v>5.9</v>
      </c>
      <c r="K15" s="10">
        <v>60</v>
      </c>
      <c r="L15" s="10">
        <v>0.161</v>
      </c>
      <c r="M15" s="9">
        <f t="shared" si="3"/>
        <v>0.16628472322500001</v>
      </c>
      <c r="N15" s="3">
        <v>0.129656642869</v>
      </c>
      <c r="O15" s="10">
        <v>0.156471926166735</v>
      </c>
      <c r="P15" s="10">
        <f t="shared" si="4"/>
        <v>2.5499999999999998</v>
      </c>
      <c r="Q15" s="10">
        <v>37</v>
      </c>
      <c r="R15" s="10">
        <v>7.6899999999999996E-2</v>
      </c>
      <c r="S15" s="9">
        <f t="shared" si="5"/>
        <v>5.2756642869000003E-2</v>
      </c>
      <c r="T15" s="3">
        <v>0.196267079826</v>
      </c>
      <c r="U15" s="10">
        <v>0.24292474706990799</v>
      </c>
      <c r="V15" s="10">
        <f t="shared" si="6"/>
        <v>2.95</v>
      </c>
      <c r="W15" s="10">
        <v>35</v>
      </c>
      <c r="X15" s="10">
        <v>9.1899999999999996E-2</v>
      </c>
      <c r="Y15" s="9">
        <f t="shared" si="7"/>
        <v>0.10436707982600001</v>
      </c>
      <c r="Z15" s="3">
        <v>0.221597725861999</v>
      </c>
      <c r="AA15" s="10">
        <v>0.22226487893886701</v>
      </c>
      <c r="AB15" s="10">
        <f t="shared" si="8"/>
        <v>4.55</v>
      </c>
      <c r="AC15" s="10">
        <v>57</v>
      </c>
      <c r="AD15" s="10">
        <v>0.1208</v>
      </c>
      <c r="AE15" s="9">
        <f t="shared" si="9"/>
        <v>0.10079772586199899</v>
      </c>
      <c r="AF15" s="3">
        <v>0.24007895019299899</v>
      </c>
      <c r="AG15" s="10">
        <v>0.26032979817773599</v>
      </c>
      <c r="AH15" s="10">
        <f t="shared" si="10"/>
        <v>6.2</v>
      </c>
      <c r="AI15" s="10">
        <v>69</v>
      </c>
      <c r="AJ15" s="10">
        <v>0.14249999999999999</v>
      </c>
      <c r="AK15" s="9">
        <f t="shared" si="11"/>
        <v>9.7578950192999003E-2</v>
      </c>
      <c r="AL15" s="3">
        <v>6.4898425449E-2</v>
      </c>
      <c r="AM15" s="10">
        <v>0.141871029950417</v>
      </c>
      <c r="AN15" s="10">
        <f t="shared" si="12"/>
        <v>3.3</v>
      </c>
      <c r="AO15" s="10">
        <v>39</v>
      </c>
      <c r="AP15" s="10">
        <v>7.0000000000000007E-2</v>
      </c>
      <c r="AQ15" s="9">
        <f t="shared" si="13"/>
        <v>0</v>
      </c>
      <c r="AR15" s="3">
        <v>0.17692915758399999</v>
      </c>
      <c r="AS15" s="10">
        <v>0.31855136047930099</v>
      </c>
      <c r="AT15" s="10">
        <f t="shared" si="14"/>
        <v>5.55</v>
      </c>
      <c r="AU15" s="10">
        <v>65</v>
      </c>
      <c r="AV15" s="10">
        <v>0.1749</v>
      </c>
      <c r="AW15" s="9">
        <f t="shared" si="15"/>
        <v>2.0291575839999909E-3</v>
      </c>
      <c r="AX15" s="3">
        <v>3.6602921415000003E-2</v>
      </c>
      <c r="AY15" s="10">
        <v>7.0309112545159397E-2</v>
      </c>
      <c r="AZ15" s="10">
        <f t="shared" si="16"/>
        <v>1.5</v>
      </c>
      <c r="BA15" s="10">
        <v>24</v>
      </c>
      <c r="BB15" s="10">
        <v>4.3099999999999999E-2</v>
      </c>
      <c r="BC15" s="9">
        <f t="shared" si="17"/>
        <v>0</v>
      </c>
      <c r="BD15" s="3">
        <v>2.5516991866999999E-2</v>
      </c>
      <c r="BE15" s="10">
        <v>3.77153280550677E-2</v>
      </c>
      <c r="BF15" s="10">
        <f t="shared" si="18"/>
        <v>0.9</v>
      </c>
      <c r="BG15" s="10">
        <v>12</v>
      </c>
      <c r="BH15" s="10">
        <v>1.9E-2</v>
      </c>
      <c r="BI15" s="2">
        <f t="shared" si="19"/>
        <v>6.5169918669999993E-3</v>
      </c>
    </row>
    <row r="16" spans="1:61" x14ac:dyDescent="0.3">
      <c r="A16" s="25">
        <v>44733.541666666664</v>
      </c>
      <c r="B16" s="3">
        <v>0.60213676987499998</v>
      </c>
      <c r="C16" s="10">
        <v>0.43489209813680502</v>
      </c>
      <c r="D16" s="9">
        <f t="shared" si="0"/>
        <v>6.35</v>
      </c>
      <c r="E16" s="9">
        <v>74</v>
      </c>
      <c r="F16" s="9">
        <v>0.24560000000000001</v>
      </c>
      <c r="G16" s="9">
        <f t="shared" si="1"/>
        <v>0.35653676987499994</v>
      </c>
      <c r="H16" s="3">
        <v>0.22597766593800001</v>
      </c>
      <c r="I16" s="10">
        <v>0.25051983331926803</v>
      </c>
      <c r="J16" s="10">
        <f t="shared" si="2"/>
        <v>5.9</v>
      </c>
      <c r="K16" s="10">
        <v>60</v>
      </c>
      <c r="L16" s="10">
        <v>0.161</v>
      </c>
      <c r="M16" s="9">
        <f t="shared" si="3"/>
        <v>6.4977665938000001E-2</v>
      </c>
      <c r="N16" s="3">
        <v>0.11383306005299999</v>
      </c>
      <c r="O16" s="10">
        <v>0.128401404733236</v>
      </c>
      <c r="P16" s="10">
        <f t="shared" si="4"/>
        <v>2.5499999999999998</v>
      </c>
      <c r="Q16" s="10">
        <v>37</v>
      </c>
      <c r="R16" s="10">
        <v>7.6899999999999996E-2</v>
      </c>
      <c r="S16" s="9">
        <f t="shared" si="5"/>
        <v>3.6933060052999997E-2</v>
      </c>
      <c r="T16" s="3">
        <v>0.17928546473099999</v>
      </c>
      <c r="U16" s="10">
        <v>0.211556877436508</v>
      </c>
      <c r="V16" s="10">
        <f t="shared" si="6"/>
        <v>2.95</v>
      </c>
      <c r="W16" s="10">
        <v>35</v>
      </c>
      <c r="X16" s="10">
        <v>9.1899999999999996E-2</v>
      </c>
      <c r="Y16" s="9">
        <f t="shared" si="7"/>
        <v>8.7385464730999993E-2</v>
      </c>
      <c r="Z16" s="3">
        <v>0.19934556100299899</v>
      </c>
      <c r="AA16" s="10">
        <v>0.21267467803192999</v>
      </c>
      <c r="AB16" s="10">
        <f t="shared" si="8"/>
        <v>4.55</v>
      </c>
      <c r="AC16" s="10">
        <v>57</v>
      </c>
      <c r="AD16" s="10">
        <v>0.1208</v>
      </c>
      <c r="AE16" s="9">
        <f t="shared" si="9"/>
        <v>7.854556100299899E-2</v>
      </c>
      <c r="AF16" s="3">
        <v>0.29867481528099998</v>
      </c>
      <c r="AG16" s="10">
        <v>0.27922210129807801</v>
      </c>
      <c r="AH16" s="10">
        <f t="shared" si="10"/>
        <v>6.2</v>
      </c>
      <c r="AI16" s="10">
        <v>69</v>
      </c>
      <c r="AJ16" s="10">
        <v>0.14249999999999999</v>
      </c>
      <c r="AK16" s="9">
        <f t="shared" si="11"/>
        <v>0.156174815281</v>
      </c>
      <c r="AL16" s="3">
        <v>9.9710247859999906E-2</v>
      </c>
      <c r="AM16" s="10">
        <v>0.124769153005843</v>
      </c>
      <c r="AN16" s="10">
        <f t="shared" si="12"/>
        <v>3.3</v>
      </c>
      <c r="AO16" s="10">
        <v>39</v>
      </c>
      <c r="AP16" s="10">
        <v>7.0000000000000007E-2</v>
      </c>
      <c r="AQ16" s="9">
        <f t="shared" si="13"/>
        <v>2.97102478599999E-2</v>
      </c>
      <c r="AR16" s="3">
        <v>0.28762563644299999</v>
      </c>
      <c r="AS16" s="10">
        <v>0.30778628116311801</v>
      </c>
      <c r="AT16" s="10">
        <f t="shared" si="14"/>
        <v>5.55</v>
      </c>
      <c r="AU16" s="10">
        <v>65</v>
      </c>
      <c r="AV16" s="10">
        <v>0.1749</v>
      </c>
      <c r="AW16" s="9">
        <f t="shared" si="15"/>
        <v>0.11272563644299999</v>
      </c>
      <c r="AX16" s="3">
        <v>8.6750769088000002E-2</v>
      </c>
      <c r="AY16" s="10">
        <v>8.9432582514666001E-2</v>
      </c>
      <c r="AZ16" s="10">
        <f t="shared" si="16"/>
        <v>1.5</v>
      </c>
      <c r="BA16" s="10">
        <v>24</v>
      </c>
      <c r="BB16" s="10">
        <v>4.3099999999999999E-2</v>
      </c>
      <c r="BC16" s="9">
        <f t="shared" si="17"/>
        <v>4.3650769088000002E-2</v>
      </c>
      <c r="BD16" s="3">
        <v>2.959078947E-2</v>
      </c>
      <c r="BE16" s="10">
        <v>3.1190051190503401E-2</v>
      </c>
      <c r="BF16" s="10">
        <f t="shared" si="18"/>
        <v>0.9</v>
      </c>
      <c r="BG16" s="10">
        <v>12</v>
      </c>
      <c r="BH16" s="10">
        <v>1.9E-2</v>
      </c>
      <c r="BI16" s="2">
        <f t="shared" si="19"/>
        <v>1.059078947E-2</v>
      </c>
    </row>
    <row r="17" spans="1:61" x14ac:dyDescent="0.3">
      <c r="A17" s="25">
        <v>44733.583333333336</v>
      </c>
      <c r="B17" s="3">
        <v>0.419099702031</v>
      </c>
      <c r="C17" s="10">
        <v>0.46536781583914799</v>
      </c>
      <c r="D17" s="9">
        <f t="shared" si="0"/>
        <v>6.35</v>
      </c>
      <c r="E17" s="9">
        <v>74</v>
      </c>
      <c r="F17" s="9">
        <v>0.24560000000000001</v>
      </c>
      <c r="G17" s="9">
        <f t="shared" si="1"/>
        <v>0.17349970203099999</v>
      </c>
      <c r="H17" s="3">
        <v>0.27657983837799899</v>
      </c>
      <c r="I17" s="10">
        <v>0.25803327363107498</v>
      </c>
      <c r="J17" s="10">
        <f t="shared" si="2"/>
        <v>5.9</v>
      </c>
      <c r="K17" s="10">
        <v>60</v>
      </c>
      <c r="L17" s="10">
        <v>0.161</v>
      </c>
      <c r="M17" s="9">
        <f t="shared" si="3"/>
        <v>0.11557983837799898</v>
      </c>
      <c r="N17" s="3">
        <v>0.11012038916</v>
      </c>
      <c r="O17" s="10">
        <v>0.174704121243934</v>
      </c>
      <c r="P17" s="10">
        <f t="shared" si="4"/>
        <v>2.5499999999999998</v>
      </c>
      <c r="Q17" s="10">
        <v>37</v>
      </c>
      <c r="R17" s="10">
        <v>7.6899999999999996E-2</v>
      </c>
      <c r="S17" s="9">
        <f t="shared" si="5"/>
        <v>3.3220389160000002E-2</v>
      </c>
      <c r="T17" s="3">
        <v>0.18914613118099999</v>
      </c>
      <c r="U17" s="10">
        <v>0.20398742915227</v>
      </c>
      <c r="V17" s="10">
        <f t="shared" si="6"/>
        <v>2.95</v>
      </c>
      <c r="W17" s="10">
        <v>35</v>
      </c>
      <c r="X17" s="10">
        <v>9.1899999999999996E-2</v>
      </c>
      <c r="Y17" s="9">
        <f t="shared" si="7"/>
        <v>9.7246131180999992E-2</v>
      </c>
      <c r="Z17" s="3">
        <v>0.22648193139</v>
      </c>
      <c r="AA17" s="10">
        <v>0.25959869162834598</v>
      </c>
      <c r="AB17" s="10">
        <f t="shared" si="8"/>
        <v>4.55</v>
      </c>
      <c r="AC17" s="10">
        <v>57</v>
      </c>
      <c r="AD17" s="10">
        <v>0.1208</v>
      </c>
      <c r="AE17" s="9">
        <f t="shared" si="9"/>
        <v>0.10568193139</v>
      </c>
      <c r="AF17" s="3">
        <v>0.34687366864800001</v>
      </c>
      <c r="AG17" s="10">
        <v>0.28896724778536298</v>
      </c>
      <c r="AH17" s="10">
        <f t="shared" si="10"/>
        <v>6.2</v>
      </c>
      <c r="AI17" s="10">
        <v>69</v>
      </c>
      <c r="AJ17" s="10">
        <v>0.14249999999999999</v>
      </c>
      <c r="AK17" s="9">
        <f t="shared" si="11"/>
        <v>0.20437366864800002</v>
      </c>
      <c r="AL17" s="3">
        <v>0.15593140144599901</v>
      </c>
      <c r="AM17" s="10">
        <v>0.13559935163119599</v>
      </c>
      <c r="AN17" s="10">
        <f t="shared" si="12"/>
        <v>3.3</v>
      </c>
      <c r="AO17" s="10">
        <v>39</v>
      </c>
      <c r="AP17" s="10">
        <v>7.0000000000000007E-2</v>
      </c>
      <c r="AQ17" s="9">
        <f t="shared" si="13"/>
        <v>8.5931401445999006E-2</v>
      </c>
      <c r="AR17" s="3">
        <v>0.25801607893</v>
      </c>
      <c r="AS17" s="10">
        <v>0.37347839230706298</v>
      </c>
      <c r="AT17" s="10">
        <f t="shared" si="14"/>
        <v>5.55</v>
      </c>
      <c r="AU17" s="10">
        <v>65</v>
      </c>
      <c r="AV17" s="10">
        <v>0.1749</v>
      </c>
      <c r="AW17" s="9">
        <f t="shared" si="15"/>
        <v>8.3116078930000004E-2</v>
      </c>
      <c r="AX17" s="3">
        <v>0.14194611384899999</v>
      </c>
      <c r="AY17" s="10">
        <v>7.1102695871089E-2</v>
      </c>
      <c r="AZ17" s="10">
        <f t="shared" si="16"/>
        <v>1.5</v>
      </c>
      <c r="BA17" s="10">
        <v>24</v>
      </c>
      <c r="BB17" s="10">
        <v>4.3099999999999999E-2</v>
      </c>
      <c r="BC17" s="9">
        <f t="shared" si="17"/>
        <v>9.8846113848999995E-2</v>
      </c>
      <c r="BD17" s="3">
        <v>2.4547747110999999E-2</v>
      </c>
      <c r="BE17" s="10">
        <v>4.6106551433114297E-2</v>
      </c>
      <c r="BF17" s="10">
        <f t="shared" si="18"/>
        <v>0.9</v>
      </c>
      <c r="BG17" s="10">
        <v>12</v>
      </c>
      <c r="BH17" s="10">
        <v>1.9E-2</v>
      </c>
      <c r="BI17" s="2">
        <f t="shared" si="19"/>
        <v>5.5477471109999996E-3</v>
      </c>
    </row>
    <row r="18" spans="1:61" x14ac:dyDescent="0.3">
      <c r="A18" s="25">
        <v>44733.625</v>
      </c>
      <c r="B18" s="3">
        <v>0.46545362070899898</v>
      </c>
      <c r="C18" s="10">
        <v>0.47107644658000603</v>
      </c>
      <c r="D18" s="9">
        <f t="shared" si="0"/>
        <v>6.35</v>
      </c>
      <c r="E18" s="9">
        <v>74</v>
      </c>
      <c r="F18" s="9">
        <v>0.24560000000000001</v>
      </c>
      <c r="G18" s="9">
        <f t="shared" si="1"/>
        <v>0.21985362070899897</v>
      </c>
      <c r="H18" s="3">
        <v>0.26865976635</v>
      </c>
      <c r="I18" s="10">
        <v>0.205552477965282</v>
      </c>
      <c r="J18" s="10">
        <f t="shared" si="2"/>
        <v>5.9</v>
      </c>
      <c r="K18" s="10">
        <v>60</v>
      </c>
      <c r="L18" s="10">
        <v>0.161</v>
      </c>
      <c r="M18" s="9">
        <f t="shared" si="3"/>
        <v>0.10765976634999999</v>
      </c>
      <c r="N18" s="3">
        <v>0.220122472357</v>
      </c>
      <c r="O18" s="10">
        <v>0.158900610657256</v>
      </c>
      <c r="P18" s="10">
        <f t="shared" si="4"/>
        <v>2.5499999999999998</v>
      </c>
      <c r="Q18" s="10">
        <v>37</v>
      </c>
      <c r="R18" s="10">
        <v>7.6899999999999996E-2</v>
      </c>
      <c r="S18" s="9">
        <f t="shared" si="5"/>
        <v>0.143222472357</v>
      </c>
      <c r="T18" s="3">
        <v>0.214001609717</v>
      </c>
      <c r="U18" s="10">
        <v>0.22496526403251499</v>
      </c>
      <c r="V18" s="10">
        <f t="shared" si="6"/>
        <v>2.95</v>
      </c>
      <c r="W18" s="10">
        <v>35</v>
      </c>
      <c r="X18" s="10">
        <v>9.1899999999999996E-2</v>
      </c>
      <c r="Y18" s="9">
        <f t="shared" si="7"/>
        <v>0.122101609717</v>
      </c>
      <c r="Z18" s="3">
        <v>0.244921507398</v>
      </c>
      <c r="AA18" s="10">
        <v>0.22471768908401099</v>
      </c>
      <c r="AB18" s="10">
        <f t="shared" si="8"/>
        <v>4.55</v>
      </c>
      <c r="AC18" s="10">
        <v>57</v>
      </c>
      <c r="AD18" s="10">
        <v>0.1208</v>
      </c>
      <c r="AE18" s="9">
        <f t="shared" si="9"/>
        <v>0.124121507398</v>
      </c>
      <c r="AF18" s="3">
        <v>0.39105779307400002</v>
      </c>
      <c r="AG18" s="10">
        <v>0.31610313147140301</v>
      </c>
      <c r="AH18" s="10">
        <f t="shared" si="10"/>
        <v>6.2</v>
      </c>
      <c r="AI18" s="10">
        <v>69</v>
      </c>
      <c r="AJ18" s="10">
        <v>0.14249999999999999</v>
      </c>
      <c r="AK18" s="9">
        <f t="shared" si="11"/>
        <v>0.24855779307400003</v>
      </c>
      <c r="AL18" s="3">
        <v>0.11733311397</v>
      </c>
      <c r="AM18" s="10">
        <v>0.160854657231642</v>
      </c>
      <c r="AN18" s="10">
        <f t="shared" si="12"/>
        <v>3.3</v>
      </c>
      <c r="AO18" s="10">
        <v>39</v>
      </c>
      <c r="AP18" s="10">
        <v>7.0000000000000007E-2</v>
      </c>
      <c r="AQ18" s="9">
        <f t="shared" si="13"/>
        <v>4.7333113969999993E-2</v>
      </c>
      <c r="AR18" s="3">
        <v>0.31800574576599899</v>
      </c>
      <c r="AS18" s="10">
        <v>0.33364102537874701</v>
      </c>
      <c r="AT18" s="10">
        <f t="shared" si="14"/>
        <v>5.55</v>
      </c>
      <c r="AU18" s="10">
        <v>65</v>
      </c>
      <c r="AV18" s="10">
        <v>0.1749</v>
      </c>
      <c r="AW18" s="9">
        <f t="shared" si="15"/>
        <v>0.14310574576599899</v>
      </c>
      <c r="AX18" s="3">
        <v>4.4703433858999997E-2</v>
      </c>
      <c r="AY18" s="10">
        <v>5.8115159694036501E-2</v>
      </c>
      <c r="AZ18" s="10">
        <f t="shared" si="16"/>
        <v>1.5</v>
      </c>
      <c r="BA18" s="10">
        <v>24</v>
      </c>
      <c r="BB18" s="10">
        <v>4.3099999999999999E-2</v>
      </c>
      <c r="BC18" s="9">
        <f t="shared" si="17"/>
        <v>1.6034338589999975E-3</v>
      </c>
      <c r="BD18" s="3">
        <v>3.8941796748000003E-2</v>
      </c>
      <c r="BE18" s="10">
        <v>3.0480396082316001E-2</v>
      </c>
      <c r="BF18" s="10">
        <f t="shared" si="18"/>
        <v>0.9</v>
      </c>
      <c r="BG18" s="10">
        <v>12</v>
      </c>
      <c r="BH18" s="10">
        <v>1.9E-2</v>
      </c>
      <c r="BI18" s="2">
        <f t="shared" si="19"/>
        <v>1.9941796748000003E-2</v>
      </c>
    </row>
    <row r="19" spans="1:61" x14ac:dyDescent="0.3">
      <c r="A19" s="25">
        <v>44733.666666666664</v>
      </c>
      <c r="B19" s="3">
        <v>0.40990789721799997</v>
      </c>
      <c r="C19" s="10">
        <v>0.407005285446226</v>
      </c>
      <c r="D19" s="9">
        <f t="shared" si="0"/>
        <v>6.35</v>
      </c>
      <c r="E19" s="9">
        <v>74</v>
      </c>
      <c r="F19" s="9">
        <v>0.24560000000000001</v>
      </c>
      <c r="G19" s="9">
        <f t="shared" si="1"/>
        <v>0.16430789721799996</v>
      </c>
      <c r="H19" s="3">
        <v>0.334489859900999</v>
      </c>
      <c r="I19" s="10">
        <v>0.23915611990215799</v>
      </c>
      <c r="J19" s="10">
        <f t="shared" si="2"/>
        <v>5.9</v>
      </c>
      <c r="K19" s="10">
        <v>60</v>
      </c>
      <c r="L19" s="10">
        <v>0.161</v>
      </c>
      <c r="M19" s="9">
        <f t="shared" si="3"/>
        <v>0.17348985990099899</v>
      </c>
      <c r="N19" s="3">
        <v>0.214020227305</v>
      </c>
      <c r="O19" s="10">
        <v>0.13992024080321</v>
      </c>
      <c r="P19" s="10">
        <f t="shared" si="4"/>
        <v>2.5499999999999998</v>
      </c>
      <c r="Q19" s="10">
        <v>37</v>
      </c>
      <c r="R19" s="10">
        <v>7.6899999999999996E-2</v>
      </c>
      <c r="S19" s="9">
        <f t="shared" si="5"/>
        <v>0.13712022730500001</v>
      </c>
      <c r="T19" s="3">
        <v>0.24483107293</v>
      </c>
      <c r="U19" s="10">
        <v>0.28109142464258502</v>
      </c>
      <c r="V19" s="10">
        <f t="shared" si="6"/>
        <v>2.95</v>
      </c>
      <c r="W19" s="10">
        <v>35</v>
      </c>
      <c r="X19" s="10">
        <v>9.1899999999999996E-2</v>
      </c>
      <c r="Y19" s="9">
        <f t="shared" si="7"/>
        <v>0.15293107293000002</v>
      </c>
      <c r="Z19" s="3">
        <v>0.19796664228499999</v>
      </c>
      <c r="AA19" s="10">
        <v>0.21482390115362601</v>
      </c>
      <c r="AB19" s="10">
        <f t="shared" si="8"/>
        <v>4.55</v>
      </c>
      <c r="AC19" s="10">
        <v>57</v>
      </c>
      <c r="AD19" s="10">
        <v>0.1208</v>
      </c>
      <c r="AE19" s="9">
        <f t="shared" si="9"/>
        <v>7.7166642284999989E-2</v>
      </c>
      <c r="AF19" s="3">
        <v>0.41134882050799898</v>
      </c>
      <c r="AG19" s="10">
        <v>0.32753229239767101</v>
      </c>
      <c r="AH19" s="10">
        <f t="shared" si="10"/>
        <v>6.2</v>
      </c>
      <c r="AI19" s="10">
        <v>69</v>
      </c>
      <c r="AJ19" s="10">
        <v>0.14249999999999999</v>
      </c>
      <c r="AK19" s="9">
        <f t="shared" si="11"/>
        <v>0.26884882050799896</v>
      </c>
      <c r="AL19" s="3">
        <v>0.12811805369599999</v>
      </c>
      <c r="AM19" s="10">
        <v>8.8342350118197799E-2</v>
      </c>
      <c r="AN19" s="10">
        <f t="shared" si="12"/>
        <v>3.3</v>
      </c>
      <c r="AO19" s="10">
        <v>39</v>
      </c>
      <c r="AP19" s="10">
        <v>7.0000000000000007E-2</v>
      </c>
      <c r="AQ19" s="9">
        <f t="shared" si="13"/>
        <v>5.8118053695999983E-2</v>
      </c>
      <c r="AR19" s="3">
        <v>0.359738322188</v>
      </c>
      <c r="AS19" s="10">
        <v>0.37298539442832102</v>
      </c>
      <c r="AT19" s="10">
        <f t="shared" si="14"/>
        <v>5.55</v>
      </c>
      <c r="AU19" s="10">
        <v>65</v>
      </c>
      <c r="AV19" s="10">
        <v>0.1749</v>
      </c>
      <c r="AW19" s="9">
        <f t="shared" si="15"/>
        <v>0.184838322188</v>
      </c>
      <c r="AX19" s="3">
        <v>0.13833853658</v>
      </c>
      <c r="AY19" s="10">
        <v>8.3937813568437006E-2</v>
      </c>
      <c r="AZ19" s="10">
        <f t="shared" si="16"/>
        <v>1.5</v>
      </c>
      <c r="BA19" s="10">
        <v>24</v>
      </c>
      <c r="BB19" s="10">
        <v>4.3099999999999999E-2</v>
      </c>
      <c r="BC19" s="9">
        <f t="shared" si="17"/>
        <v>9.5238536580000005E-2</v>
      </c>
      <c r="BD19" s="3">
        <v>6.286466667E-2</v>
      </c>
      <c r="BE19" s="10">
        <v>3.8742783210216299E-2</v>
      </c>
      <c r="BF19" s="10">
        <f t="shared" si="18"/>
        <v>0.9</v>
      </c>
      <c r="BG19" s="10">
        <v>12</v>
      </c>
      <c r="BH19" s="10">
        <v>1.9E-2</v>
      </c>
      <c r="BI19" s="2">
        <f t="shared" si="19"/>
        <v>4.3864666669999997E-2</v>
      </c>
    </row>
    <row r="20" spans="1:61" x14ac:dyDescent="0.3">
      <c r="A20" s="25">
        <v>44733.708333333336</v>
      </c>
      <c r="B20" s="3">
        <v>0.44972352666600002</v>
      </c>
      <c r="C20" s="10">
        <v>0.46667121358950497</v>
      </c>
      <c r="D20" s="9">
        <f t="shared" si="0"/>
        <v>6.35</v>
      </c>
      <c r="E20" s="9">
        <v>74</v>
      </c>
      <c r="F20" s="9">
        <v>0.24560000000000001</v>
      </c>
      <c r="G20" s="9">
        <f t="shared" si="1"/>
        <v>0.204123526666</v>
      </c>
      <c r="H20" s="3">
        <v>0.29859612921499901</v>
      </c>
      <c r="I20" s="10">
        <v>0.27359631000261297</v>
      </c>
      <c r="J20" s="10">
        <f t="shared" si="2"/>
        <v>5.9</v>
      </c>
      <c r="K20" s="10">
        <v>60</v>
      </c>
      <c r="L20" s="10">
        <v>0.161</v>
      </c>
      <c r="M20" s="9">
        <f t="shared" si="3"/>
        <v>0.137596129214999</v>
      </c>
      <c r="N20" s="3">
        <v>0.23879792599299901</v>
      </c>
      <c r="O20" s="10">
        <v>0.133454783854695</v>
      </c>
      <c r="P20" s="10">
        <f t="shared" si="4"/>
        <v>2.5499999999999998</v>
      </c>
      <c r="Q20" s="10">
        <v>37</v>
      </c>
      <c r="R20" s="10">
        <v>7.6899999999999996E-2</v>
      </c>
      <c r="S20" s="9">
        <f t="shared" si="5"/>
        <v>0.16189792599299901</v>
      </c>
      <c r="T20" s="3">
        <v>0.28272642503700002</v>
      </c>
      <c r="U20" s="10">
        <v>0.21012564685694901</v>
      </c>
      <c r="V20" s="10">
        <f t="shared" si="6"/>
        <v>2.95</v>
      </c>
      <c r="W20" s="10">
        <v>35</v>
      </c>
      <c r="X20" s="10">
        <v>9.1899999999999996E-2</v>
      </c>
      <c r="Y20" s="9">
        <f t="shared" si="7"/>
        <v>0.19082642503700004</v>
      </c>
      <c r="Z20" s="3">
        <v>0.17882048400799899</v>
      </c>
      <c r="AA20" s="10">
        <v>0.22265559022421599</v>
      </c>
      <c r="AB20" s="10">
        <f t="shared" si="8"/>
        <v>4.55</v>
      </c>
      <c r="AC20" s="10">
        <v>57</v>
      </c>
      <c r="AD20" s="10">
        <v>0.1208</v>
      </c>
      <c r="AE20" s="9">
        <f t="shared" si="9"/>
        <v>5.8020484007998988E-2</v>
      </c>
      <c r="AF20" s="3">
        <v>0.31700694392200002</v>
      </c>
      <c r="AG20" s="10">
        <v>0.30068597369120997</v>
      </c>
      <c r="AH20" s="10">
        <f t="shared" si="10"/>
        <v>6.2</v>
      </c>
      <c r="AI20" s="10">
        <v>69</v>
      </c>
      <c r="AJ20" s="10">
        <v>0.14249999999999999</v>
      </c>
      <c r="AK20" s="9">
        <f t="shared" si="11"/>
        <v>0.17450694392200003</v>
      </c>
      <c r="AL20" s="3">
        <v>0.16455473585699901</v>
      </c>
      <c r="AM20" s="10">
        <v>0.10089745226869</v>
      </c>
      <c r="AN20" s="10">
        <f t="shared" si="12"/>
        <v>3.3</v>
      </c>
      <c r="AO20" s="10">
        <v>39</v>
      </c>
      <c r="AP20" s="10">
        <v>7.0000000000000007E-2</v>
      </c>
      <c r="AQ20" s="9">
        <f t="shared" si="13"/>
        <v>9.4554735856999E-2</v>
      </c>
      <c r="AR20" s="3">
        <v>0.274524755663</v>
      </c>
      <c r="AS20" s="10">
        <v>0.34686943749428301</v>
      </c>
      <c r="AT20" s="10">
        <f t="shared" si="14"/>
        <v>5.55</v>
      </c>
      <c r="AU20" s="10">
        <v>65</v>
      </c>
      <c r="AV20" s="10">
        <v>0.1749</v>
      </c>
      <c r="AW20" s="9">
        <f t="shared" si="15"/>
        <v>9.9624755662999998E-2</v>
      </c>
      <c r="AX20" s="3">
        <v>6.5927948751999907E-2</v>
      </c>
      <c r="AY20" s="10">
        <v>7.0677880308909494E-2</v>
      </c>
      <c r="AZ20" s="10">
        <f t="shared" si="16"/>
        <v>1.5</v>
      </c>
      <c r="BA20" s="10">
        <v>24</v>
      </c>
      <c r="BB20" s="10">
        <v>4.3099999999999999E-2</v>
      </c>
      <c r="BC20" s="9">
        <f t="shared" si="17"/>
        <v>2.2827948751999907E-2</v>
      </c>
      <c r="BD20" s="3">
        <v>2.3185000000000001E-2</v>
      </c>
      <c r="BE20" s="10">
        <v>5.4023285628826703E-2</v>
      </c>
      <c r="BF20" s="10">
        <f t="shared" si="18"/>
        <v>0.9</v>
      </c>
      <c r="BG20" s="10">
        <v>12</v>
      </c>
      <c r="BH20" s="10">
        <v>1.9E-2</v>
      </c>
      <c r="BI20" s="2">
        <f t="shared" si="19"/>
        <v>4.1850000000000012E-3</v>
      </c>
    </row>
    <row r="21" spans="1:61" x14ac:dyDescent="0.3">
      <c r="A21" s="25">
        <v>44733.75</v>
      </c>
      <c r="B21" s="3">
        <v>0.56037011985200003</v>
      </c>
      <c r="C21" s="10">
        <v>0.424305257863758</v>
      </c>
      <c r="D21" s="9">
        <f t="shared" si="0"/>
        <v>6.35</v>
      </c>
      <c r="E21" s="9">
        <v>74</v>
      </c>
      <c r="F21" s="9">
        <v>0.24560000000000001</v>
      </c>
      <c r="G21" s="9">
        <f t="shared" si="1"/>
        <v>0.31477011985199999</v>
      </c>
      <c r="H21" s="3">
        <v>0.31469152072999901</v>
      </c>
      <c r="I21" s="10">
        <v>0.25562002002753198</v>
      </c>
      <c r="J21" s="10">
        <f t="shared" si="2"/>
        <v>5.9</v>
      </c>
      <c r="K21" s="10">
        <v>60</v>
      </c>
      <c r="L21" s="10">
        <v>0.161</v>
      </c>
      <c r="M21" s="9">
        <f t="shared" si="3"/>
        <v>0.153691520729999</v>
      </c>
      <c r="N21" s="3">
        <v>0.17804483423099901</v>
      </c>
      <c r="O21" s="10">
        <v>0.15904678771112701</v>
      </c>
      <c r="P21" s="10">
        <f t="shared" si="4"/>
        <v>2.5499999999999998</v>
      </c>
      <c r="Q21" s="10">
        <v>37</v>
      </c>
      <c r="R21" s="10">
        <v>7.6899999999999996E-2</v>
      </c>
      <c r="S21" s="9">
        <f t="shared" si="5"/>
        <v>0.10114483423099901</v>
      </c>
      <c r="T21" s="3">
        <v>0.15575259065800001</v>
      </c>
      <c r="U21" s="10">
        <v>0.17629866526769</v>
      </c>
      <c r="V21" s="10">
        <f t="shared" si="6"/>
        <v>2.95</v>
      </c>
      <c r="W21" s="10">
        <v>35</v>
      </c>
      <c r="X21" s="10">
        <v>9.1899999999999996E-2</v>
      </c>
      <c r="Y21" s="9">
        <f t="shared" si="7"/>
        <v>6.3852590658000016E-2</v>
      </c>
      <c r="Z21" s="3">
        <v>0.30885989017100002</v>
      </c>
      <c r="AA21" s="10">
        <v>0.191928024313615</v>
      </c>
      <c r="AB21" s="10">
        <f t="shared" si="8"/>
        <v>4.55</v>
      </c>
      <c r="AC21" s="10">
        <v>57</v>
      </c>
      <c r="AD21" s="10">
        <v>0.1208</v>
      </c>
      <c r="AE21" s="9">
        <f t="shared" si="9"/>
        <v>0.188059890171</v>
      </c>
      <c r="AF21" s="3">
        <v>0.21473513931800001</v>
      </c>
      <c r="AG21" s="10">
        <v>0</v>
      </c>
      <c r="AH21" s="10">
        <f t="shared" si="10"/>
        <v>6.2</v>
      </c>
      <c r="AI21" s="10">
        <v>69</v>
      </c>
      <c r="AJ21" s="10">
        <v>0.14249999999999999</v>
      </c>
      <c r="AK21" s="9">
        <f t="shared" si="11"/>
        <v>7.2235139318000019E-2</v>
      </c>
      <c r="AL21" s="3">
        <v>0.15040809834899899</v>
      </c>
      <c r="AM21" s="10">
        <v>0.116855626262151</v>
      </c>
      <c r="AN21" s="10">
        <f t="shared" si="12"/>
        <v>3.3</v>
      </c>
      <c r="AO21" s="10">
        <v>39</v>
      </c>
      <c r="AP21" s="10">
        <v>7.0000000000000007E-2</v>
      </c>
      <c r="AQ21" s="9">
        <f t="shared" si="13"/>
        <v>8.040809834899898E-2</v>
      </c>
      <c r="AR21" s="3">
        <v>0.24960226404499899</v>
      </c>
      <c r="AS21" s="10">
        <v>0.32626248509165101</v>
      </c>
      <c r="AT21" s="10">
        <f t="shared" si="14"/>
        <v>5.55</v>
      </c>
      <c r="AU21" s="10">
        <v>65</v>
      </c>
      <c r="AV21" s="10">
        <v>0.1749</v>
      </c>
      <c r="AW21" s="9">
        <f t="shared" si="15"/>
        <v>7.4702264044998995E-2</v>
      </c>
      <c r="AX21" s="3">
        <v>8.6914246372000001E-2</v>
      </c>
      <c r="AY21" s="10">
        <v>5.1821984217786998E-2</v>
      </c>
      <c r="AZ21" s="10">
        <f t="shared" si="16"/>
        <v>1.5</v>
      </c>
      <c r="BA21" s="10">
        <v>24</v>
      </c>
      <c r="BB21" s="10">
        <v>4.3099999999999999E-2</v>
      </c>
      <c r="BC21" s="9">
        <f t="shared" si="17"/>
        <v>4.3814246372000001E-2</v>
      </c>
      <c r="BD21" s="3">
        <v>5.8497692309999898E-2</v>
      </c>
      <c r="BE21" s="10">
        <v>2.6722839533591398E-2</v>
      </c>
      <c r="BF21" s="10">
        <f t="shared" si="18"/>
        <v>0.9</v>
      </c>
      <c r="BG21" s="10">
        <v>12</v>
      </c>
      <c r="BH21" s="10">
        <v>1.9E-2</v>
      </c>
      <c r="BI21" s="2">
        <f t="shared" si="19"/>
        <v>3.9497692309999902E-2</v>
      </c>
    </row>
    <row r="22" spans="1:61" x14ac:dyDescent="0.3">
      <c r="A22" s="25">
        <v>44733.791666666664</v>
      </c>
      <c r="B22" s="3">
        <v>0.404940617931</v>
      </c>
      <c r="C22" s="10">
        <v>0.40432038205279303</v>
      </c>
      <c r="D22" s="9">
        <f t="shared" si="0"/>
        <v>6.35</v>
      </c>
      <c r="E22" s="9">
        <v>74</v>
      </c>
      <c r="F22" s="9">
        <v>0.24560000000000001</v>
      </c>
      <c r="G22" s="9">
        <f t="shared" si="1"/>
        <v>0.15934061793099999</v>
      </c>
      <c r="H22" s="3">
        <v>0.25595610149600001</v>
      </c>
      <c r="I22" s="10">
        <v>0.23083964219224501</v>
      </c>
      <c r="J22" s="10">
        <f t="shared" si="2"/>
        <v>5.9</v>
      </c>
      <c r="K22" s="10">
        <v>60</v>
      </c>
      <c r="L22" s="10">
        <v>0.161</v>
      </c>
      <c r="M22" s="9">
        <f t="shared" si="3"/>
        <v>9.4956101496000006E-2</v>
      </c>
      <c r="N22" s="3">
        <v>0.14914553544600001</v>
      </c>
      <c r="O22" s="10">
        <v>0.135264801103853</v>
      </c>
      <c r="P22" s="10">
        <f t="shared" si="4"/>
        <v>2.5499999999999998</v>
      </c>
      <c r="Q22" s="10">
        <v>37</v>
      </c>
      <c r="R22" s="10">
        <v>7.6899999999999996E-2</v>
      </c>
      <c r="S22" s="9">
        <f t="shared" si="5"/>
        <v>7.2245535446000014E-2</v>
      </c>
      <c r="T22" s="3">
        <v>0.201450656093</v>
      </c>
      <c r="U22" s="10">
        <v>0.123136807178451</v>
      </c>
      <c r="V22" s="10">
        <f t="shared" si="6"/>
        <v>2.95</v>
      </c>
      <c r="W22" s="10">
        <v>35</v>
      </c>
      <c r="X22" s="10">
        <v>9.1899999999999996E-2</v>
      </c>
      <c r="Y22" s="9">
        <f t="shared" si="7"/>
        <v>0.10955065609300001</v>
      </c>
      <c r="Z22" s="3">
        <v>0.14535476208100001</v>
      </c>
      <c r="AA22" s="10">
        <v>0.18433014287208199</v>
      </c>
      <c r="AB22" s="10">
        <f t="shared" si="8"/>
        <v>4.55</v>
      </c>
      <c r="AC22" s="10">
        <v>57</v>
      </c>
      <c r="AD22" s="10">
        <v>0.1208</v>
      </c>
      <c r="AE22" s="9">
        <f t="shared" si="9"/>
        <v>2.4554762081000006E-2</v>
      </c>
      <c r="AF22" s="3">
        <v>0.26080546213700001</v>
      </c>
      <c r="AG22" s="10">
        <v>0.22120472005646299</v>
      </c>
      <c r="AH22" s="10">
        <f t="shared" si="10"/>
        <v>6.2</v>
      </c>
      <c r="AI22" s="10">
        <v>69</v>
      </c>
      <c r="AJ22" s="10">
        <v>0.14249999999999999</v>
      </c>
      <c r="AK22" s="9">
        <f t="shared" si="11"/>
        <v>0.11830546213700002</v>
      </c>
      <c r="AL22" s="3">
        <v>0.100138765299</v>
      </c>
      <c r="AM22" s="10">
        <v>7.7009199478947896E-2</v>
      </c>
      <c r="AN22" s="10">
        <f t="shared" si="12"/>
        <v>3.3</v>
      </c>
      <c r="AO22" s="10">
        <v>39</v>
      </c>
      <c r="AP22" s="10">
        <v>7.0000000000000007E-2</v>
      </c>
      <c r="AQ22" s="9">
        <f t="shared" si="13"/>
        <v>3.0138765298999989E-2</v>
      </c>
      <c r="AR22" s="3">
        <v>0.33714541208299897</v>
      </c>
      <c r="AS22" s="10">
        <v>0.21247168600650099</v>
      </c>
      <c r="AT22" s="10">
        <f t="shared" si="14"/>
        <v>5.55</v>
      </c>
      <c r="AU22" s="10">
        <v>65</v>
      </c>
      <c r="AV22" s="10">
        <v>0.1749</v>
      </c>
      <c r="AW22" s="9">
        <f t="shared" si="15"/>
        <v>0.16224541208299897</v>
      </c>
      <c r="AX22" s="3">
        <v>9.4737033190999895E-2</v>
      </c>
      <c r="AY22" s="10">
        <v>6.0180813596666001E-2</v>
      </c>
      <c r="AZ22" s="10">
        <f t="shared" si="16"/>
        <v>1.5</v>
      </c>
      <c r="BA22" s="10">
        <v>24</v>
      </c>
      <c r="BB22" s="10">
        <v>4.3099999999999999E-2</v>
      </c>
      <c r="BC22" s="9">
        <f t="shared" si="17"/>
        <v>5.1637033190999895E-2</v>
      </c>
      <c r="BD22" s="3">
        <v>6.8192307692000007E-2</v>
      </c>
      <c r="BE22" s="10">
        <v>4.27588096959267E-2</v>
      </c>
      <c r="BF22" s="10">
        <f t="shared" si="18"/>
        <v>0.9</v>
      </c>
      <c r="BG22" s="10">
        <v>12</v>
      </c>
      <c r="BH22" s="10">
        <v>1.9E-2</v>
      </c>
      <c r="BI22" s="2">
        <f t="shared" si="19"/>
        <v>4.9192307692000004E-2</v>
      </c>
    </row>
    <row r="23" spans="1:61" x14ac:dyDescent="0.3">
      <c r="A23" s="25">
        <v>44733.833333333336</v>
      </c>
      <c r="B23" s="3">
        <v>0.45882070586899998</v>
      </c>
      <c r="C23" s="10">
        <v>0.28624651922903699</v>
      </c>
      <c r="D23" s="9">
        <f t="shared" si="0"/>
        <v>6.35</v>
      </c>
      <c r="E23" s="9">
        <v>74</v>
      </c>
      <c r="F23" s="9">
        <v>0.24560000000000001</v>
      </c>
      <c r="G23" s="9">
        <f t="shared" si="1"/>
        <v>0.21322070586899997</v>
      </c>
      <c r="H23" s="3">
        <v>0.205769345932</v>
      </c>
      <c r="I23" s="10">
        <v>0.23330680011425101</v>
      </c>
      <c r="J23" s="10">
        <f t="shared" si="2"/>
        <v>5.9</v>
      </c>
      <c r="K23" s="10">
        <v>60</v>
      </c>
      <c r="L23" s="10">
        <v>0.161</v>
      </c>
      <c r="M23" s="9">
        <f t="shared" si="3"/>
        <v>4.4769345931999993E-2</v>
      </c>
      <c r="N23" s="3">
        <v>0.162167377414</v>
      </c>
      <c r="O23" s="10">
        <v>9.6685347362767002E-2</v>
      </c>
      <c r="P23" s="10">
        <f t="shared" si="4"/>
        <v>2.5499999999999998</v>
      </c>
      <c r="Q23" s="10">
        <v>37</v>
      </c>
      <c r="R23" s="10">
        <v>7.6899999999999996E-2</v>
      </c>
      <c r="S23" s="9">
        <f t="shared" si="5"/>
        <v>8.5267377414000006E-2</v>
      </c>
      <c r="T23" s="3">
        <v>0.23191161652799999</v>
      </c>
      <c r="U23" s="10">
        <v>0.10657942121697001</v>
      </c>
      <c r="V23" s="10">
        <f t="shared" si="6"/>
        <v>2.95</v>
      </c>
      <c r="W23" s="10">
        <v>35</v>
      </c>
      <c r="X23" s="10">
        <v>9.1899999999999996E-2</v>
      </c>
      <c r="Y23" s="9">
        <f t="shared" si="7"/>
        <v>0.14001161652799998</v>
      </c>
      <c r="Z23" s="3">
        <v>0.13935922269599901</v>
      </c>
      <c r="AA23" s="10">
        <v>0.134793867807951</v>
      </c>
      <c r="AB23" s="10">
        <f t="shared" si="8"/>
        <v>4.55</v>
      </c>
      <c r="AC23" s="10">
        <v>57</v>
      </c>
      <c r="AD23" s="10">
        <v>0.1208</v>
      </c>
      <c r="AE23" s="9">
        <f t="shared" si="9"/>
        <v>1.8559222695999009E-2</v>
      </c>
      <c r="AF23" s="3">
        <v>0.27984342119799999</v>
      </c>
      <c r="AG23" s="10">
        <v>0.177684727254038</v>
      </c>
      <c r="AH23" s="10">
        <f t="shared" si="10"/>
        <v>6.2</v>
      </c>
      <c r="AI23" s="10">
        <v>69</v>
      </c>
      <c r="AJ23" s="10">
        <v>0.14249999999999999</v>
      </c>
      <c r="AK23" s="9">
        <f t="shared" si="11"/>
        <v>0.137343421198</v>
      </c>
      <c r="AL23" s="3">
        <v>0.125748013701</v>
      </c>
      <c r="AM23" s="10">
        <v>8.2941930981409798E-2</v>
      </c>
      <c r="AN23" s="10">
        <f t="shared" si="12"/>
        <v>3.3</v>
      </c>
      <c r="AO23" s="10">
        <v>39</v>
      </c>
      <c r="AP23" s="10">
        <v>7.0000000000000007E-2</v>
      </c>
      <c r="AQ23" s="9">
        <f t="shared" si="13"/>
        <v>5.5748013700999993E-2</v>
      </c>
      <c r="AR23" s="3">
        <v>0.20184541407100001</v>
      </c>
      <c r="AS23" s="10">
        <v>0.162491313950994</v>
      </c>
      <c r="AT23" s="10">
        <f t="shared" si="14"/>
        <v>5.55</v>
      </c>
      <c r="AU23" s="10">
        <v>65</v>
      </c>
      <c r="AV23" s="10">
        <v>0.1749</v>
      </c>
      <c r="AW23" s="9">
        <f t="shared" si="15"/>
        <v>2.6945414071000012E-2</v>
      </c>
      <c r="AX23" s="3">
        <v>4.3671143962000003E-2</v>
      </c>
      <c r="AY23" s="10">
        <v>3.72954723335455E-2</v>
      </c>
      <c r="AZ23" s="10">
        <f t="shared" si="16"/>
        <v>1.5</v>
      </c>
      <c r="BA23" s="10">
        <v>24</v>
      </c>
      <c r="BB23" s="10">
        <v>4.3099999999999999E-2</v>
      </c>
      <c r="BC23" s="9">
        <f t="shared" si="17"/>
        <v>5.7114396200000361E-4</v>
      </c>
      <c r="BD23" s="3">
        <v>2.096487805E-2</v>
      </c>
      <c r="BE23" s="10">
        <v>2.4123532107493701E-2</v>
      </c>
      <c r="BF23" s="10">
        <f t="shared" si="18"/>
        <v>0.9</v>
      </c>
      <c r="BG23" s="10">
        <v>12</v>
      </c>
      <c r="BH23" s="10">
        <v>1.9E-2</v>
      </c>
      <c r="BI23" s="2">
        <f t="shared" si="19"/>
        <v>1.9648780500000004E-3</v>
      </c>
    </row>
    <row r="24" spans="1:61" x14ac:dyDescent="0.3">
      <c r="A24" s="25">
        <v>44733.875</v>
      </c>
      <c r="B24" s="3">
        <v>0.36203083663299901</v>
      </c>
      <c r="C24" s="10">
        <v>0.26847917734725701</v>
      </c>
      <c r="D24" s="9">
        <f t="shared" si="0"/>
        <v>6.35</v>
      </c>
      <c r="E24" s="9">
        <v>74</v>
      </c>
      <c r="F24" s="9">
        <v>0.24560000000000001</v>
      </c>
      <c r="G24" s="9">
        <f t="shared" si="1"/>
        <v>0.116430836632999</v>
      </c>
      <c r="H24" s="3">
        <v>0.173476702333</v>
      </c>
      <c r="I24" s="10">
        <v>0.15023811690882299</v>
      </c>
      <c r="J24" s="10">
        <f t="shared" si="2"/>
        <v>5.9</v>
      </c>
      <c r="K24" s="10">
        <v>60</v>
      </c>
      <c r="L24" s="10">
        <v>0.161</v>
      </c>
      <c r="M24" s="9">
        <f t="shared" si="3"/>
        <v>1.2476702332999995E-2</v>
      </c>
      <c r="N24" s="3">
        <v>0.110469510799999</v>
      </c>
      <c r="O24" s="10">
        <v>8.9244881510355104E-2</v>
      </c>
      <c r="P24" s="10">
        <f t="shared" si="4"/>
        <v>2.5499999999999998</v>
      </c>
      <c r="Q24" s="10">
        <v>37</v>
      </c>
      <c r="R24" s="10">
        <v>7.6899999999999996E-2</v>
      </c>
      <c r="S24" s="9">
        <f t="shared" si="5"/>
        <v>3.3569510799999008E-2</v>
      </c>
      <c r="T24" s="3">
        <v>0.13199892970999999</v>
      </c>
      <c r="U24" s="10">
        <v>9.7095502636778797E-2</v>
      </c>
      <c r="V24" s="10">
        <f t="shared" si="6"/>
        <v>2.95</v>
      </c>
      <c r="W24" s="10">
        <v>35</v>
      </c>
      <c r="X24" s="10">
        <v>9.1899999999999996E-2</v>
      </c>
      <c r="Y24" s="9">
        <f t="shared" si="7"/>
        <v>4.0098929709999995E-2</v>
      </c>
      <c r="Z24" s="3">
        <v>0.20607423505799899</v>
      </c>
      <c r="AA24" s="10">
        <v>0.13408441680960601</v>
      </c>
      <c r="AB24" s="10">
        <f t="shared" si="8"/>
        <v>4.55</v>
      </c>
      <c r="AC24" s="10">
        <v>57</v>
      </c>
      <c r="AD24" s="10">
        <v>0.1208</v>
      </c>
      <c r="AE24" s="9">
        <f t="shared" si="9"/>
        <v>8.5274235057998984E-2</v>
      </c>
      <c r="AF24" s="3">
        <v>0.128369269314</v>
      </c>
      <c r="AG24" s="10">
        <v>0.145972383579931</v>
      </c>
      <c r="AH24" s="10">
        <f t="shared" si="10"/>
        <v>6.2</v>
      </c>
      <c r="AI24" s="10">
        <v>69</v>
      </c>
      <c r="AJ24" s="10">
        <v>0.14249999999999999</v>
      </c>
      <c r="AK24" s="9">
        <f t="shared" si="11"/>
        <v>0</v>
      </c>
      <c r="AL24" s="3">
        <v>0.129836451268</v>
      </c>
      <c r="AM24" s="10">
        <v>3.7323640956651499E-2</v>
      </c>
      <c r="AN24" s="10">
        <f t="shared" si="12"/>
        <v>3.3</v>
      </c>
      <c r="AO24" s="10">
        <v>39</v>
      </c>
      <c r="AP24" s="10">
        <v>7.0000000000000007E-2</v>
      </c>
      <c r="AQ24" s="9">
        <f t="shared" si="13"/>
        <v>5.9836451267999996E-2</v>
      </c>
      <c r="AR24" s="3">
        <v>0.119297247323</v>
      </c>
      <c r="AS24" s="10">
        <v>0.171906142321506</v>
      </c>
      <c r="AT24" s="10">
        <f t="shared" si="14"/>
        <v>5.55</v>
      </c>
      <c r="AU24" s="10">
        <v>65</v>
      </c>
      <c r="AV24" s="10">
        <v>0.1749</v>
      </c>
      <c r="AW24" s="9">
        <f t="shared" si="15"/>
        <v>0</v>
      </c>
      <c r="AX24" s="3">
        <v>3.8617127729999999E-2</v>
      </c>
      <c r="AY24" s="10">
        <v>4.5947134833921502E-2</v>
      </c>
      <c r="AZ24" s="10">
        <f t="shared" si="16"/>
        <v>1.5</v>
      </c>
      <c r="BA24" s="10">
        <v>24</v>
      </c>
      <c r="BB24" s="10">
        <v>4.3099999999999999E-2</v>
      </c>
      <c r="BC24" s="9">
        <f t="shared" si="17"/>
        <v>0</v>
      </c>
      <c r="BD24" s="3">
        <v>1.0751219509999999E-3</v>
      </c>
      <c r="BE24" s="10">
        <v>7.6808574442204999E-3</v>
      </c>
      <c r="BF24" s="10">
        <f t="shared" si="18"/>
        <v>0.9</v>
      </c>
      <c r="BG24" s="10">
        <v>12</v>
      </c>
      <c r="BH24" s="10">
        <v>1.9E-2</v>
      </c>
      <c r="BI24" s="2">
        <f t="shared" si="19"/>
        <v>0</v>
      </c>
    </row>
    <row r="25" spans="1:61" x14ac:dyDescent="0.3">
      <c r="A25" s="25">
        <v>44733.916666666664</v>
      </c>
      <c r="B25" s="3">
        <v>0.329645368735</v>
      </c>
      <c r="C25" s="10">
        <v>0.15703707884652199</v>
      </c>
      <c r="D25" s="9">
        <f t="shared" si="0"/>
        <v>6.35</v>
      </c>
      <c r="E25" s="9">
        <v>74</v>
      </c>
      <c r="F25" s="9">
        <v>0.24560000000000001</v>
      </c>
      <c r="G25" s="9">
        <f t="shared" si="1"/>
        <v>8.4045368734999987E-2</v>
      </c>
      <c r="H25" s="3">
        <v>0.161271118086</v>
      </c>
      <c r="I25" s="10">
        <v>0.108770829836331</v>
      </c>
      <c r="J25" s="10">
        <f t="shared" si="2"/>
        <v>5.9</v>
      </c>
      <c r="K25" s="10">
        <v>60</v>
      </c>
      <c r="L25" s="10">
        <v>0.161</v>
      </c>
      <c r="M25" s="9">
        <f t="shared" si="3"/>
        <v>2.7111808599999954E-4</v>
      </c>
      <c r="N25" s="3">
        <v>5.7037483687999997E-2</v>
      </c>
      <c r="O25" s="10">
        <v>5.8312929040049803E-2</v>
      </c>
      <c r="P25" s="10">
        <f t="shared" si="4"/>
        <v>2.5499999999999998</v>
      </c>
      <c r="Q25" s="10">
        <v>37</v>
      </c>
      <c r="R25" s="10">
        <v>7.6899999999999996E-2</v>
      </c>
      <c r="S25" s="9">
        <f t="shared" si="5"/>
        <v>0</v>
      </c>
      <c r="T25" s="3">
        <v>8.3738646050000004E-2</v>
      </c>
      <c r="U25" s="10">
        <v>2.5496107343370399E-2</v>
      </c>
      <c r="V25" s="10">
        <f t="shared" si="6"/>
        <v>2.95</v>
      </c>
      <c r="W25" s="10">
        <v>35</v>
      </c>
      <c r="X25" s="10">
        <v>9.1899999999999996E-2</v>
      </c>
      <c r="Y25" s="9">
        <f t="shared" si="7"/>
        <v>0</v>
      </c>
      <c r="Z25" s="3">
        <v>0.10927452709799999</v>
      </c>
      <c r="AA25" s="10">
        <v>6.4838025307965202E-2</v>
      </c>
      <c r="AB25" s="10">
        <f t="shared" si="8"/>
        <v>4.55</v>
      </c>
      <c r="AC25" s="10">
        <v>57</v>
      </c>
      <c r="AD25" s="10">
        <v>0.1208</v>
      </c>
      <c r="AE25" s="9">
        <f t="shared" si="9"/>
        <v>0</v>
      </c>
      <c r="AF25" s="3">
        <v>0.154760435774</v>
      </c>
      <c r="AG25" s="10">
        <v>0.104703664409311</v>
      </c>
      <c r="AH25" s="10">
        <f t="shared" si="10"/>
        <v>6.2</v>
      </c>
      <c r="AI25" s="10">
        <v>69</v>
      </c>
      <c r="AJ25" s="10">
        <v>0.14249999999999999</v>
      </c>
      <c r="AK25" s="9">
        <f t="shared" si="11"/>
        <v>1.2260435774000017E-2</v>
      </c>
      <c r="AL25" s="3">
        <v>7.3211566418999993E-2</v>
      </c>
      <c r="AM25" s="10">
        <v>1.8069215512638299E-2</v>
      </c>
      <c r="AN25" s="10">
        <f t="shared" si="12"/>
        <v>3.3</v>
      </c>
      <c r="AO25" s="10">
        <v>39</v>
      </c>
      <c r="AP25" s="10">
        <v>7.0000000000000007E-2</v>
      </c>
      <c r="AQ25" s="9">
        <f t="shared" si="13"/>
        <v>3.2115664189999865E-3</v>
      </c>
      <c r="AR25" s="3">
        <v>0.139087550132</v>
      </c>
      <c r="AS25" s="10">
        <v>0.14793607329332201</v>
      </c>
      <c r="AT25" s="10">
        <f t="shared" si="14"/>
        <v>5.55</v>
      </c>
      <c r="AU25" s="10">
        <v>65</v>
      </c>
      <c r="AV25" s="10">
        <v>0.1749</v>
      </c>
      <c r="AW25" s="9">
        <f t="shared" si="15"/>
        <v>0</v>
      </c>
      <c r="AX25" s="3">
        <v>2.27992567599999E-2</v>
      </c>
      <c r="AY25" s="10">
        <v>2.2762230006104899E-2</v>
      </c>
      <c r="AZ25" s="10">
        <f t="shared" si="16"/>
        <v>1.5</v>
      </c>
      <c r="BA25" s="10">
        <v>24</v>
      </c>
      <c r="BB25" s="10">
        <v>4.3099999999999999E-2</v>
      </c>
      <c r="BC25" s="9">
        <f t="shared" si="17"/>
        <v>0</v>
      </c>
      <c r="BD25" s="3">
        <v>0</v>
      </c>
      <c r="BE25" s="10">
        <v>4.5747395376249103E-3</v>
      </c>
      <c r="BF25" s="10">
        <f t="shared" si="18"/>
        <v>0.9</v>
      </c>
      <c r="BG25" s="10">
        <v>12</v>
      </c>
      <c r="BH25" s="10">
        <v>1.9E-2</v>
      </c>
      <c r="BI25" s="2">
        <f t="shared" si="19"/>
        <v>0</v>
      </c>
    </row>
    <row r="26" spans="1:61" x14ac:dyDescent="0.3">
      <c r="A26" s="25">
        <v>44733.958333333336</v>
      </c>
      <c r="B26" s="3">
        <v>0.12744023007899999</v>
      </c>
      <c r="C26" s="10">
        <v>0.116884340904303</v>
      </c>
      <c r="D26" s="9">
        <f t="shared" si="0"/>
        <v>6.35</v>
      </c>
      <c r="E26" s="9">
        <v>74</v>
      </c>
      <c r="F26" s="9">
        <v>0.24560000000000001</v>
      </c>
      <c r="G26" s="9">
        <f t="shared" si="1"/>
        <v>0</v>
      </c>
      <c r="H26" s="3">
        <v>0.13275186299200001</v>
      </c>
      <c r="I26" s="10">
        <v>5.1168814548297699E-2</v>
      </c>
      <c r="J26" s="10">
        <f t="shared" si="2"/>
        <v>5.9</v>
      </c>
      <c r="K26" s="10">
        <v>60</v>
      </c>
      <c r="L26" s="10">
        <v>0.161</v>
      </c>
      <c r="M26" s="9">
        <f t="shared" si="3"/>
        <v>0</v>
      </c>
      <c r="N26" s="3">
        <v>3.3806244534000003E-2</v>
      </c>
      <c r="O26" s="10">
        <v>3.1313149262097301E-2</v>
      </c>
      <c r="P26" s="10">
        <f t="shared" si="4"/>
        <v>2.5499999999999998</v>
      </c>
      <c r="Q26" s="10">
        <v>37</v>
      </c>
      <c r="R26" s="10">
        <v>7.6899999999999996E-2</v>
      </c>
      <c r="S26" s="9">
        <f t="shared" si="5"/>
        <v>0</v>
      </c>
      <c r="T26" s="3">
        <v>2.6221315788999999E-2</v>
      </c>
      <c r="U26" s="10">
        <v>2.6859025585375399E-2</v>
      </c>
      <c r="V26" s="10">
        <f t="shared" si="6"/>
        <v>2.95</v>
      </c>
      <c r="W26" s="10">
        <v>35</v>
      </c>
      <c r="X26" s="10">
        <v>9.1899999999999996E-2</v>
      </c>
      <c r="Y26" s="9">
        <f t="shared" si="7"/>
        <v>0</v>
      </c>
      <c r="Z26" s="3">
        <v>7.5557148760999907E-2</v>
      </c>
      <c r="AA26" s="10">
        <v>5.6359851107330598E-2</v>
      </c>
      <c r="AB26" s="10">
        <f t="shared" si="8"/>
        <v>4.55</v>
      </c>
      <c r="AC26" s="10">
        <v>57</v>
      </c>
      <c r="AD26" s="10">
        <v>0.1208</v>
      </c>
      <c r="AE26" s="9">
        <f t="shared" si="9"/>
        <v>0</v>
      </c>
      <c r="AF26" s="3">
        <v>0.14806940101999999</v>
      </c>
      <c r="AG26" s="10">
        <v>7.1731944252906299E-2</v>
      </c>
      <c r="AH26" s="10">
        <f t="shared" si="10"/>
        <v>6.2</v>
      </c>
      <c r="AI26" s="10">
        <v>69</v>
      </c>
      <c r="AJ26" s="10">
        <v>0.14249999999999999</v>
      </c>
      <c r="AK26" s="9">
        <f t="shared" si="11"/>
        <v>5.5694010200000033E-3</v>
      </c>
      <c r="AL26" s="3">
        <v>3.0760682926999999E-2</v>
      </c>
      <c r="AM26" s="10">
        <v>1.7424593973232001E-2</v>
      </c>
      <c r="AN26" s="10">
        <f t="shared" si="12"/>
        <v>3.3</v>
      </c>
      <c r="AO26" s="10">
        <v>39</v>
      </c>
      <c r="AP26" s="10">
        <v>7.0000000000000007E-2</v>
      </c>
      <c r="AQ26" s="9">
        <f t="shared" si="13"/>
        <v>0</v>
      </c>
      <c r="AR26" s="3">
        <v>0.18073913656499899</v>
      </c>
      <c r="AS26" s="10">
        <v>7.8241566912196803E-2</v>
      </c>
      <c r="AT26" s="10">
        <f t="shared" si="14"/>
        <v>5.55</v>
      </c>
      <c r="AU26" s="10">
        <v>65</v>
      </c>
      <c r="AV26" s="10">
        <v>0.1749</v>
      </c>
      <c r="AW26" s="9">
        <f t="shared" si="15"/>
        <v>5.8391365649989868E-3</v>
      </c>
      <c r="AX26" s="3">
        <v>2.0566879606999999E-2</v>
      </c>
      <c r="AY26" s="10">
        <v>9.2435090573652397E-3</v>
      </c>
      <c r="AZ26" s="10">
        <f t="shared" si="16"/>
        <v>1.5</v>
      </c>
      <c r="BA26" s="10">
        <v>24</v>
      </c>
      <c r="BB26" s="10">
        <v>4.3099999999999999E-2</v>
      </c>
      <c r="BC26" s="9">
        <f t="shared" si="17"/>
        <v>0</v>
      </c>
      <c r="BD26" s="3">
        <v>0</v>
      </c>
      <c r="BE26" s="10">
        <v>5.8489508689735096E-4</v>
      </c>
      <c r="BF26" s="10">
        <f t="shared" si="18"/>
        <v>0.9</v>
      </c>
      <c r="BG26" s="10">
        <v>12</v>
      </c>
      <c r="BH26" s="10">
        <v>1.9E-2</v>
      </c>
      <c r="BI26" s="2">
        <f t="shared" si="19"/>
        <v>0</v>
      </c>
    </row>
    <row r="27" spans="1:61" x14ac:dyDescent="0.3">
      <c r="A27" s="25">
        <v>44734</v>
      </c>
      <c r="B27" s="3">
        <v>0.1178381285</v>
      </c>
      <c r="C27" s="10">
        <v>8.0070904451696207E-2</v>
      </c>
      <c r="D27" s="9">
        <f t="shared" si="0"/>
        <v>6.35</v>
      </c>
      <c r="E27" s="9">
        <v>74</v>
      </c>
      <c r="F27" s="9">
        <v>0.24560000000000001</v>
      </c>
      <c r="G27" s="9">
        <f t="shared" si="1"/>
        <v>0</v>
      </c>
      <c r="H27" s="3">
        <v>5.6802195123999998E-2</v>
      </c>
      <c r="I27" s="10">
        <v>4.03664312023123E-2</v>
      </c>
      <c r="J27" s="10">
        <f t="shared" si="2"/>
        <v>5.9</v>
      </c>
      <c r="K27" s="10">
        <v>60</v>
      </c>
      <c r="L27" s="10">
        <v>0.161</v>
      </c>
      <c r="M27" s="9">
        <f t="shared" si="3"/>
        <v>0</v>
      </c>
      <c r="N27" s="3">
        <v>4.64E-3</v>
      </c>
      <c r="O27" s="10">
        <v>1.7368842701726499E-2</v>
      </c>
      <c r="P27" s="10">
        <f t="shared" si="4"/>
        <v>2.5499999999999998</v>
      </c>
      <c r="Q27" s="10">
        <v>37</v>
      </c>
      <c r="R27" s="10">
        <v>7.6899999999999996E-2</v>
      </c>
      <c r="S27" s="9">
        <f t="shared" si="5"/>
        <v>0</v>
      </c>
      <c r="T27" s="3">
        <v>4.5181411482999999E-2</v>
      </c>
      <c r="U27" s="10">
        <v>1.20388986796837E-3</v>
      </c>
      <c r="V27" s="10">
        <f t="shared" si="6"/>
        <v>2.95</v>
      </c>
      <c r="W27" s="10">
        <v>35</v>
      </c>
      <c r="X27" s="10">
        <v>9.1899999999999996E-2</v>
      </c>
      <c r="Y27" s="9">
        <f t="shared" si="7"/>
        <v>0</v>
      </c>
      <c r="Z27" s="3">
        <v>3.9813849088000001E-2</v>
      </c>
      <c r="AA27" s="10">
        <v>3.1296802688575098E-2</v>
      </c>
      <c r="AB27" s="10">
        <f t="shared" si="8"/>
        <v>4.55</v>
      </c>
      <c r="AC27" s="10">
        <v>57</v>
      </c>
      <c r="AD27" s="10">
        <v>0.1208</v>
      </c>
      <c r="AE27" s="9">
        <f t="shared" si="9"/>
        <v>0</v>
      </c>
      <c r="AF27" s="3">
        <v>0.1061387053</v>
      </c>
      <c r="AG27" s="10">
        <v>3.0890435575970598E-2</v>
      </c>
      <c r="AH27" s="10">
        <f t="shared" si="10"/>
        <v>6.2</v>
      </c>
      <c r="AI27" s="10">
        <v>69</v>
      </c>
      <c r="AJ27" s="10">
        <v>0.14249999999999999</v>
      </c>
      <c r="AK27" s="9">
        <f t="shared" si="11"/>
        <v>0</v>
      </c>
      <c r="AL27" s="3">
        <v>1.10719999999999E-2</v>
      </c>
      <c r="AM27" s="10">
        <v>1.18653412986545E-2</v>
      </c>
      <c r="AN27" s="10">
        <f t="shared" si="12"/>
        <v>3.3</v>
      </c>
      <c r="AO27" s="10">
        <v>39</v>
      </c>
      <c r="AP27" s="10">
        <v>7.0000000000000007E-2</v>
      </c>
      <c r="AQ27" s="9">
        <f t="shared" si="13"/>
        <v>0</v>
      </c>
      <c r="AR27" s="3">
        <v>2.5037204896E-2</v>
      </c>
      <c r="AS27" s="10">
        <v>3.7681720646332698E-2</v>
      </c>
      <c r="AT27" s="10">
        <f t="shared" si="14"/>
        <v>5.55</v>
      </c>
      <c r="AU27" s="10">
        <v>65</v>
      </c>
      <c r="AV27" s="10">
        <v>0.1749</v>
      </c>
      <c r="AW27" s="9">
        <f t="shared" si="15"/>
        <v>0</v>
      </c>
      <c r="AX27" s="3">
        <v>6.8563636359999999E-3</v>
      </c>
      <c r="AY27" s="10">
        <v>0</v>
      </c>
      <c r="AZ27" s="10">
        <f t="shared" si="16"/>
        <v>1.5</v>
      </c>
      <c r="BA27" s="10">
        <v>24</v>
      </c>
      <c r="BB27" s="10">
        <v>4.3099999999999999E-2</v>
      </c>
      <c r="BC27" s="9">
        <f t="shared" si="17"/>
        <v>0</v>
      </c>
      <c r="BD27" s="3">
        <v>0</v>
      </c>
      <c r="BE27" s="10">
        <v>0</v>
      </c>
      <c r="BF27" s="10">
        <f t="shared" si="18"/>
        <v>0.9</v>
      </c>
      <c r="BG27" s="10">
        <v>12</v>
      </c>
      <c r="BH27" s="10">
        <v>1.9E-2</v>
      </c>
      <c r="BI27" s="2">
        <f t="shared" si="19"/>
        <v>0</v>
      </c>
    </row>
    <row r="28" spans="1:61" x14ac:dyDescent="0.3">
      <c r="A28" s="25">
        <v>44734.041666666664</v>
      </c>
      <c r="B28" s="3">
        <v>3.207798026E-2</v>
      </c>
      <c r="C28" s="10">
        <v>4.4822387013118699E-2</v>
      </c>
      <c r="D28" s="9">
        <f t="shared" si="0"/>
        <v>6.35</v>
      </c>
      <c r="E28" s="9">
        <v>74</v>
      </c>
      <c r="F28" s="9">
        <v>0.24560000000000001</v>
      </c>
      <c r="G28" s="9">
        <f t="shared" si="1"/>
        <v>0</v>
      </c>
      <c r="H28" s="3">
        <v>7.5332470839999999E-2</v>
      </c>
      <c r="I28" s="10">
        <v>7.5729973032435897E-3</v>
      </c>
      <c r="J28" s="10">
        <f t="shared" si="2"/>
        <v>5.9</v>
      </c>
      <c r="K28" s="10">
        <v>60</v>
      </c>
      <c r="L28" s="10">
        <v>0.161</v>
      </c>
      <c r="M28" s="9">
        <f t="shared" si="3"/>
        <v>0</v>
      </c>
      <c r="N28" s="3">
        <v>8.1717073169999994E-3</v>
      </c>
      <c r="O28" s="10">
        <v>0</v>
      </c>
      <c r="P28" s="10">
        <f t="shared" si="4"/>
        <v>2.5499999999999998</v>
      </c>
      <c r="Q28" s="10">
        <v>37</v>
      </c>
      <c r="R28" s="10">
        <v>7.6899999999999996E-2</v>
      </c>
      <c r="S28" s="9">
        <f t="shared" si="5"/>
        <v>0</v>
      </c>
      <c r="T28" s="3">
        <v>2.3297272729999999E-2</v>
      </c>
      <c r="U28" s="10">
        <v>0</v>
      </c>
      <c r="V28" s="10">
        <f t="shared" si="6"/>
        <v>2.95</v>
      </c>
      <c r="W28" s="10">
        <v>35</v>
      </c>
      <c r="X28" s="10">
        <v>9.1899999999999996E-2</v>
      </c>
      <c r="Y28" s="9">
        <f t="shared" si="7"/>
        <v>0</v>
      </c>
      <c r="Z28" s="3">
        <v>1.2727943368000001E-2</v>
      </c>
      <c r="AA28" s="10">
        <v>7.5284316144362297E-3</v>
      </c>
      <c r="AB28" s="10">
        <f t="shared" si="8"/>
        <v>4.55</v>
      </c>
      <c r="AC28" s="10">
        <v>57</v>
      </c>
      <c r="AD28" s="10">
        <v>0.1208</v>
      </c>
      <c r="AE28" s="9">
        <f t="shared" si="9"/>
        <v>0</v>
      </c>
      <c r="AF28" s="3">
        <v>7.1826773228999996E-2</v>
      </c>
      <c r="AG28" s="10">
        <v>7.38867840369818E-3</v>
      </c>
      <c r="AH28" s="10">
        <f t="shared" si="10"/>
        <v>6.2</v>
      </c>
      <c r="AI28" s="10">
        <v>69</v>
      </c>
      <c r="AJ28" s="10">
        <v>0.14249999999999999</v>
      </c>
      <c r="AK28" s="9">
        <f t="shared" si="11"/>
        <v>0</v>
      </c>
      <c r="AL28" s="3">
        <v>0</v>
      </c>
      <c r="AM28" s="10">
        <v>0</v>
      </c>
      <c r="AN28" s="10">
        <f t="shared" si="12"/>
        <v>3.3</v>
      </c>
      <c r="AO28" s="10">
        <v>39</v>
      </c>
      <c r="AP28" s="10">
        <v>7.0000000000000007E-2</v>
      </c>
      <c r="AQ28" s="9">
        <f t="shared" si="13"/>
        <v>0</v>
      </c>
      <c r="AR28" s="3">
        <v>3.1362926829E-2</v>
      </c>
      <c r="AS28" s="10">
        <v>0</v>
      </c>
      <c r="AT28" s="10">
        <f t="shared" si="14"/>
        <v>5.55</v>
      </c>
      <c r="AU28" s="10">
        <v>65</v>
      </c>
      <c r="AV28" s="10">
        <v>0.1749</v>
      </c>
      <c r="AW28" s="9">
        <f t="shared" si="15"/>
        <v>0</v>
      </c>
      <c r="AX28" s="3">
        <v>0</v>
      </c>
      <c r="AY28" s="10">
        <v>0</v>
      </c>
      <c r="AZ28" s="10">
        <f t="shared" si="16"/>
        <v>1.5</v>
      </c>
      <c r="BA28" s="10">
        <v>24</v>
      </c>
      <c r="BB28" s="10">
        <v>4.3099999999999999E-2</v>
      </c>
      <c r="BC28" s="9">
        <f t="shared" si="17"/>
        <v>0</v>
      </c>
      <c r="BD28" s="3">
        <v>0</v>
      </c>
      <c r="BE28" s="10">
        <v>0</v>
      </c>
      <c r="BF28" s="10">
        <f t="shared" si="18"/>
        <v>0.9</v>
      </c>
      <c r="BG28" s="10">
        <v>12</v>
      </c>
      <c r="BH28" s="10">
        <v>1.9E-2</v>
      </c>
      <c r="BI28" s="2">
        <f t="shared" si="19"/>
        <v>0</v>
      </c>
    </row>
    <row r="29" spans="1:61" x14ac:dyDescent="0.3">
      <c r="A29" s="25">
        <v>44734.083333333336</v>
      </c>
      <c r="B29" s="3">
        <v>0.15335347443</v>
      </c>
      <c r="C29" s="10">
        <v>0</v>
      </c>
      <c r="D29" s="9">
        <f t="shared" si="0"/>
        <v>6.35</v>
      </c>
      <c r="E29" s="9">
        <v>74</v>
      </c>
      <c r="F29" s="9">
        <v>0.24560000000000001</v>
      </c>
      <c r="G29" s="9">
        <f t="shared" si="1"/>
        <v>0</v>
      </c>
      <c r="H29" s="3">
        <v>4.7005334039999999E-2</v>
      </c>
      <c r="I29" s="10">
        <v>7.1348973591451002E-3</v>
      </c>
      <c r="J29" s="10">
        <f t="shared" si="2"/>
        <v>5.9</v>
      </c>
      <c r="K29" s="10">
        <v>60</v>
      </c>
      <c r="L29" s="10">
        <v>0.161</v>
      </c>
      <c r="M29" s="9">
        <f t="shared" si="3"/>
        <v>0</v>
      </c>
      <c r="N29" s="3">
        <v>1.9748292679999901E-2</v>
      </c>
      <c r="O29" s="10">
        <v>0</v>
      </c>
      <c r="P29" s="10">
        <f t="shared" si="4"/>
        <v>2.5499999999999998</v>
      </c>
      <c r="Q29" s="10">
        <v>37</v>
      </c>
      <c r="R29" s="10">
        <v>7.6899999999999996E-2</v>
      </c>
      <c r="S29" s="9">
        <f t="shared" si="5"/>
        <v>0</v>
      </c>
      <c r="T29" s="3">
        <v>0</v>
      </c>
      <c r="U29" s="10">
        <v>0</v>
      </c>
      <c r="V29" s="10">
        <f t="shared" si="6"/>
        <v>2.95</v>
      </c>
      <c r="W29" s="10">
        <v>35</v>
      </c>
      <c r="X29" s="10">
        <v>9.1899999999999996E-2</v>
      </c>
      <c r="Y29" s="9">
        <f t="shared" si="7"/>
        <v>0</v>
      </c>
      <c r="Z29" s="3">
        <v>5.8309090909999996E-3</v>
      </c>
      <c r="AA29" s="10">
        <v>0</v>
      </c>
      <c r="AB29" s="10">
        <f t="shared" si="8"/>
        <v>4.55</v>
      </c>
      <c r="AC29" s="10">
        <v>57</v>
      </c>
      <c r="AD29" s="10">
        <v>0.1208</v>
      </c>
      <c r="AE29" s="9">
        <f t="shared" si="9"/>
        <v>0</v>
      </c>
      <c r="AF29" s="3">
        <v>2.1679024389999999E-2</v>
      </c>
      <c r="AG29" s="10">
        <v>0</v>
      </c>
      <c r="AH29" s="10">
        <f t="shared" si="10"/>
        <v>6.2</v>
      </c>
      <c r="AI29" s="10">
        <v>69</v>
      </c>
      <c r="AJ29" s="10">
        <v>0.14249999999999999</v>
      </c>
      <c r="AK29" s="9">
        <f t="shared" si="11"/>
        <v>0</v>
      </c>
      <c r="AL29" s="3">
        <v>4.9899999999999996E-3</v>
      </c>
      <c r="AM29" s="10">
        <v>0</v>
      </c>
      <c r="AN29" s="10">
        <f t="shared" si="12"/>
        <v>3.3</v>
      </c>
      <c r="AO29" s="10">
        <v>39</v>
      </c>
      <c r="AP29" s="10">
        <v>7.0000000000000007E-2</v>
      </c>
      <c r="AQ29" s="9">
        <f t="shared" si="13"/>
        <v>0</v>
      </c>
      <c r="AR29" s="3">
        <v>3.0940975610000001E-2</v>
      </c>
      <c r="AS29" s="10">
        <v>0</v>
      </c>
      <c r="AT29" s="10">
        <f t="shared" si="14"/>
        <v>5.55</v>
      </c>
      <c r="AU29" s="10">
        <v>65</v>
      </c>
      <c r="AV29" s="10">
        <v>0.1749</v>
      </c>
      <c r="AW29" s="9">
        <f t="shared" si="15"/>
        <v>0</v>
      </c>
      <c r="AX29" s="3">
        <v>0</v>
      </c>
      <c r="AY29" s="10">
        <v>0</v>
      </c>
      <c r="AZ29" s="10">
        <f t="shared" si="16"/>
        <v>1.5</v>
      </c>
      <c r="BA29" s="10">
        <v>24</v>
      </c>
      <c r="BB29" s="10">
        <v>4.3099999999999999E-2</v>
      </c>
      <c r="BC29" s="9">
        <f t="shared" si="17"/>
        <v>0</v>
      </c>
      <c r="BD29" s="3">
        <v>0</v>
      </c>
      <c r="BE29" s="10">
        <v>0</v>
      </c>
      <c r="BF29" s="10">
        <f t="shared" si="18"/>
        <v>0.9</v>
      </c>
      <c r="BG29" s="10">
        <v>12</v>
      </c>
      <c r="BH29" s="10">
        <v>1.9E-2</v>
      </c>
      <c r="BI29" s="2">
        <f t="shared" si="19"/>
        <v>0</v>
      </c>
    </row>
    <row r="30" spans="1:61" x14ac:dyDescent="0.3">
      <c r="A30" s="25">
        <v>44734.125</v>
      </c>
      <c r="B30" s="3">
        <v>3.2928531822E-2</v>
      </c>
      <c r="C30" s="10">
        <v>1.00280298075155E-2</v>
      </c>
      <c r="D30" s="9">
        <f t="shared" si="0"/>
        <v>6.35</v>
      </c>
      <c r="E30" s="9">
        <v>74</v>
      </c>
      <c r="F30" s="9">
        <v>0.24560000000000001</v>
      </c>
      <c r="G30" s="9">
        <f t="shared" si="1"/>
        <v>0</v>
      </c>
      <c r="H30" s="3">
        <v>0</v>
      </c>
      <c r="I30" s="10">
        <v>0</v>
      </c>
      <c r="J30" s="10">
        <f t="shared" si="2"/>
        <v>5.9</v>
      </c>
      <c r="K30" s="10">
        <v>60</v>
      </c>
      <c r="L30" s="10">
        <v>0.161</v>
      </c>
      <c r="M30" s="9">
        <f t="shared" si="3"/>
        <v>0</v>
      </c>
      <c r="N30" s="3">
        <v>0</v>
      </c>
      <c r="O30" s="10">
        <v>0</v>
      </c>
      <c r="P30" s="10">
        <f t="shared" si="4"/>
        <v>2.5499999999999998</v>
      </c>
      <c r="Q30" s="10">
        <v>37</v>
      </c>
      <c r="R30" s="10">
        <v>7.6899999999999996E-2</v>
      </c>
      <c r="S30" s="9">
        <f t="shared" si="5"/>
        <v>0</v>
      </c>
      <c r="T30" s="3">
        <v>0</v>
      </c>
      <c r="U30" s="10">
        <v>0</v>
      </c>
      <c r="V30" s="10">
        <f t="shared" si="6"/>
        <v>2.95</v>
      </c>
      <c r="W30" s="10">
        <v>35</v>
      </c>
      <c r="X30" s="10">
        <v>9.1899999999999996E-2</v>
      </c>
      <c r="Y30" s="9">
        <f t="shared" si="7"/>
        <v>0</v>
      </c>
      <c r="Z30" s="3">
        <v>7.4000000000000003E-3</v>
      </c>
      <c r="AA30" s="10">
        <v>0</v>
      </c>
      <c r="AB30" s="10">
        <f t="shared" si="8"/>
        <v>4.55</v>
      </c>
      <c r="AC30" s="10">
        <v>57</v>
      </c>
      <c r="AD30" s="10">
        <v>0.1208</v>
      </c>
      <c r="AE30" s="9">
        <f t="shared" si="9"/>
        <v>0</v>
      </c>
      <c r="AF30" s="3">
        <v>2.5368749999999999E-2</v>
      </c>
      <c r="AG30" s="10">
        <v>0</v>
      </c>
      <c r="AH30" s="10">
        <f t="shared" si="10"/>
        <v>6.2</v>
      </c>
      <c r="AI30" s="10">
        <v>69</v>
      </c>
      <c r="AJ30" s="10">
        <v>0.14249999999999999</v>
      </c>
      <c r="AK30" s="9">
        <f t="shared" si="11"/>
        <v>0</v>
      </c>
      <c r="AL30" s="3">
        <v>0</v>
      </c>
      <c r="AM30" s="10">
        <v>0</v>
      </c>
      <c r="AN30" s="10">
        <f t="shared" si="12"/>
        <v>3.3</v>
      </c>
      <c r="AO30" s="10">
        <v>39</v>
      </c>
      <c r="AP30" s="10">
        <v>7.0000000000000007E-2</v>
      </c>
      <c r="AQ30" s="9">
        <f t="shared" si="13"/>
        <v>0</v>
      </c>
      <c r="AR30" s="3">
        <v>3.7496097559999997E-2</v>
      </c>
      <c r="AS30" s="10">
        <v>0</v>
      </c>
      <c r="AT30" s="10">
        <f t="shared" si="14"/>
        <v>5.55</v>
      </c>
      <c r="AU30" s="10">
        <v>65</v>
      </c>
      <c r="AV30" s="10">
        <v>0.1749</v>
      </c>
      <c r="AW30" s="9">
        <f t="shared" si="15"/>
        <v>0</v>
      </c>
      <c r="AX30" s="3">
        <v>0</v>
      </c>
      <c r="AY30" s="10">
        <v>0</v>
      </c>
      <c r="AZ30" s="10">
        <f t="shared" si="16"/>
        <v>1.5</v>
      </c>
      <c r="BA30" s="10">
        <v>24</v>
      </c>
      <c r="BB30" s="10">
        <v>4.3099999999999999E-2</v>
      </c>
      <c r="BC30" s="9">
        <f t="shared" si="17"/>
        <v>0</v>
      </c>
      <c r="BD30" s="3">
        <v>0</v>
      </c>
      <c r="BE30" s="10">
        <v>0</v>
      </c>
      <c r="BF30" s="10">
        <f t="shared" si="18"/>
        <v>0.9</v>
      </c>
      <c r="BG30" s="10">
        <v>12</v>
      </c>
      <c r="BH30" s="10">
        <v>1.9E-2</v>
      </c>
      <c r="BI30" s="2">
        <f t="shared" si="19"/>
        <v>0</v>
      </c>
    </row>
    <row r="31" spans="1:61" x14ac:dyDescent="0.3">
      <c r="A31" s="25">
        <v>44734.166666666664</v>
      </c>
      <c r="B31" s="3">
        <v>0.12371151043</v>
      </c>
      <c r="C31" s="10">
        <v>0</v>
      </c>
      <c r="D31" s="9">
        <f t="shared" si="0"/>
        <v>6.35</v>
      </c>
      <c r="E31" s="9">
        <v>74</v>
      </c>
      <c r="F31" s="9">
        <v>0.24560000000000001</v>
      </c>
      <c r="G31" s="9">
        <f t="shared" si="1"/>
        <v>0</v>
      </c>
      <c r="H31" s="3">
        <v>6.94E-3</v>
      </c>
      <c r="I31" s="10">
        <v>0</v>
      </c>
      <c r="J31" s="10">
        <f t="shared" si="2"/>
        <v>5.9</v>
      </c>
      <c r="K31" s="10">
        <v>60</v>
      </c>
      <c r="L31" s="10">
        <v>0.161</v>
      </c>
      <c r="M31" s="9">
        <f t="shared" si="3"/>
        <v>0</v>
      </c>
      <c r="N31" s="3">
        <v>0</v>
      </c>
      <c r="O31" s="10">
        <v>0</v>
      </c>
      <c r="P31" s="10">
        <f t="shared" si="4"/>
        <v>2.5499999999999998</v>
      </c>
      <c r="Q31" s="10">
        <v>37</v>
      </c>
      <c r="R31" s="10">
        <v>7.6899999999999996E-2</v>
      </c>
      <c r="S31" s="9">
        <f t="shared" si="5"/>
        <v>0</v>
      </c>
      <c r="T31" s="3">
        <v>0</v>
      </c>
      <c r="U31" s="10">
        <v>0</v>
      </c>
      <c r="V31" s="10">
        <f t="shared" si="6"/>
        <v>2.95</v>
      </c>
      <c r="W31" s="10">
        <v>35</v>
      </c>
      <c r="X31" s="10">
        <v>9.1899999999999996E-2</v>
      </c>
      <c r="Y31" s="9">
        <f t="shared" si="7"/>
        <v>0</v>
      </c>
      <c r="Z31" s="3">
        <v>2.7530555559999999E-2</v>
      </c>
      <c r="AA31" s="10">
        <v>0</v>
      </c>
      <c r="AB31" s="10">
        <f t="shared" si="8"/>
        <v>4.55</v>
      </c>
      <c r="AC31" s="10">
        <v>57</v>
      </c>
      <c r="AD31" s="10">
        <v>0.1208</v>
      </c>
      <c r="AE31" s="9">
        <f t="shared" si="9"/>
        <v>0</v>
      </c>
      <c r="AF31" s="3">
        <v>2.4143068181999999E-2</v>
      </c>
      <c r="AG31" s="10">
        <v>0</v>
      </c>
      <c r="AH31" s="10">
        <f t="shared" si="10"/>
        <v>6.2</v>
      </c>
      <c r="AI31" s="10">
        <v>69</v>
      </c>
      <c r="AJ31" s="10">
        <v>0.14249999999999999</v>
      </c>
      <c r="AK31" s="9">
        <f t="shared" si="11"/>
        <v>0</v>
      </c>
      <c r="AL31" s="3">
        <v>4.9975609760000003E-3</v>
      </c>
      <c r="AM31" s="10">
        <v>0</v>
      </c>
      <c r="AN31" s="10">
        <f t="shared" si="12"/>
        <v>3.3</v>
      </c>
      <c r="AO31" s="10">
        <v>39</v>
      </c>
      <c r="AP31" s="10">
        <v>7.0000000000000007E-2</v>
      </c>
      <c r="AQ31" s="9">
        <f t="shared" si="13"/>
        <v>0</v>
      </c>
      <c r="AR31" s="3">
        <v>2.2409999999999999E-2</v>
      </c>
      <c r="AS31" s="10">
        <v>0</v>
      </c>
      <c r="AT31" s="10">
        <f t="shared" si="14"/>
        <v>5.55</v>
      </c>
      <c r="AU31" s="10">
        <v>65</v>
      </c>
      <c r="AV31" s="10">
        <v>0.1749</v>
      </c>
      <c r="AW31" s="9">
        <f t="shared" si="15"/>
        <v>0</v>
      </c>
      <c r="AX31" s="3">
        <v>0</v>
      </c>
      <c r="AY31" s="10">
        <v>0</v>
      </c>
      <c r="AZ31" s="10">
        <f t="shared" si="16"/>
        <v>1.5</v>
      </c>
      <c r="BA31" s="10">
        <v>24</v>
      </c>
      <c r="BB31" s="10">
        <v>4.3099999999999999E-2</v>
      </c>
      <c r="BC31" s="9">
        <f t="shared" si="17"/>
        <v>0</v>
      </c>
      <c r="BD31" s="3">
        <v>0</v>
      </c>
      <c r="BE31" s="10">
        <v>0</v>
      </c>
      <c r="BF31" s="10">
        <f t="shared" si="18"/>
        <v>0.9</v>
      </c>
      <c r="BG31" s="10">
        <v>12</v>
      </c>
      <c r="BH31" s="10">
        <v>1.9E-2</v>
      </c>
      <c r="BI31" s="2">
        <f t="shared" si="19"/>
        <v>0</v>
      </c>
    </row>
    <row r="32" spans="1:61" x14ac:dyDescent="0.3">
      <c r="A32" s="25">
        <v>44734.208333333336</v>
      </c>
      <c r="B32" s="3">
        <v>0.103733612745</v>
      </c>
      <c r="C32" s="10">
        <v>4.0050927107598402E-2</v>
      </c>
      <c r="D32" s="9">
        <f t="shared" si="0"/>
        <v>6.35</v>
      </c>
      <c r="E32" s="9">
        <v>74</v>
      </c>
      <c r="F32" s="9">
        <v>0.24560000000000001</v>
      </c>
      <c r="G32" s="9">
        <f t="shared" si="1"/>
        <v>0</v>
      </c>
      <c r="H32" s="3">
        <v>5.5268710021999901E-2</v>
      </c>
      <c r="I32" s="10">
        <v>1.6732488456897201E-2</v>
      </c>
      <c r="J32" s="10">
        <f t="shared" si="2"/>
        <v>5.9</v>
      </c>
      <c r="K32" s="10">
        <v>60</v>
      </c>
      <c r="L32" s="10">
        <v>0.161</v>
      </c>
      <c r="M32" s="9">
        <f t="shared" si="3"/>
        <v>0</v>
      </c>
      <c r="N32" s="3">
        <v>2.7369999999999998E-2</v>
      </c>
      <c r="O32" s="10">
        <v>3.0071683224615598E-3</v>
      </c>
      <c r="P32" s="10">
        <f t="shared" si="4"/>
        <v>2.5499999999999998</v>
      </c>
      <c r="Q32" s="10">
        <v>37</v>
      </c>
      <c r="R32" s="10">
        <v>7.6899999999999996E-2</v>
      </c>
      <c r="S32" s="9">
        <f t="shared" si="5"/>
        <v>0</v>
      </c>
      <c r="T32" s="3">
        <v>2.0639999999999999E-2</v>
      </c>
      <c r="U32" s="10">
        <v>1.3545259925695399E-2</v>
      </c>
      <c r="V32" s="10">
        <f t="shared" si="6"/>
        <v>2.95</v>
      </c>
      <c r="W32" s="10">
        <v>35</v>
      </c>
      <c r="X32" s="10">
        <v>9.1899999999999996E-2</v>
      </c>
      <c r="Y32" s="9">
        <f t="shared" si="7"/>
        <v>0</v>
      </c>
      <c r="Z32" s="3">
        <v>3.0002903601000001E-2</v>
      </c>
      <c r="AA32" s="10">
        <v>2.44018901380906E-2</v>
      </c>
      <c r="AB32" s="10">
        <f t="shared" si="8"/>
        <v>4.55</v>
      </c>
      <c r="AC32" s="10">
        <v>57</v>
      </c>
      <c r="AD32" s="10">
        <v>0.1208</v>
      </c>
      <c r="AE32" s="9">
        <f t="shared" si="9"/>
        <v>0</v>
      </c>
      <c r="AF32" s="3">
        <v>2.9449569017999999E-2</v>
      </c>
      <c r="AG32" s="10">
        <v>0</v>
      </c>
      <c r="AH32" s="10">
        <f t="shared" si="10"/>
        <v>6.2</v>
      </c>
      <c r="AI32" s="10">
        <v>69</v>
      </c>
      <c r="AJ32" s="10">
        <v>0.14249999999999999</v>
      </c>
      <c r="AK32" s="9">
        <f t="shared" si="11"/>
        <v>0</v>
      </c>
      <c r="AL32" s="3">
        <v>8.6624390239999904E-3</v>
      </c>
      <c r="AM32" s="10">
        <v>0</v>
      </c>
      <c r="AN32" s="10">
        <f t="shared" si="12"/>
        <v>3.3</v>
      </c>
      <c r="AO32" s="10">
        <v>39</v>
      </c>
      <c r="AP32" s="10">
        <v>7.0000000000000007E-2</v>
      </c>
      <c r="AQ32" s="9">
        <f t="shared" si="13"/>
        <v>0</v>
      </c>
      <c r="AR32" s="3">
        <v>7.9917073174E-2</v>
      </c>
      <c r="AS32" s="10">
        <v>0</v>
      </c>
      <c r="AT32" s="10">
        <f t="shared" si="14"/>
        <v>5.55</v>
      </c>
      <c r="AU32" s="10">
        <v>65</v>
      </c>
      <c r="AV32" s="10">
        <v>0.1749</v>
      </c>
      <c r="AW32" s="9">
        <f t="shared" si="15"/>
        <v>0</v>
      </c>
      <c r="AX32" s="3">
        <v>1.0359999999999999E-2</v>
      </c>
      <c r="AY32" s="10">
        <v>0</v>
      </c>
      <c r="AZ32" s="10">
        <f t="shared" si="16"/>
        <v>1.5</v>
      </c>
      <c r="BA32" s="10">
        <v>24</v>
      </c>
      <c r="BB32" s="10">
        <v>4.3099999999999999E-2</v>
      </c>
      <c r="BC32" s="9">
        <f t="shared" si="17"/>
        <v>0</v>
      </c>
      <c r="BD32" s="3">
        <v>0</v>
      </c>
      <c r="BE32" s="10">
        <v>0</v>
      </c>
      <c r="BF32" s="10">
        <f t="shared" si="18"/>
        <v>0.9</v>
      </c>
      <c r="BG32" s="10">
        <v>12</v>
      </c>
      <c r="BH32" s="10">
        <v>1.9E-2</v>
      </c>
      <c r="BI32" s="2">
        <f t="shared" si="19"/>
        <v>0</v>
      </c>
    </row>
    <row r="33" spans="1:61" x14ac:dyDescent="0.3">
      <c r="A33" s="25">
        <v>44734.25</v>
      </c>
      <c r="B33" s="3">
        <v>0.15000548641200001</v>
      </c>
      <c r="C33" s="10">
        <v>7.2260212977641597E-2</v>
      </c>
      <c r="D33" s="9">
        <f t="shared" si="0"/>
        <v>6.35</v>
      </c>
      <c r="E33" s="9">
        <v>74</v>
      </c>
      <c r="F33" s="9">
        <v>0.24560000000000001</v>
      </c>
      <c r="G33" s="9">
        <f t="shared" si="1"/>
        <v>0</v>
      </c>
      <c r="H33" s="3">
        <v>0.163669082089</v>
      </c>
      <c r="I33" s="10">
        <v>5.8816681538586699E-2</v>
      </c>
      <c r="J33" s="10">
        <f t="shared" si="2"/>
        <v>5.9</v>
      </c>
      <c r="K33" s="10">
        <v>60</v>
      </c>
      <c r="L33" s="10">
        <v>0.161</v>
      </c>
      <c r="M33" s="9">
        <f t="shared" si="3"/>
        <v>2.6690820889999911E-3</v>
      </c>
      <c r="N33" s="3">
        <v>2.9350487804999999E-2</v>
      </c>
      <c r="O33" s="10">
        <v>1.7380224765860298E-2</v>
      </c>
      <c r="P33" s="10">
        <f t="shared" si="4"/>
        <v>2.5499999999999998</v>
      </c>
      <c r="Q33" s="10">
        <v>37</v>
      </c>
      <c r="R33" s="10">
        <v>7.6899999999999996E-2</v>
      </c>
      <c r="S33" s="9">
        <f t="shared" si="5"/>
        <v>0</v>
      </c>
      <c r="T33" s="3">
        <v>2.5595056179999999E-2</v>
      </c>
      <c r="U33" s="10">
        <v>0</v>
      </c>
      <c r="V33" s="10">
        <f t="shared" si="6"/>
        <v>2.95</v>
      </c>
      <c r="W33" s="10">
        <v>35</v>
      </c>
      <c r="X33" s="10">
        <v>9.1899999999999996E-2</v>
      </c>
      <c r="Y33" s="9">
        <f t="shared" si="7"/>
        <v>0</v>
      </c>
      <c r="Z33" s="3">
        <v>9.4014468758999895E-2</v>
      </c>
      <c r="AA33" s="10">
        <v>3.9902704582415502E-2</v>
      </c>
      <c r="AB33" s="10">
        <f t="shared" si="8"/>
        <v>4.55</v>
      </c>
      <c r="AC33" s="10">
        <v>57</v>
      </c>
      <c r="AD33" s="10">
        <v>0.1208</v>
      </c>
      <c r="AE33" s="9">
        <f t="shared" si="9"/>
        <v>0</v>
      </c>
      <c r="AF33" s="3">
        <v>0.109721791667</v>
      </c>
      <c r="AG33" s="10">
        <v>4.7194258420120497E-2</v>
      </c>
      <c r="AH33" s="10">
        <f t="shared" si="10"/>
        <v>6.2</v>
      </c>
      <c r="AI33" s="10">
        <v>69</v>
      </c>
      <c r="AJ33" s="10">
        <v>0.14249999999999999</v>
      </c>
      <c r="AK33" s="9">
        <f t="shared" si="11"/>
        <v>0</v>
      </c>
      <c r="AL33" s="3">
        <v>5.3839512185999999E-2</v>
      </c>
      <c r="AM33" s="10">
        <v>1.8457395086484599E-2</v>
      </c>
      <c r="AN33" s="10">
        <f t="shared" si="12"/>
        <v>3.3</v>
      </c>
      <c r="AO33" s="10">
        <v>39</v>
      </c>
      <c r="AP33" s="10">
        <v>7.0000000000000007E-2</v>
      </c>
      <c r="AQ33" s="9">
        <f t="shared" si="13"/>
        <v>0</v>
      </c>
      <c r="AR33" s="3">
        <v>0.109274967025</v>
      </c>
      <c r="AS33" s="10">
        <v>6.0790225435816199E-2</v>
      </c>
      <c r="AT33" s="10">
        <f t="shared" si="14"/>
        <v>5.55</v>
      </c>
      <c r="AU33" s="10">
        <v>65</v>
      </c>
      <c r="AV33" s="10">
        <v>0.1749</v>
      </c>
      <c r="AW33" s="9">
        <f t="shared" si="15"/>
        <v>0</v>
      </c>
      <c r="AX33" s="3">
        <v>0</v>
      </c>
      <c r="AY33" s="10">
        <v>4.64744808432514E-3</v>
      </c>
      <c r="AZ33" s="10">
        <f t="shared" si="16"/>
        <v>1.5</v>
      </c>
      <c r="BA33" s="10">
        <v>24</v>
      </c>
      <c r="BB33" s="10">
        <v>4.3099999999999999E-2</v>
      </c>
      <c r="BC33" s="9">
        <f t="shared" si="17"/>
        <v>0</v>
      </c>
      <c r="BD33" s="3">
        <v>0</v>
      </c>
      <c r="BE33" s="10">
        <v>0</v>
      </c>
      <c r="BF33" s="10">
        <f t="shared" si="18"/>
        <v>0.9</v>
      </c>
      <c r="BG33" s="10">
        <v>12</v>
      </c>
      <c r="BH33" s="10">
        <v>1.9E-2</v>
      </c>
      <c r="BI33" s="2">
        <f t="shared" si="19"/>
        <v>0</v>
      </c>
    </row>
    <row r="34" spans="1:61" x14ac:dyDescent="0.3">
      <c r="A34" s="25">
        <v>44734.291666666664</v>
      </c>
      <c r="B34" s="3">
        <v>0.18120676879699901</v>
      </c>
      <c r="C34" s="10">
        <v>0.127582918494998</v>
      </c>
      <c r="D34" s="9">
        <f t="shared" si="0"/>
        <v>6.35</v>
      </c>
      <c r="E34" s="9">
        <v>74</v>
      </c>
      <c r="F34" s="9">
        <v>0.24560000000000001</v>
      </c>
      <c r="G34" s="9">
        <f t="shared" si="1"/>
        <v>0</v>
      </c>
      <c r="H34" s="3">
        <v>0.212834670787</v>
      </c>
      <c r="I34" s="10">
        <v>8.6989434515908903E-2</v>
      </c>
      <c r="J34" s="10">
        <f t="shared" si="2"/>
        <v>5.9</v>
      </c>
      <c r="K34" s="10">
        <v>60</v>
      </c>
      <c r="L34" s="10">
        <v>0.161</v>
      </c>
      <c r="M34" s="9">
        <f t="shared" si="3"/>
        <v>5.1834670786999992E-2</v>
      </c>
      <c r="N34" s="3">
        <v>7.4871186537000006E-2</v>
      </c>
      <c r="O34" s="10">
        <v>3.3453702589534E-2</v>
      </c>
      <c r="P34" s="10">
        <f t="shared" si="4"/>
        <v>2.5499999999999998</v>
      </c>
      <c r="Q34" s="10">
        <v>37</v>
      </c>
      <c r="R34" s="10">
        <v>7.6899999999999996E-2</v>
      </c>
      <c r="S34" s="9">
        <f t="shared" si="5"/>
        <v>0</v>
      </c>
      <c r="T34" s="3">
        <v>9.1942357618000001E-2</v>
      </c>
      <c r="U34" s="10">
        <v>3.9392796451861799E-2</v>
      </c>
      <c r="V34" s="10">
        <f t="shared" si="6"/>
        <v>2.95</v>
      </c>
      <c r="W34" s="10">
        <v>35</v>
      </c>
      <c r="X34" s="10">
        <v>9.1899999999999996E-2</v>
      </c>
      <c r="Y34" s="9">
        <f t="shared" si="7"/>
        <v>4.2357618000005148E-5</v>
      </c>
      <c r="Z34" s="3">
        <v>0.146726647795</v>
      </c>
      <c r="AA34" s="10">
        <v>0.120168434088835</v>
      </c>
      <c r="AB34" s="10">
        <f t="shared" si="8"/>
        <v>4.55</v>
      </c>
      <c r="AC34" s="10">
        <v>57</v>
      </c>
      <c r="AD34" s="10">
        <v>0.1208</v>
      </c>
      <c r="AE34" s="9">
        <f t="shared" si="9"/>
        <v>2.5926647794999994E-2</v>
      </c>
      <c r="AF34" s="3">
        <v>0.179631322087</v>
      </c>
      <c r="AG34" s="10">
        <v>0.11006550892164201</v>
      </c>
      <c r="AH34" s="10">
        <f t="shared" si="10"/>
        <v>6.2</v>
      </c>
      <c r="AI34" s="10">
        <v>69</v>
      </c>
      <c r="AJ34" s="10">
        <v>0.14249999999999999</v>
      </c>
      <c r="AK34" s="9">
        <f t="shared" si="11"/>
        <v>3.7131322087000013E-2</v>
      </c>
      <c r="AL34" s="3">
        <v>5.7097570539999899E-2</v>
      </c>
      <c r="AM34" s="10">
        <v>3.9219279521354802E-2</v>
      </c>
      <c r="AN34" s="10">
        <f t="shared" si="12"/>
        <v>3.3</v>
      </c>
      <c r="AO34" s="10">
        <v>39</v>
      </c>
      <c r="AP34" s="10">
        <v>7.0000000000000007E-2</v>
      </c>
      <c r="AQ34" s="9">
        <f t="shared" si="13"/>
        <v>0</v>
      </c>
      <c r="AR34" s="3">
        <v>0.139935461697</v>
      </c>
      <c r="AS34" s="10">
        <v>0.12648238259627101</v>
      </c>
      <c r="AT34" s="10">
        <f t="shared" si="14"/>
        <v>5.55</v>
      </c>
      <c r="AU34" s="10">
        <v>65</v>
      </c>
      <c r="AV34" s="10">
        <v>0.1749</v>
      </c>
      <c r="AW34" s="9">
        <f t="shared" si="15"/>
        <v>0</v>
      </c>
      <c r="AX34" s="3">
        <v>7.8719999999999998E-2</v>
      </c>
      <c r="AY34" s="10">
        <v>4.0658086189833603E-2</v>
      </c>
      <c r="AZ34" s="10">
        <f t="shared" si="16"/>
        <v>1.5</v>
      </c>
      <c r="BA34" s="10">
        <v>24</v>
      </c>
      <c r="BB34" s="10">
        <v>4.3099999999999999E-2</v>
      </c>
      <c r="BC34" s="9">
        <f t="shared" si="17"/>
        <v>3.5619999999999999E-2</v>
      </c>
      <c r="BD34" s="3">
        <v>1.7687819229E-2</v>
      </c>
      <c r="BE34" s="10">
        <v>2.2512258994348999E-2</v>
      </c>
      <c r="BF34" s="10">
        <f t="shared" si="18"/>
        <v>0.9</v>
      </c>
      <c r="BG34" s="10">
        <v>12</v>
      </c>
      <c r="BH34" s="10">
        <v>1.9E-2</v>
      </c>
      <c r="BI34" s="2">
        <f t="shared" si="19"/>
        <v>0</v>
      </c>
    </row>
    <row r="35" spans="1:61" x14ac:dyDescent="0.3">
      <c r="A35" s="25">
        <v>44734.333333333336</v>
      </c>
      <c r="B35" s="3">
        <v>0.13941875562600001</v>
      </c>
      <c r="C35" s="10">
        <v>0.21231925040986999</v>
      </c>
      <c r="D35" s="9">
        <f t="shared" si="0"/>
        <v>6.35</v>
      </c>
      <c r="E35" s="9">
        <v>74</v>
      </c>
      <c r="F35" s="9">
        <v>0.24560000000000001</v>
      </c>
      <c r="G35" s="9">
        <f t="shared" si="1"/>
        <v>0</v>
      </c>
      <c r="H35" s="3">
        <v>0.16581684389699999</v>
      </c>
      <c r="I35" s="10">
        <v>0.147366206358649</v>
      </c>
      <c r="J35" s="10">
        <f t="shared" si="2"/>
        <v>5.9</v>
      </c>
      <c r="K35" s="10">
        <v>60</v>
      </c>
      <c r="L35" s="10">
        <v>0.161</v>
      </c>
      <c r="M35" s="9">
        <f t="shared" si="3"/>
        <v>4.8168438969999894E-3</v>
      </c>
      <c r="N35" s="3">
        <v>0.102258927812999</v>
      </c>
      <c r="O35" s="10">
        <v>8.9572265002525603E-2</v>
      </c>
      <c r="P35" s="10">
        <f t="shared" si="4"/>
        <v>2.5499999999999998</v>
      </c>
      <c r="Q35" s="10">
        <v>37</v>
      </c>
      <c r="R35" s="10">
        <v>7.6899999999999996E-2</v>
      </c>
      <c r="S35" s="9">
        <f t="shared" si="5"/>
        <v>2.5358927812999005E-2</v>
      </c>
      <c r="T35" s="3">
        <v>0.115839140566</v>
      </c>
      <c r="U35" s="10">
        <v>9.9840838046360694E-2</v>
      </c>
      <c r="V35" s="10">
        <f t="shared" si="6"/>
        <v>2.95</v>
      </c>
      <c r="W35" s="10">
        <v>35</v>
      </c>
      <c r="X35" s="10">
        <v>9.1899999999999996E-2</v>
      </c>
      <c r="Y35" s="9">
        <f t="shared" si="7"/>
        <v>2.3939140566000008E-2</v>
      </c>
      <c r="Z35" s="3">
        <v>0.15405479887599999</v>
      </c>
      <c r="AA35" s="10">
        <v>0.106213006976795</v>
      </c>
      <c r="AB35" s="10">
        <f t="shared" si="8"/>
        <v>4.55</v>
      </c>
      <c r="AC35" s="10">
        <v>57</v>
      </c>
      <c r="AD35" s="10">
        <v>0.1208</v>
      </c>
      <c r="AE35" s="9">
        <f t="shared" si="9"/>
        <v>3.3254798875999983E-2</v>
      </c>
      <c r="AF35" s="3">
        <v>0.29944605037299998</v>
      </c>
      <c r="AG35" s="10">
        <v>0.172746552972876</v>
      </c>
      <c r="AH35" s="10">
        <f t="shared" si="10"/>
        <v>6.2</v>
      </c>
      <c r="AI35" s="10">
        <v>69</v>
      </c>
      <c r="AJ35" s="10">
        <v>0.14249999999999999</v>
      </c>
      <c r="AK35" s="9">
        <f t="shared" si="11"/>
        <v>0.156946050373</v>
      </c>
      <c r="AL35" s="3">
        <v>0.12670832502400001</v>
      </c>
      <c r="AM35" s="10">
        <v>8.7145926068343205E-2</v>
      </c>
      <c r="AN35" s="10">
        <f t="shared" si="12"/>
        <v>3.3</v>
      </c>
      <c r="AO35" s="10">
        <v>39</v>
      </c>
      <c r="AP35" s="10">
        <v>7.0000000000000007E-2</v>
      </c>
      <c r="AQ35" s="9">
        <f t="shared" si="13"/>
        <v>5.6708325024E-2</v>
      </c>
      <c r="AR35" s="3">
        <v>0.185490089936999</v>
      </c>
      <c r="AS35" s="10">
        <v>0.218192205425631</v>
      </c>
      <c r="AT35" s="10">
        <f t="shared" si="14"/>
        <v>5.55</v>
      </c>
      <c r="AU35" s="10">
        <v>65</v>
      </c>
      <c r="AV35" s="10">
        <v>0.1749</v>
      </c>
      <c r="AW35" s="9">
        <f t="shared" si="15"/>
        <v>1.0590089936999003E-2</v>
      </c>
      <c r="AX35" s="3">
        <v>8.5660445389999992E-3</v>
      </c>
      <c r="AY35" s="10">
        <v>2.72778623697187E-2</v>
      </c>
      <c r="AZ35" s="10">
        <f t="shared" si="16"/>
        <v>1.5</v>
      </c>
      <c r="BA35" s="10">
        <v>24</v>
      </c>
      <c r="BB35" s="10">
        <v>4.3099999999999999E-2</v>
      </c>
      <c r="BC35" s="9">
        <f t="shared" si="17"/>
        <v>0</v>
      </c>
      <c r="BD35" s="3">
        <v>2.5990743035E-2</v>
      </c>
      <c r="BE35" s="10">
        <v>2.2480461974936802E-2</v>
      </c>
      <c r="BF35" s="10">
        <f t="shared" si="18"/>
        <v>0.9</v>
      </c>
      <c r="BG35" s="10">
        <v>12</v>
      </c>
      <c r="BH35" s="10">
        <v>1.9E-2</v>
      </c>
      <c r="BI35" s="2">
        <f t="shared" si="19"/>
        <v>6.9907430350000001E-3</v>
      </c>
    </row>
    <row r="36" spans="1:61" x14ac:dyDescent="0.3">
      <c r="A36" s="25">
        <v>44734.375</v>
      </c>
      <c r="B36" s="3">
        <v>0.417046329498999</v>
      </c>
      <c r="C36" s="10">
        <v>0.31069212505744997</v>
      </c>
      <c r="D36" s="9">
        <f t="shared" si="0"/>
        <v>6.35</v>
      </c>
      <c r="E36" s="9">
        <v>74</v>
      </c>
      <c r="F36" s="9">
        <v>0.24560000000000001</v>
      </c>
      <c r="G36" s="9">
        <f t="shared" si="1"/>
        <v>0.17144632949899899</v>
      </c>
      <c r="H36" s="3">
        <v>0.22295691619799901</v>
      </c>
      <c r="I36" s="10">
        <v>0.22892527165361201</v>
      </c>
      <c r="J36" s="10">
        <f t="shared" si="2"/>
        <v>5.9</v>
      </c>
      <c r="K36" s="10">
        <v>60</v>
      </c>
      <c r="L36" s="10">
        <v>0.161</v>
      </c>
      <c r="M36" s="9">
        <f t="shared" si="3"/>
        <v>6.1956916197999007E-2</v>
      </c>
      <c r="N36" s="3">
        <v>0.214556279780999</v>
      </c>
      <c r="O36" s="10">
        <v>0.152626531477734</v>
      </c>
      <c r="P36" s="10">
        <f t="shared" si="4"/>
        <v>2.5499999999999998</v>
      </c>
      <c r="Q36" s="10">
        <v>37</v>
      </c>
      <c r="R36" s="10">
        <v>7.6899999999999996E-2</v>
      </c>
      <c r="S36" s="9">
        <f t="shared" si="5"/>
        <v>0.13765627978099901</v>
      </c>
      <c r="T36" s="3">
        <v>0.18386385212999901</v>
      </c>
      <c r="U36" s="10">
        <v>0.136778639506793</v>
      </c>
      <c r="V36" s="10">
        <f t="shared" si="6"/>
        <v>2.95</v>
      </c>
      <c r="W36" s="10">
        <v>35</v>
      </c>
      <c r="X36" s="10">
        <v>9.1899999999999996E-2</v>
      </c>
      <c r="Y36" s="9">
        <f t="shared" si="7"/>
        <v>9.196385212999901E-2</v>
      </c>
      <c r="Z36" s="3">
        <v>0.12649462685599999</v>
      </c>
      <c r="AA36" s="10">
        <v>0.18706729923547</v>
      </c>
      <c r="AB36" s="10">
        <f t="shared" si="8"/>
        <v>4.55</v>
      </c>
      <c r="AC36" s="10">
        <v>57</v>
      </c>
      <c r="AD36" s="10">
        <v>0.1208</v>
      </c>
      <c r="AE36" s="9">
        <f t="shared" si="9"/>
        <v>5.6946268559999874E-3</v>
      </c>
      <c r="AF36" s="3">
        <v>0.28897805726199999</v>
      </c>
      <c r="AG36" s="10">
        <v>0.26181433213022998</v>
      </c>
      <c r="AH36" s="10">
        <f t="shared" si="10"/>
        <v>6.2</v>
      </c>
      <c r="AI36" s="10">
        <v>69</v>
      </c>
      <c r="AJ36" s="10">
        <v>0.14249999999999999</v>
      </c>
      <c r="AK36" s="9">
        <f t="shared" si="11"/>
        <v>0.146478057262</v>
      </c>
      <c r="AL36" s="3">
        <v>0.106759302502</v>
      </c>
      <c r="AM36" s="10">
        <v>0.12618212507760401</v>
      </c>
      <c r="AN36" s="10">
        <f t="shared" si="12"/>
        <v>3.3</v>
      </c>
      <c r="AO36" s="10">
        <v>39</v>
      </c>
      <c r="AP36" s="10">
        <v>7.0000000000000007E-2</v>
      </c>
      <c r="AQ36" s="9">
        <f t="shared" si="13"/>
        <v>3.6759302501999991E-2</v>
      </c>
      <c r="AR36" s="3">
        <v>0.23487432365899999</v>
      </c>
      <c r="AS36" s="10">
        <v>0.31591744447777398</v>
      </c>
      <c r="AT36" s="10">
        <f t="shared" si="14"/>
        <v>5.55</v>
      </c>
      <c r="AU36" s="10">
        <v>65</v>
      </c>
      <c r="AV36" s="10">
        <v>0.1749</v>
      </c>
      <c r="AW36" s="9">
        <f t="shared" si="15"/>
        <v>5.997432365899999E-2</v>
      </c>
      <c r="AX36" s="3">
        <v>8.4660284463999994E-2</v>
      </c>
      <c r="AY36" s="10">
        <v>6.0515071727427601E-2</v>
      </c>
      <c r="AZ36" s="10">
        <f t="shared" si="16"/>
        <v>1.5</v>
      </c>
      <c r="BA36" s="10">
        <v>24</v>
      </c>
      <c r="BB36" s="10">
        <v>4.3099999999999999E-2</v>
      </c>
      <c r="BC36" s="9">
        <f t="shared" si="17"/>
        <v>4.1560284463999994E-2</v>
      </c>
      <c r="BD36" s="3">
        <v>3.4375827980000002E-2</v>
      </c>
      <c r="BE36" s="10">
        <v>3.7802386002356601E-2</v>
      </c>
      <c r="BF36" s="10">
        <f t="shared" si="18"/>
        <v>0.9</v>
      </c>
      <c r="BG36" s="10">
        <v>12</v>
      </c>
      <c r="BH36" s="10">
        <v>1.9E-2</v>
      </c>
      <c r="BI36" s="2">
        <f t="shared" si="19"/>
        <v>1.5375827980000003E-2</v>
      </c>
    </row>
    <row r="37" spans="1:61" x14ac:dyDescent="0.3">
      <c r="A37" s="25">
        <v>44734.416666666664</v>
      </c>
      <c r="B37" s="3">
        <v>0.41078623108899998</v>
      </c>
      <c r="C37" s="10">
        <v>0.33265935049825501</v>
      </c>
      <c r="D37" s="9">
        <f t="shared" si="0"/>
        <v>6.35</v>
      </c>
      <c r="E37" s="9">
        <v>74</v>
      </c>
      <c r="F37" s="9">
        <v>0.24560000000000001</v>
      </c>
      <c r="G37" s="9">
        <f t="shared" si="1"/>
        <v>0.16518623108899996</v>
      </c>
      <c r="H37" s="3">
        <v>0.18794081691799999</v>
      </c>
      <c r="I37" s="10">
        <v>0.26502377440526997</v>
      </c>
      <c r="J37" s="10">
        <f t="shared" si="2"/>
        <v>5.9</v>
      </c>
      <c r="K37" s="10">
        <v>60</v>
      </c>
      <c r="L37" s="10">
        <v>0.161</v>
      </c>
      <c r="M37" s="9">
        <f t="shared" si="3"/>
        <v>2.6940816917999988E-2</v>
      </c>
      <c r="N37" s="3">
        <v>0.13898353043699899</v>
      </c>
      <c r="O37" s="10">
        <v>0.151192321209424</v>
      </c>
      <c r="P37" s="10">
        <f t="shared" si="4"/>
        <v>2.5499999999999998</v>
      </c>
      <c r="Q37" s="10">
        <v>37</v>
      </c>
      <c r="R37" s="10">
        <v>7.6899999999999996E-2</v>
      </c>
      <c r="S37" s="9">
        <f t="shared" si="5"/>
        <v>6.208353043699899E-2</v>
      </c>
      <c r="T37" s="3">
        <v>0.11680822739799999</v>
      </c>
      <c r="U37" s="10">
        <v>0.15878273163975601</v>
      </c>
      <c r="V37" s="10">
        <f t="shared" si="6"/>
        <v>2.95</v>
      </c>
      <c r="W37" s="10">
        <v>35</v>
      </c>
      <c r="X37" s="10">
        <v>9.1899999999999996E-2</v>
      </c>
      <c r="Y37" s="9">
        <f t="shared" si="7"/>
        <v>2.4908227397999999E-2</v>
      </c>
      <c r="Z37" s="3">
        <v>7.7461030175999895E-2</v>
      </c>
      <c r="AA37" s="10">
        <v>0.203282276749853</v>
      </c>
      <c r="AB37" s="10">
        <f t="shared" si="8"/>
        <v>4.55</v>
      </c>
      <c r="AC37" s="10">
        <v>57</v>
      </c>
      <c r="AD37" s="10">
        <v>0.1208</v>
      </c>
      <c r="AE37" s="9">
        <f t="shared" si="9"/>
        <v>0</v>
      </c>
      <c r="AF37" s="3">
        <v>0.238270254269</v>
      </c>
      <c r="AG37" s="10">
        <v>0.25585832565571498</v>
      </c>
      <c r="AH37" s="10">
        <f t="shared" si="10"/>
        <v>6.2</v>
      </c>
      <c r="AI37" s="10">
        <v>69</v>
      </c>
      <c r="AJ37" s="10">
        <v>0.14249999999999999</v>
      </c>
      <c r="AK37" s="9">
        <f t="shared" si="11"/>
        <v>9.5770254269000016E-2</v>
      </c>
      <c r="AL37" s="3">
        <v>6.2410256486000001E-2</v>
      </c>
      <c r="AM37" s="10">
        <v>0.131230391410355</v>
      </c>
      <c r="AN37" s="10">
        <f t="shared" si="12"/>
        <v>3.3</v>
      </c>
      <c r="AO37" s="10">
        <v>39</v>
      </c>
      <c r="AP37" s="10">
        <v>7.0000000000000007E-2</v>
      </c>
      <c r="AQ37" s="9">
        <f t="shared" si="13"/>
        <v>0</v>
      </c>
      <c r="AR37" s="3">
        <v>0.32752087856099998</v>
      </c>
      <c r="AS37" s="10">
        <v>0.36479579014610097</v>
      </c>
      <c r="AT37" s="10">
        <f t="shared" si="14"/>
        <v>5.55</v>
      </c>
      <c r="AU37" s="10">
        <v>65</v>
      </c>
      <c r="AV37" s="10">
        <v>0.1749</v>
      </c>
      <c r="AW37" s="9">
        <f t="shared" si="15"/>
        <v>0.15262087856099998</v>
      </c>
      <c r="AX37" s="3">
        <v>9.0104833786999905E-2</v>
      </c>
      <c r="AY37" s="10">
        <v>6.4500443050734005E-2</v>
      </c>
      <c r="AZ37" s="10">
        <f t="shared" si="16"/>
        <v>1.5</v>
      </c>
      <c r="BA37" s="10">
        <v>24</v>
      </c>
      <c r="BB37" s="10">
        <v>4.3099999999999999E-2</v>
      </c>
      <c r="BC37" s="9">
        <f t="shared" si="17"/>
        <v>4.7004833786999906E-2</v>
      </c>
      <c r="BD37" s="3">
        <v>4.4179999996000002E-2</v>
      </c>
      <c r="BE37" s="10">
        <v>2.23028775382377E-2</v>
      </c>
      <c r="BF37" s="10">
        <f t="shared" si="18"/>
        <v>0.9</v>
      </c>
      <c r="BG37" s="10">
        <v>12</v>
      </c>
      <c r="BH37" s="10">
        <v>1.9E-2</v>
      </c>
      <c r="BI37" s="2">
        <f t="shared" si="19"/>
        <v>2.5179999996000003E-2</v>
      </c>
    </row>
    <row r="38" spans="1:61" x14ac:dyDescent="0.3">
      <c r="A38" s="25">
        <v>44734.458333333336</v>
      </c>
      <c r="B38" s="3">
        <v>0.29438891865299999</v>
      </c>
      <c r="C38" s="10">
        <v>0.38389006957817401</v>
      </c>
      <c r="D38" s="9">
        <f t="shared" si="0"/>
        <v>6.35</v>
      </c>
      <c r="E38" s="9">
        <v>74</v>
      </c>
      <c r="F38" s="9">
        <v>0.24560000000000001</v>
      </c>
      <c r="G38" s="9">
        <f t="shared" si="1"/>
        <v>4.8788918652999974E-2</v>
      </c>
      <c r="H38" s="3">
        <v>0.12660884145000001</v>
      </c>
      <c r="I38" s="10">
        <v>0.249174452808859</v>
      </c>
      <c r="J38" s="10">
        <f t="shared" si="2"/>
        <v>5.9</v>
      </c>
      <c r="K38" s="10">
        <v>60</v>
      </c>
      <c r="L38" s="10">
        <v>0.161</v>
      </c>
      <c r="M38" s="9">
        <f t="shared" si="3"/>
        <v>0</v>
      </c>
      <c r="N38" s="3">
        <v>9.8125766963999994E-2</v>
      </c>
      <c r="O38" s="10">
        <v>0.133853319870087</v>
      </c>
      <c r="P38" s="10">
        <f t="shared" si="4"/>
        <v>2.5499999999999998</v>
      </c>
      <c r="Q38" s="10">
        <v>37</v>
      </c>
      <c r="R38" s="10">
        <v>7.6899999999999996E-2</v>
      </c>
      <c r="S38" s="9">
        <f t="shared" si="5"/>
        <v>2.1225766963999998E-2</v>
      </c>
      <c r="T38" s="3">
        <v>0.16912418992600001</v>
      </c>
      <c r="U38" s="10">
        <v>0.17459372579906901</v>
      </c>
      <c r="V38" s="10">
        <f t="shared" si="6"/>
        <v>2.95</v>
      </c>
      <c r="W38" s="10">
        <v>35</v>
      </c>
      <c r="X38" s="10">
        <v>9.1899999999999996E-2</v>
      </c>
      <c r="Y38" s="9">
        <f t="shared" si="7"/>
        <v>7.7224189926000011E-2</v>
      </c>
      <c r="Z38" s="3">
        <v>0.13103778549100001</v>
      </c>
      <c r="AA38" s="10">
        <v>0.176408041272651</v>
      </c>
      <c r="AB38" s="10">
        <f t="shared" si="8"/>
        <v>4.55</v>
      </c>
      <c r="AC38" s="10">
        <v>57</v>
      </c>
      <c r="AD38" s="10">
        <v>0.1208</v>
      </c>
      <c r="AE38" s="9">
        <f t="shared" si="9"/>
        <v>1.0237785491000004E-2</v>
      </c>
      <c r="AF38" s="3">
        <v>0.19092711415799901</v>
      </c>
      <c r="AG38" s="10">
        <v>0.26767991003147101</v>
      </c>
      <c r="AH38" s="10">
        <f t="shared" si="10"/>
        <v>6.2</v>
      </c>
      <c r="AI38" s="10">
        <v>69</v>
      </c>
      <c r="AJ38" s="10">
        <v>0.14249999999999999</v>
      </c>
      <c r="AK38" s="9">
        <f t="shared" si="11"/>
        <v>4.8427114157999024E-2</v>
      </c>
      <c r="AL38" s="3">
        <v>0.10023499192</v>
      </c>
      <c r="AM38" s="10">
        <v>0.119828139037055</v>
      </c>
      <c r="AN38" s="10">
        <f t="shared" si="12"/>
        <v>3.3</v>
      </c>
      <c r="AO38" s="10">
        <v>39</v>
      </c>
      <c r="AP38" s="10">
        <v>7.0000000000000007E-2</v>
      </c>
      <c r="AQ38" s="9">
        <f t="shared" si="13"/>
        <v>3.0234991919999996E-2</v>
      </c>
      <c r="AR38" s="3">
        <v>0.28073914426399998</v>
      </c>
      <c r="AS38" s="10">
        <v>0.31191697618194503</v>
      </c>
      <c r="AT38" s="10">
        <f t="shared" si="14"/>
        <v>5.55</v>
      </c>
      <c r="AU38" s="10">
        <v>65</v>
      </c>
      <c r="AV38" s="10">
        <v>0.1749</v>
      </c>
      <c r="AW38" s="9">
        <f t="shared" si="15"/>
        <v>0.10583914426399998</v>
      </c>
      <c r="AX38" s="3">
        <v>7.9805503880000003E-2</v>
      </c>
      <c r="AY38" s="10">
        <v>6.4877714000007705E-2</v>
      </c>
      <c r="AZ38" s="10">
        <f t="shared" si="16"/>
        <v>1.5</v>
      </c>
      <c r="BA38" s="10">
        <v>24</v>
      </c>
      <c r="BB38" s="10">
        <v>4.3099999999999999E-2</v>
      </c>
      <c r="BC38" s="9">
        <f t="shared" si="17"/>
        <v>3.6705503880000004E-2</v>
      </c>
      <c r="BD38" s="3">
        <v>4.7019359756000002E-2</v>
      </c>
      <c r="BE38" s="10">
        <v>2.4684244901039099E-2</v>
      </c>
      <c r="BF38" s="10">
        <f t="shared" si="18"/>
        <v>0.9</v>
      </c>
      <c r="BG38" s="10">
        <v>12</v>
      </c>
      <c r="BH38" s="10">
        <v>1.9E-2</v>
      </c>
      <c r="BI38" s="2">
        <f t="shared" si="19"/>
        <v>2.8019359756000003E-2</v>
      </c>
    </row>
    <row r="39" spans="1:61" x14ac:dyDescent="0.3">
      <c r="A39" s="25">
        <v>44734.5</v>
      </c>
      <c r="B39" s="3">
        <v>0.19238992224900001</v>
      </c>
      <c r="C39" s="10">
        <v>0.42053998800495501</v>
      </c>
      <c r="D39" s="9">
        <f t="shared" si="0"/>
        <v>6.35</v>
      </c>
      <c r="E39" s="9">
        <v>74</v>
      </c>
      <c r="F39" s="9">
        <v>0.24560000000000001</v>
      </c>
      <c r="G39" s="9">
        <f t="shared" si="1"/>
        <v>0</v>
      </c>
      <c r="H39" s="3">
        <v>0.262445249243</v>
      </c>
      <c r="I39" s="10">
        <v>0.20271122374314801</v>
      </c>
      <c r="J39" s="10">
        <f t="shared" si="2"/>
        <v>5.9</v>
      </c>
      <c r="K39" s="10">
        <v>60</v>
      </c>
      <c r="L39" s="10">
        <v>0.161</v>
      </c>
      <c r="M39" s="9">
        <f t="shared" si="3"/>
        <v>0.101445249243</v>
      </c>
      <c r="N39" s="3">
        <v>0.18995348997699901</v>
      </c>
      <c r="O39" s="10">
        <v>0.18853882718314799</v>
      </c>
      <c r="P39" s="10">
        <f t="shared" si="4"/>
        <v>2.5499999999999998</v>
      </c>
      <c r="Q39" s="10">
        <v>37</v>
      </c>
      <c r="R39" s="10">
        <v>7.6899999999999996E-2</v>
      </c>
      <c r="S39" s="9">
        <f t="shared" si="5"/>
        <v>0.11305348997699902</v>
      </c>
      <c r="T39" s="3">
        <v>9.8926267407000001E-2</v>
      </c>
      <c r="U39" s="10">
        <v>0.21180392048256</v>
      </c>
      <c r="V39" s="10">
        <f t="shared" si="6"/>
        <v>2.95</v>
      </c>
      <c r="W39" s="10">
        <v>35</v>
      </c>
      <c r="X39" s="10">
        <v>9.1899999999999996E-2</v>
      </c>
      <c r="Y39" s="9">
        <f t="shared" si="7"/>
        <v>7.0262674070000058E-3</v>
      </c>
      <c r="Z39" s="3">
        <v>0.16032318009800001</v>
      </c>
      <c r="AA39" s="10">
        <v>0.24899595630806601</v>
      </c>
      <c r="AB39" s="10">
        <f t="shared" si="8"/>
        <v>4.55</v>
      </c>
      <c r="AC39" s="10">
        <v>57</v>
      </c>
      <c r="AD39" s="10">
        <v>0.1208</v>
      </c>
      <c r="AE39" s="9">
        <f t="shared" si="9"/>
        <v>3.9523180098000002E-2</v>
      </c>
      <c r="AF39" s="3">
        <v>0.21008745892700001</v>
      </c>
      <c r="AG39" s="10">
        <v>0.28160879198717298</v>
      </c>
      <c r="AH39" s="10">
        <f t="shared" si="10"/>
        <v>6.2</v>
      </c>
      <c r="AI39" s="10">
        <v>69</v>
      </c>
      <c r="AJ39" s="10">
        <v>0.14249999999999999</v>
      </c>
      <c r="AK39" s="9">
        <f t="shared" si="11"/>
        <v>6.7587458927000021E-2</v>
      </c>
      <c r="AL39" s="3">
        <v>0.18247916042999901</v>
      </c>
      <c r="AM39" s="10">
        <v>0.14028965754245101</v>
      </c>
      <c r="AN39" s="10">
        <f t="shared" si="12"/>
        <v>3.3</v>
      </c>
      <c r="AO39" s="10">
        <v>39</v>
      </c>
      <c r="AP39" s="10">
        <v>7.0000000000000007E-2</v>
      </c>
      <c r="AQ39" s="9">
        <f t="shared" si="13"/>
        <v>0.112479160429999</v>
      </c>
      <c r="AR39" s="3">
        <v>0.28777592945799901</v>
      </c>
      <c r="AS39" s="10">
        <v>0.33239301161393098</v>
      </c>
      <c r="AT39" s="10">
        <f t="shared" si="14"/>
        <v>5.55</v>
      </c>
      <c r="AU39" s="10">
        <v>65</v>
      </c>
      <c r="AV39" s="10">
        <v>0.1749</v>
      </c>
      <c r="AW39" s="9">
        <f t="shared" si="15"/>
        <v>0.11287592945799901</v>
      </c>
      <c r="AX39" s="3">
        <v>1.4E-2</v>
      </c>
      <c r="AY39" s="10">
        <v>8.7209268493804004E-2</v>
      </c>
      <c r="AZ39" s="10">
        <f t="shared" si="16"/>
        <v>1.5</v>
      </c>
      <c r="BA39" s="10">
        <v>24</v>
      </c>
      <c r="BB39" s="10">
        <v>4.3099999999999999E-2</v>
      </c>
      <c r="BC39" s="9">
        <f t="shared" si="17"/>
        <v>0</v>
      </c>
      <c r="BD39" s="3">
        <v>1.1443522727E-2</v>
      </c>
      <c r="BE39" s="10">
        <v>5.6401004052516898E-2</v>
      </c>
      <c r="BF39" s="10">
        <f t="shared" si="18"/>
        <v>0.9</v>
      </c>
      <c r="BG39" s="10">
        <v>12</v>
      </c>
      <c r="BH39" s="10">
        <v>1.9E-2</v>
      </c>
      <c r="BI39" s="2">
        <f t="shared" si="19"/>
        <v>0</v>
      </c>
    </row>
    <row r="40" spans="1:61" x14ac:dyDescent="0.3">
      <c r="A40" s="25">
        <v>44734.541666666664</v>
      </c>
      <c r="B40" s="3">
        <v>0.49636886772</v>
      </c>
      <c r="C40" s="10">
        <v>0.41015758438333599</v>
      </c>
      <c r="D40" s="9">
        <f t="shared" si="0"/>
        <v>6.35</v>
      </c>
      <c r="E40" s="9">
        <v>74</v>
      </c>
      <c r="F40" s="9">
        <v>0.24560000000000001</v>
      </c>
      <c r="G40" s="9">
        <f t="shared" si="1"/>
        <v>0.25076886771999995</v>
      </c>
      <c r="H40" s="3">
        <v>0.27697617173799999</v>
      </c>
      <c r="I40" s="10">
        <v>0.24452534971322801</v>
      </c>
      <c r="J40" s="10">
        <f t="shared" si="2"/>
        <v>5.9</v>
      </c>
      <c r="K40" s="10">
        <v>60</v>
      </c>
      <c r="L40" s="10">
        <v>0.161</v>
      </c>
      <c r="M40" s="9">
        <f t="shared" si="3"/>
        <v>0.11597617173799998</v>
      </c>
      <c r="N40" s="3">
        <v>9.7304292000000001E-2</v>
      </c>
      <c r="O40" s="10">
        <v>0.165250047757796</v>
      </c>
      <c r="P40" s="10">
        <f t="shared" si="4"/>
        <v>2.5499999999999998</v>
      </c>
      <c r="Q40" s="10">
        <v>37</v>
      </c>
      <c r="R40" s="10">
        <v>7.6899999999999996E-2</v>
      </c>
      <c r="S40" s="9">
        <f t="shared" si="5"/>
        <v>2.0404292000000004E-2</v>
      </c>
      <c r="T40" s="3">
        <v>0.21891715401199999</v>
      </c>
      <c r="U40" s="10">
        <v>0.17757525158394</v>
      </c>
      <c r="V40" s="10">
        <f t="shared" si="6"/>
        <v>2.95</v>
      </c>
      <c r="W40" s="10">
        <v>35</v>
      </c>
      <c r="X40" s="10">
        <v>9.1899999999999996E-2</v>
      </c>
      <c r="Y40" s="9">
        <f t="shared" si="7"/>
        <v>0.12701715401199998</v>
      </c>
      <c r="Z40" s="3">
        <v>0.311610604904</v>
      </c>
      <c r="AA40" s="10">
        <v>0.24706612872653899</v>
      </c>
      <c r="AB40" s="10">
        <f t="shared" si="8"/>
        <v>4.55</v>
      </c>
      <c r="AC40" s="10">
        <v>57</v>
      </c>
      <c r="AD40" s="10">
        <v>0.1208</v>
      </c>
      <c r="AE40" s="9">
        <f t="shared" si="9"/>
        <v>0.19081060490399998</v>
      </c>
      <c r="AF40" s="3">
        <v>0.44179964213299999</v>
      </c>
      <c r="AG40" s="10">
        <v>0.291629245631426</v>
      </c>
      <c r="AH40" s="10">
        <f t="shared" si="10"/>
        <v>6.2</v>
      </c>
      <c r="AI40" s="10">
        <v>69</v>
      </c>
      <c r="AJ40" s="10">
        <v>0.14249999999999999</v>
      </c>
      <c r="AK40" s="9">
        <f t="shared" si="11"/>
        <v>0.29929964213299998</v>
      </c>
      <c r="AL40" s="3">
        <v>0.17340460276899899</v>
      </c>
      <c r="AM40" s="10">
        <v>0.151500183116037</v>
      </c>
      <c r="AN40" s="10">
        <f t="shared" si="12"/>
        <v>3.3</v>
      </c>
      <c r="AO40" s="10">
        <v>39</v>
      </c>
      <c r="AP40" s="10">
        <v>7.0000000000000007E-2</v>
      </c>
      <c r="AQ40" s="9">
        <f t="shared" si="13"/>
        <v>0.10340460276899899</v>
      </c>
      <c r="AR40" s="3">
        <v>0.321586192065</v>
      </c>
      <c r="AS40" s="10">
        <v>0.39236777847792798</v>
      </c>
      <c r="AT40" s="10">
        <f t="shared" si="14"/>
        <v>5.55</v>
      </c>
      <c r="AU40" s="10">
        <v>65</v>
      </c>
      <c r="AV40" s="10">
        <v>0.1749</v>
      </c>
      <c r="AW40" s="9">
        <f t="shared" si="15"/>
        <v>0.146686192065</v>
      </c>
      <c r="AX40" s="3">
        <v>0.12266292683</v>
      </c>
      <c r="AY40" s="10">
        <v>8.7156209512781802E-2</v>
      </c>
      <c r="AZ40" s="10">
        <f t="shared" si="16"/>
        <v>1.5</v>
      </c>
      <c r="BA40" s="10">
        <v>24</v>
      </c>
      <c r="BB40" s="10">
        <v>4.3099999999999999E-2</v>
      </c>
      <c r="BC40" s="9">
        <f t="shared" si="17"/>
        <v>7.9562926830000005E-2</v>
      </c>
      <c r="BD40" s="3">
        <v>3.9230471629999999E-2</v>
      </c>
      <c r="BE40" s="10">
        <v>4.3008466829969297E-2</v>
      </c>
      <c r="BF40" s="10">
        <f t="shared" si="18"/>
        <v>0.9</v>
      </c>
      <c r="BG40" s="10">
        <v>12</v>
      </c>
      <c r="BH40" s="10">
        <v>1.9E-2</v>
      </c>
      <c r="BI40" s="2">
        <f t="shared" si="19"/>
        <v>2.023047163E-2</v>
      </c>
    </row>
    <row r="41" spans="1:61" x14ac:dyDescent="0.3">
      <c r="A41" s="25">
        <v>44734.583333333336</v>
      </c>
      <c r="B41" s="3">
        <v>0.34713825241200003</v>
      </c>
      <c r="C41" s="10">
        <v>0.39171726281153302</v>
      </c>
      <c r="D41" s="9">
        <f t="shared" si="0"/>
        <v>6.35</v>
      </c>
      <c r="E41" s="9">
        <v>74</v>
      </c>
      <c r="F41" s="9">
        <v>0.24560000000000001</v>
      </c>
      <c r="G41" s="9">
        <f t="shared" si="1"/>
        <v>0.10153825241200001</v>
      </c>
      <c r="H41" s="3">
        <v>0.248379769551</v>
      </c>
      <c r="I41" s="10">
        <v>0.26330848850287097</v>
      </c>
      <c r="J41" s="10">
        <f t="shared" si="2"/>
        <v>5.9</v>
      </c>
      <c r="K41" s="10">
        <v>60</v>
      </c>
      <c r="L41" s="10">
        <v>0.161</v>
      </c>
      <c r="M41" s="9">
        <f t="shared" si="3"/>
        <v>8.7379769550999992E-2</v>
      </c>
      <c r="N41" s="3">
        <v>0.12255012699999999</v>
      </c>
      <c r="O41" s="10">
        <v>0.15729602036416701</v>
      </c>
      <c r="P41" s="10">
        <f t="shared" si="4"/>
        <v>2.5499999999999998</v>
      </c>
      <c r="Q41" s="10">
        <v>37</v>
      </c>
      <c r="R41" s="10">
        <v>7.6899999999999996E-2</v>
      </c>
      <c r="S41" s="9">
        <f t="shared" si="5"/>
        <v>4.5650126999999999E-2</v>
      </c>
      <c r="T41" s="3">
        <v>0.16738208189099901</v>
      </c>
      <c r="U41" s="10">
        <v>0.21522246141224399</v>
      </c>
      <c r="V41" s="10">
        <f t="shared" si="6"/>
        <v>2.95</v>
      </c>
      <c r="W41" s="10">
        <v>35</v>
      </c>
      <c r="X41" s="10">
        <v>9.1899999999999996E-2</v>
      </c>
      <c r="Y41" s="9">
        <f t="shared" si="7"/>
        <v>7.5482081890999017E-2</v>
      </c>
      <c r="Z41" s="3">
        <v>0.29986104153400001</v>
      </c>
      <c r="AA41" s="10">
        <v>0.24220180432917501</v>
      </c>
      <c r="AB41" s="10">
        <f t="shared" si="8"/>
        <v>4.55</v>
      </c>
      <c r="AC41" s="10">
        <v>57</v>
      </c>
      <c r="AD41" s="10">
        <v>0.1208</v>
      </c>
      <c r="AE41" s="9">
        <f t="shared" si="9"/>
        <v>0.17906104153399999</v>
      </c>
      <c r="AF41" s="3">
        <v>0.39010829711099998</v>
      </c>
      <c r="AG41" s="10">
        <v>0.28952749634444203</v>
      </c>
      <c r="AH41" s="10">
        <f t="shared" si="10"/>
        <v>6.2</v>
      </c>
      <c r="AI41" s="10">
        <v>69</v>
      </c>
      <c r="AJ41" s="10">
        <v>0.14249999999999999</v>
      </c>
      <c r="AK41" s="9">
        <f t="shared" si="11"/>
        <v>0.24760829711099999</v>
      </c>
      <c r="AL41" s="3">
        <v>0.10265725375899901</v>
      </c>
      <c r="AM41" s="10">
        <v>0.12541951016744901</v>
      </c>
      <c r="AN41" s="10">
        <f t="shared" si="12"/>
        <v>3.3</v>
      </c>
      <c r="AO41" s="10">
        <v>39</v>
      </c>
      <c r="AP41" s="10">
        <v>7.0000000000000007E-2</v>
      </c>
      <c r="AQ41" s="9">
        <f t="shared" si="13"/>
        <v>3.2657253758999E-2</v>
      </c>
      <c r="AR41" s="3">
        <v>0.25901181201500001</v>
      </c>
      <c r="AS41" s="10">
        <v>0.37251676229156799</v>
      </c>
      <c r="AT41" s="10">
        <f t="shared" si="14"/>
        <v>5.55</v>
      </c>
      <c r="AU41" s="10">
        <v>65</v>
      </c>
      <c r="AV41" s="10">
        <v>0.1749</v>
      </c>
      <c r="AW41" s="9">
        <f t="shared" si="15"/>
        <v>8.4111812015000009E-2</v>
      </c>
      <c r="AX41" s="3">
        <v>5.7097055753999898E-2</v>
      </c>
      <c r="AY41" s="10">
        <v>7.2498742593841606E-2</v>
      </c>
      <c r="AZ41" s="10">
        <f t="shared" si="16"/>
        <v>1.5</v>
      </c>
      <c r="BA41" s="10">
        <v>24</v>
      </c>
      <c r="BB41" s="10">
        <v>4.3099999999999999E-2</v>
      </c>
      <c r="BC41" s="9">
        <f t="shared" si="17"/>
        <v>1.3997055753999899E-2</v>
      </c>
      <c r="BD41" s="3">
        <v>2.6802255639999901E-2</v>
      </c>
      <c r="BE41" s="10">
        <v>5.2162437380271202E-2</v>
      </c>
      <c r="BF41" s="10">
        <f t="shared" si="18"/>
        <v>0.9</v>
      </c>
      <c r="BG41" s="10">
        <v>12</v>
      </c>
      <c r="BH41" s="10">
        <v>1.9E-2</v>
      </c>
      <c r="BI41" s="2">
        <f t="shared" si="19"/>
        <v>7.8022556399999013E-3</v>
      </c>
    </row>
    <row r="42" spans="1:61" x14ac:dyDescent="0.3">
      <c r="A42" s="25">
        <v>44734.625</v>
      </c>
      <c r="B42" s="3">
        <v>0.41023483370300001</v>
      </c>
      <c r="C42" s="10">
        <v>0.48209474494225102</v>
      </c>
      <c r="D42" s="9">
        <f t="shared" si="0"/>
        <v>6.35</v>
      </c>
      <c r="E42" s="9">
        <v>74</v>
      </c>
      <c r="F42" s="9">
        <v>0.24560000000000001</v>
      </c>
      <c r="G42" s="9">
        <f t="shared" si="1"/>
        <v>0.164634833703</v>
      </c>
      <c r="H42" s="3">
        <v>0.238841728424</v>
      </c>
      <c r="I42" s="10">
        <v>0.2415387336773</v>
      </c>
      <c r="J42" s="10">
        <f t="shared" si="2"/>
        <v>5.9</v>
      </c>
      <c r="K42" s="10">
        <v>60</v>
      </c>
      <c r="L42" s="10">
        <v>0.161</v>
      </c>
      <c r="M42" s="9">
        <f t="shared" si="3"/>
        <v>7.7841728424000001E-2</v>
      </c>
      <c r="N42" s="3">
        <v>0.20451068545000001</v>
      </c>
      <c r="O42" s="10">
        <v>0.14105291410628101</v>
      </c>
      <c r="P42" s="10">
        <f t="shared" si="4"/>
        <v>2.5499999999999998</v>
      </c>
      <c r="Q42" s="10">
        <v>37</v>
      </c>
      <c r="R42" s="10">
        <v>7.6899999999999996E-2</v>
      </c>
      <c r="S42" s="9">
        <f t="shared" si="5"/>
        <v>0.12761068545000001</v>
      </c>
      <c r="T42" s="3">
        <v>0.25002768141799903</v>
      </c>
      <c r="U42" s="10">
        <v>0.175227599830236</v>
      </c>
      <c r="V42" s="10">
        <f t="shared" si="6"/>
        <v>2.95</v>
      </c>
      <c r="W42" s="10">
        <v>35</v>
      </c>
      <c r="X42" s="10">
        <v>9.1899999999999996E-2</v>
      </c>
      <c r="Y42" s="9">
        <f t="shared" si="7"/>
        <v>0.15812768141799904</v>
      </c>
      <c r="Z42" s="3">
        <v>0.278429635708</v>
      </c>
      <c r="AA42" s="10">
        <v>0.221357894931901</v>
      </c>
      <c r="AB42" s="10">
        <f t="shared" si="8"/>
        <v>4.55</v>
      </c>
      <c r="AC42" s="10">
        <v>57</v>
      </c>
      <c r="AD42" s="10">
        <v>0.1208</v>
      </c>
      <c r="AE42" s="9">
        <f t="shared" si="9"/>
        <v>0.15762963570799998</v>
      </c>
      <c r="AF42" s="3">
        <v>0.33109326507800002</v>
      </c>
      <c r="AG42" s="10">
        <v>0.28075861286331899</v>
      </c>
      <c r="AH42" s="10">
        <f t="shared" si="10"/>
        <v>6.2</v>
      </c>
      <c r="AI42" s="10">
        <v>69</v>
      </c>
      <c r="AJ42" s="10">
        <v>0.14249999999999999</v>
      </c>
      <c r="AK42" s="9">
        <f t="shared" si="11"/>
        <v>0.18859326507800003</v>
      </c>
      <c r="AL42" s="3">
        <v>0.122737301565999</v>
      </c>
      <c r="AM42" s="10">
        <v>0.164245222469837</v>
      </c>
      <c r="AN42" s="10">
        <f t="shared" si="12"/>
        <v>3.3</v>
      </c>
      <c r="AO42" s="10">
        <v>39</v>
      </c>
      <c r="AP42" s="10">
        <v>7.0000000000000007E-2</v>
      </c>
      <c r="AQ42" s="9">
        <f t="shared" si="13"/>
        <v>5.2737301565998998E-2</v>
      </c>
      <c r="AR42" s="3">
        <v>0.32478337465700002</v>
      </c>
      <c r="AS42" s="10">
        <v>0.37627789871944101</v>
      </c>
      <c r="AT42" s="10">
        <f t="shared" si="14"/>
        <v>5.55</v>
      </c>
      <c r="AU42" s="10">
        <v>65</v>
      </c>
      <c r="AV42" s="10">
        <v>0.1749</v>
      </c>
      <c r="AW42" s="9">
        <f t="shared" si="15"/>
        <v>0.14988337465700002</v>
      </c>
      <c r="AX42" s="3">
        <v>3.8430017423999999E-2</v>
      </c>
      <c r="AY42" s="10">
        <v>6.7910310110230798E-2</v>
      </c>
      <c r="AZ42" s="10">
        <f t="shared" si="16"/>
        <v>1.5</v>
      </c>
      <c r="BA42" s="10">
        <v>24</v>
      </c>
      <c r="BB42" s="10">
        <v>4.3099999999999999E-2</v>
      </c>
      <c r="BC42" s="9">
        <f t="shared" si="17"/>
        <v>0</v>
      </c>
      <c r="BD42" s="3">
        <v>2.0747804878999999E-2</v>
      </c>
      <c r="BE42" s="10">
        <v>4.12294737155205E-2</v>
      </c>
      <c r="BF42" s="10">
        <f t="shared" si="18"/>
        <v>0.9</v>
      </c>
      <c r="BG42" s="10">
        <v>12</v>
      </c>
      <c r="BH42" s="10">
        <v>1.9E-2</v>
      </c>
      <c r="BI42" s="2">
        <f t="shared" si="19"/>
        <v>1.7478048789999999E-3</v>
      </c>
    </row>
    <row r="43" spans="1:61" x14ac:dyDescent="0.3">
      <c r="A43" s="25">
        <v>44734.666666666664</v>
      </c>
      <c r="B43" s="3">
        <v>0.49769891583999998</v>
      </c>
      <c r="C43" s="10">
        <v>0.49020549981752498</v>
      </c>
      <c r="D43" s="9">
        <f t="shared" si="0"/>
        <v>6.35</v>
      </c>
      <c r="E43" s="9">
        <v>74</v>
      </c>
      <c r="F43" s="9">
        <v>0.24560000000000001</v>
      </c>
      <c r="G43" s="9">
        <f t="shared" si="1"/>
        <v>0.25209891583999999</v>
      </c>
      <c r="H43" s="3">
        <v>0.31182948226099999</v>
      </c>
      <c r="I43" s="10">
        <v>0.260963642399895</v>
      </c>
      <c r="J43" s="10">
        <f t="shared" si="2"/>
        <v>5.9</v>
      </c>
      <c r="K43" s="10">
        <v>60</v>
      </c>
      <c r="L43" s="10">
        <v>0.161</v>
      </c>
      <c r="M43" s="9">
        <f t="shared" si="3"/>
        <v>0.15082948226099999</v>
      </c>
      <c r="N43" s="3">
        <v>0.11978516819399999</v>
      </c>
      <c r="O43" s="10">
        <v>0.165314526624709</v>
      </c>
      <c r="P43" s="10">
        <f t="shared" si="4"/>
        <v>2.5499999999999998</v>
      </c>
      <c r="Q43" s="10">
        <v>37</v>
      </c>
      <c r="R43" s="10">
        <v>7.6899999999999996E-2</v>
      </c>
      <c r="S43" s="9">
        <f t="shared" si="5"/>
        <v>4.2885168193999998E-2</v>
      </c>
      <c r="T43" s="3">
        <v>0.29759119796699901</v>
      </c>
      <c r="U43" s="10">
        <v>0.230761975131132</v>
      </c>
      <c r="V43" s="10">
        <f t="shared" si="6"/>
        <v>2.95</v>
      </c>
      <c r="W43" s="10">
        <v>35</v>
      </c>
      <c r="X43" s="10">
        <v>9.1899999999999996E-2</v>
      </c>
      <c r="Y43" s="9">
        <f t="shared" si="7"/>
        <v>0.20569119796699903</v>
      </c>
      <c r="Z43" s="3">
        <v>0.35845019447100002</v>
      </c>
      <c r="AA43" s="10">
        <v>0.22700096092556499</v>
      </c>
      <c r="AB43" s="10">
        <f t="shared" si="8"/>
        <v>4.55</v>
      </c>
      <c r="AC43" s="10">
        <v>57</v>
      </c>
      <c r="AD43" s="10">
        <v>0.1208</v>
      </c>
      <c r="AE43" s="9">
        <f t="shared" si="9"/>
        <v>0.237650194471</v>
      </c>
      <c r="AF43" s="3">
        <v>0.34882886611500002</v>
      </c>
      <c r="AG43" s="10">
        <v>0.30403664802491198</v>
      </c>
      <c r="AH43" s="10">
        <f t="shared" si="10"/>
        <v>6.2</v>
      </c>
      <c r="AI43" s="10">
        <v>69</v>
      </c>
      <c r="AJ43" s="10">
        <v>0.14249999999999999</v>
      </c>
      <c r="AK43" s="9">
        <f t="shared" si="11"/>
        <v>0.20632886611500004</v>
      </c>
      <c r="AL43" s="3">
        <v>0.13134534601199899</v>
      </c>
      <c r="AM43" s="10">
        <v>0.121478654319219</v>
      </c>
      <c r="AN43" s="10">
        <f t="shared" si="12"/>
        <v>3.3</v>
      </c>
      <c r="AO43" s="10">
        <v>39</v>
      </c>
      <c r="AP43" s="10">
        <v>7.0000000000000007E-2</v>
      </c>
      <c r="AQ43" s="9">
        <f t="shared" si="13"/>
        <v>6.134534601199898E-2</v>
      </c>
      <c r="AR43" s="3">
        <v>0.36792376076400002</v>
      </c>
      <c r="AS43" s="10">
        <v>0.45219471730389299</v>
      </c>
      <c r="AT43" s="10">
        <f t="shared" si="14"/>
        <v>5.55</v>
      </c>
      <c r="AU43" s="10">
        <v>65</v>
      </c>
      <c r="AV43" s="10">
        <v>0.1749</v>
      </c>
      <c r="AW43" s="9">
        <f t="shared" si="15"/>
        <v>0.19302376076400002</v>
      </c>
      <c r="AX43" s="3">
        <v>4.3255951215999899E-2</v>
      </c>
      <c r="AY43" s="10">
        <v>5.6199551897294503E-2</v>
      </c>
      <c r="AZ43" s="10">
        <f t="shared" si="16"/>
        <v>1.5</v>
      </c>
      <c r="BA43" s="10">
        <v>24</v>
      </c>
      <c r="BB43" s="10">
        <v>4.3099999999999999E-2</v>
      </c>
      <c r="BC43" s="9">
        <f t="shared" si="17"/>
        <v>1.5595121599989992E-4</v>
      </c>
      <c r="BD43" s="3">
        <v>5.4576748900999998E-2</v>
      </c>
      <c r="BE43" s="10">
        <v>4.5313300769862098E-2</v>
      </c>
      <c r="BF43" s="10">
        <f t="shared" si="18"/>
        <v>0.9</v>
      </c>
      <c r="BG43" s="10">
        <v>12</v>
      </c>
      <c r="BH43" s="10">
        <v>1.9E-2</v>
      </c>
      <c r="BI43" s="2">
        <f t="shared" si="19"/>
        <v>3.5576748901000002E-2</v>
      </c>
    </row>
    <row r="44" spans="1:61" x14ac:dyDescent="0.3">
      <c r="A44" s="25">
        <v>44734.708333333336</v>
      </c>
      <c r="B44" s="3">
        <v>0.61414709196799899</v>
      </c>
      <c r="C44" s="10">
        <v>0.41975298904716302</v>
      </c>
      <c r="D44" s="9">
        <f t="shared" si="0"/>
        <v>6.35</v>
      </c>
      <c r="E44" s="9">
        <v>74</v>
      </c>
      <c r="F44" s="9">
        <v>0.24560000000000001</v>
      </c>
      <c r="G44" s="9">
        <f t="shared" si="1"/>
        <v>0.36854709196799895</v>
      </c>
      <c r="H44" s="3">
        <v>0.33531714435900001</v>
      </c>
      <c r="I44" s="10">
        <v>0.34198546297080301</v>
      </c>
      <c r="J44" s="10">
        <f t="shared" si="2"/>
        <v>5.9</v>
      </c>
      <c r="K44" s="10">
        <v>60</v>
      </c>
      <c r="L44" s="10">
        <v>0.161</v>
      </c>
      <c r="M44" s="9">
        <f t="shared" si="3"/>
        <v>0.174317144359</v>
      </c>
      <c r="N44" s="3">
        <v>0.133728147479</v>
      </c>
      <c r="O44" s="10">
        <v>0.13756221167483601</v>
      </c>
      <c r="P44" s="10">
        <f t="shared" si="4"/>
        <v>2.5499999999999998</v>
      </c>
      <c r="Q44" s="10">
        <v>37</v>
      </c>
      <c r="R44" s="10">
        <v>7.6899999999999996E-2</v>
      </c>
      <c r="S44" s="9">
        <f t="shared" si="5"/>
        <v>5.6828147479000002E-2</v>
      </c>
      <c r="T44" s="3">
        <v>0.308236781307</v>
      </c>
      <c r="U44" s="10">
        <v>0.18807590300219501</v>
      </c>
      <c r="V44" s="10">
        <f t="shared" si="6"/>
        <v>2.95</v>
      </c>
      <c r="W44" s="10">
        <v>35</v>
      </c>
      <c r="X44" s="10">
        <v>9.1899999999999996E-2</v>
      </c>
      <c r="Y44" s="9">
        <f t="shared" si="7"/>
        <v>0.21633678130700001</v>
      </c>
      <c r="Z44" s="3">
        <v>0.24031584352999999</v>
      </c>
      <c r="AA44" s="10">
        <v>0.28171815235813602</v>
      </c>
      <c r="AB44" s="10">
        <f t="shared" si="8"/>
        <v>4.55</v>
      </c>
      <c r="AC44" s="10">
        <v>57</v>
      </c>
      <c r="AD44" s="10">
        <v>0.1208</v>
      </c>
      <c r="AE44" s="9">
        <f t="shared" si="9"/>
        <v>0.11951584352999998</v>
      </c>
      <c r="AF44" s="3">
        <v>0.438203463116</v>
      </c>
      <c r="AG44" s="10">
        <v>0.32685129319913098</v>
      </c>
      <c r="AH44" s="10">
        <f t="shared" si="10"/>
        <v>6.2</v>
      </c>
      <c r="AI44" s="10">
        <v>69</v>
      </c>
      <c r="AJ44" s="10">
        <v>0.14249999999999999</v>
      </c>
      <c r="AK44" s="9">
        <f t="shared" si="11"/>
        <v>0.29570346311600004</v>
      </c>
      <c r="AL44" s="3">
        <v>0.11622657522099999</v>
      </c>
      <c r="AM44" s="10">
        <v>0.16186885785580499</v>
      </c>
      <c r="AN44" s="10">
        <f t="shared" si="12"/>
        <v>3.3</v>
      </c>
      <c r="AO44" s="10">
        <v>39</v>
      </c>
      <c r="AP44" s="10">
        <v>7.0000000000000007E-2</v>
      </c>
      <c r="AQ44" s="9">
        <f t="shared" si="13"/>
        <v>4.6226575220999988E-2</v>
      </c>
      <c r="AR44" s="3">
        <v>0.49622097413999999</v>
      </c>
      <c r="AS44" s="10">
        <v>0.39608853541837002</v>
      </c>
      <c r="AT44" s="10">
        <f t="shared" si="14"/>
        <v>5.55</v>
      </c>
      <c r="AU44" s="10">
        <v>65</v>
      </c>
      <c r="AV44" s="10">
        <v>0.1749</v>
      </c>
      <c r="AW44" s="9">
        <f t="shared" si="15"/>
        <v>0.32132097413999999</v>
      </c>
      <c r="AX44" s="3">
        <v>0.10093635180999901</v>
      </c>
      <c r="AY44" s="10">
        <v>8.3486136009809794E-2</v>
      </c>
      <c r="AZ44" s="10">
        <f t="shared" si="16"/>
        <v>1.5</v>
      </c>
      <c r="BA44" s="10">
        <v>24</v>
      </c>
      <c r="BB44" s="10">
        <v>4.3099999999999999E-2</v>
      </c>
      <c r="BC44" s="9">
        <f t="shared" si="17"/>
        <v>5.7836351809999006E-2</v>
      </c>
      <c r="BD44" s="3">
        <v>7.1422031589999893E-2</v>
      </c>
      <c r="BE44" s="10">
        <v>3.7807646214580902E-2</v>
      </c>
      <c r="BF44" s="10">
        <f t="shared" si="18"/>
        <v>0.9</v>
      </c>
      <c r="BG44" s="10">
        <v>12</v>
      </c>
      <c r="BH44" s="10">
        <v>1.9E-2</v>
      </c>
      <c r="BI44" s="2">
        <f t="shared" si="19"/>
        <v>5.242203158999989E-2</v>
      </c>
    </row>
    <row r="45" spans="1:61" x14ac:dyDescent="0.3">
      <c r="A45" s="25">
        <v>44734.75</v>
      </c>
      <c r="B45" s="3">
        <v>0.43799563128000002</v>
      </c>
      <c r="C45" s="10">
        <v>0.40612912091741299</v>
      </c>
      <c r="D45" s="9">
        <f t="shared" si="0"/>
        <v>6.35</v>
      </c>
      <c r="E45" s="9">
        <v>74</v>
      </c>
      <c r="F45" s="9">
        <v>0.24560000000000001</v>
      </c>
      <c r="G45" s="9">
        <f t="shared" si="1"/>
        <v>0.19239563128000001</v>
      </c>
      <c r="H45" s="3">
        <v>0.40518981347799998</v>
      </c>
      <c r="I45" s="10">
        <v>0.29360109851473798</v>
      </c>
      <c r="J45" s="10">
        <f t="shared" si="2"/>
        <v>5.9</v>
      </c>
      <c r="K45" s="10">
        <v>60</v>
      </c>
      <c r="L45" s="10">
        <v>0.161</v>
      </c>
      <c r="M45" s="9">
        <f t="shared" si="3"/>
        <v>0.24418981347799998</v>
      </c>
      <c r="N45" s="3">
        <v>4.6829943359000002E-2</v>
      </c>
      <c r="O45" s="10">
        <v>0.13364662953999401</v>
      </c>
      <c r="P45" s="10">
        <f t="shared" si="4"/>
        <v>2.5499999999999998</v>
      </c>
      <c r="Q45" s="10">
        <v>37</v>
      </c>
      <c r="R45" s="10">
        <v>7.6899999999999996E-2</v>
      </c>
      <c r="S45" s="9">
        <f t="shared" si="5"/>
        <v>0</v>
      </c>
      <c r="T45" s="3">
        <v>0.21432281791499899</v>
      </c>
      <c r="U45" s="10">
        <v>0.15851349223807301</v>
      </c>
      <c r="V45" s="10">
        <f t="shared" si="6"/>
        <v>2.95</v>
      </c>
      <c r="W45" s="10">
        <v>35</v>
      </c>
      <c r="X45" s="10">
        <v>9.1899999999999996E-2</v>
      </c>
      <c r="Y45" s="9">
        <f t="shared" si="7"/>
        <v>0.122422817914999</v>
      </c>
      <c r="Z45" s="3">
        <v>0.25997240524300003</v>
      </c>
      <c r="AA45" s="10">
        <v>0.18791613127844001</v>
      </c>
      <c r="AB45" s="10">
        <f t="shared" si="8"/>
        <v>4.55</v>
      </c>
      <c r="AC45" s="10">
        <v>57</v>
      </c>
      <c r="AD45" s="10">
        <v>0.1208</v>
      </c>
      <c r="AE45" s="9">
        <f t="shared" si="9"/>
        <v>0.13917240524300001</v>
      </c>
      <c r="AF45" s="3">
        <v>0.379209898037</v>
      </c>
      <c r="AG45" s="10">
        <v>0</v>
      </c>
      <c r="AH45" s="10">
        <f t="shared" si="10"/>
        <v>6.2</v>
      </c>
      <c r="AI45" s="10">
        <v>69</v>
      </c>
      <c r="AJ45" s="10">
        <v>0.14249999999999999</v>
      </c>
      <c r="AK45" s="9">
        <f t="shared" si="11"/>
        <v>0.23670989803700002</v>
      </c>
      <c r="AL45" s="3">
        <v>0.117906535548</v>
      </c>
      <c r="AM45" s="10">
        <v>0.12878816142052599</v>
      </c>
      <c r="AN45" s="10">
        <f t="shared" si="12"/>
        <v>3.3</v>
      </c>
      <c r="AO45" s="10">
        <v>39</v>
      </c>
      <c r="AP45" s="10">
        <v>7.0000000000000007E-2</v>
      </c>
      <c r="AQ45" s="9">
        <f t="shared" si="13"/>
        <v>4.7906535547999993E-2</v>
      </c>
      <c r="AR45" s="3">
        <v>0.30985114059299901</v>
      </c>
      <c r="AS45" s="10">
        <v>0.32877908200120498</v>
      </c>
      <c r="AT45" s="10">
        <f t="shared" si="14"/>
        <v>5.55</v>
      </c>
      <c r="AU45" s="10">
        <v>65</v>
      </c>
      <c r="AV45" s="10">
        <v>0.1749</v>
      </c>
      <c r="AW45" s="9">
        <f t="shared" si="15"/>
        <v>0.13495114059299901</v>
      </c>
      <c r="AX45" s="3">
        <v>0.12941584416999999</v>
      </c>
      <c r="AY45" s="10">
        <v>4.2349308519726299E-2</v>
      </c>
      <c r="AZ45" s="10">
        <f t="shared" si="16"/>
        <v>1.5</v>
      </c>
      <c r="BA45" s="10">
        <v>24</v>
      </c>
      <c r="BB45" s="10">
        <v>4.3099999999999999E-2</v>
      </c>
      <c r="BC45" s="9">
        <f t="shared" si="17"/>
        <v>8.6315844169999989E-2</v>
      </c>
      <c r="BD45" s="3">
        <v>5.7054357286000001E-2</v>
      </c>
      <c r="BE45" s="10">
        <v>3.6511428244200797E-2</v>
      </c>
      <c r="BF45" s="10">
        <f t="shared" si="18"/>
        <v>0.9</v>
      </c>
      <c r="BG45" s="10">
        <v>12</v>
      </c>
      <c r="BH45" s="10">
        <v>1.9E-2</v>
      </c>
      <c r="BI45" s="2">
        <f t="shared" si="19"/>
        <v>3.8054357285999998E-2</v>
      </c>
    </row>
    <row r="46" spans="1:61" x14ac:dyDescent="0.3">
      <c r="A46" s="25">
        <v>44734.791666666664</v>
      </c>
      <c r="B46" s="3">
        <v>0.40642708847699999</v>
      </c>
      <c r="C46" s="10">
        <v>0.36353770851969403</v>
      </c>
      <c r="D46" s="9">
        <f t="shared" si="0"/>
        <v>6.35</v>
      </c>
      <c r="E46" s="9">
        <v>74</v>
      </c>
      <c r="F46" s="9">
        <v>0.24560000000000001</v>
      </c>
      <c r="G46" s="9">
        <f t="shared" si="1"/>
        <v>0.16082708847699997</v>
      </c>
      <c r="H46" s="3">
        <v>0.30793642703399998</v>
      </c>
      <c r="I46" s="10">
        <v>0.2683349878263</v>
      </c>
      <c r="J46" s="10">
        <f t="shared" si="2"/>
        <v>5.9</v>
      </c>
      <c r="K46" s="10">
        <v>60</v>
      </c>
      <c r="L46" s="10">
        <v>0.161</v>
      </c>
      <c r="M46" s="9">
        <f t="shared" si="3"/>
        <v>0.14693642703399998</v>
      </c>
      <c r="N46" s="3">
        <v>0.15159700063000001</v>
      </c>
      <c r="O46" s="10">
        <v>0.13786301167189399</v>
      </c>
      <c r="P46" s="10">
        <f t="shared" si="4"/>
        <v>2.5499999999999998</v>
      </c>
      <c r="Q46" s="10">
        <v>37</v>
      </c>
      <c r="R46" s="10">
        <v>7.6899999999999996E-2</v>
      </c>
      <c r="S46" s="9">
        <f t="shared" si="5"/>
        <v>7.469700063000001E-2</v>
      </c>
      <c r="T46" s="3">
        <v>8.5646727766999997E-2</v>
      </c>
      <c r="U46" s="10">
        <v>0.10621303656285</v>
      </c>
      <c r="V46" s="10">
        <f t="shared" si="6"/>
        <v>2.95</v>
      </c>
      <c r="W46" s="10">
        <v>35</v>
      </c>
      <c r="X46" s="10">
        <v>9.1899999999999996E-2</v>
      </c>
      <c r="Y46" s="9">
        <f t="shared" si="7"/>
        <v>0</v>
      </c>
      <c r="Z46" s="3">
        <v>0.16419614507899999</v>
      </c>
      <c r="AA46" s="10">
        <v>0.18524069657424</v>
      </c>
      <c r="AB46" s="10">
        <f t="shared" si="8"/>
        <v>4.55</v>
      </c>
      <c r="AC46" s="10">
        <v>57</v>
      </c>
      <c r="AD46" s="10">
        <v>0.1208</v>
      </c>
      <c r="AE46" s="9">
        <f t="shared" si="9"/>
        <v>4.3396145078999984E-2</v>
      </c>
      <c r="AF46" s="3">
        <v>0.25637172089999999</v>
      </c>
      <c r="AG46" s="10">
        <v>0.25280958168319401</v>
      </c>
      <c r="AH46" s="10">
        <f t="shared" si="10"/>
        <v>6.2</v>
      </c>
      <c r="AI46" s="10">
        <v>69</v>
      </c>
      <c r="AJ46" s="10">
        <v>0.14249999999999999</v>
      </c>
      <c r="AK46" s="9">
        <f t="shared" si="11"/>
        <v>0.1138717209</v>
      </c>
      <c r="AL46" s="3">
        <v>5.6628144094999999E-2</v>
      </c>
      <c r="AM46" s="10">
        <v>8.2882332621381505E-2</v>
      </c>
      <c r="AN46" s="10">
        <f t="shared" si="12"/>
        <v>3.3</v>
      </c>
      <c r="AO46" s="10">
        <v>39</v>
      </c>
      <c r="AP46" s="10">
        <v>7.0000000000000007E-2</v>
      </c>
      <c r="AQ46" s="9">
        <f t="shared" si="13"/>
        <v>0</v>
      </c>
      <c r="AR46" s="3">
        <v>0.20475139958999999</v>
      </c>
      <c r="AS46" s="10">
        <v>0.30468670108972501</v>
      </c>
      <c r="AT46" s="10">
        <f t="shared" si="14"/>
        <v>5.55</v>
      </c>
      <c r="AU46" s="10">
        <v>65</v>
      </c>
      <c r="AV46" s="10">
        <v>0.1749</v>
      </c>
      <c r="AW46" s="9">
        <f t="shared" si="15"/>
        <v>2.9851399589999994E-2</v>
      </c>
      <c r="AX46" s="3">
        <v>9.4288766382999906E-2</v>
      </c>
      <c r="AY46" s="10">
        <v>7.7728089610219694E-2</v>
      </c>
      <c r="AZ46" s="10">
        <f t="shared" si="16"/>
        <v>1.5</v>
      </c>
      <c r="BA46" s="10">
        <v>24</v>
      </c>
      <c r="BB46" s="10">
        <v>4.3099999999999999E-2</v>
      </c>
      <c r="BC46" s="9">
        <f t="shared" si="17"/>
        <v>5.1188766382999906E-2</v>
      </c>
      <c r="BD46" s="3">
        <v>4.0452300589999997E-2</v>
      </c>
      <c r="BE46" s="10">
        <v>2.9866902819503199E-2</v>
      </c>
      <c r="BF46" s="10">
        <f t="shared" si="18"/>
        <v>0.9</v>
      </c>
      <c r="BG46" s="10">
        <v>12</v>
      </c>
      <c r="BH46" s="10">
        <v>1.9E-2</v>
      </c>
      <c r="BI46" s="2">
        <f t="shared" si="19"/>
        <v>2.1452300589999997E-2</v>
      </c>
    </row>
    <row r="47" spans="1:61" x14ac:dyDescent="0.3">
      <c r="A47" s="25">
        <v>44734.833333333336</v>
      </c>
      <c r="B47" s="3">
        <v>0.26102900942899998</v>
      </c>
      <c r="C47" s="10">
        <v>0.272636134164574</v>
      </c>
      <c r="D47" s="9">
        <f t="shared" si="0"/>
        <v>6.35</v>
      </c>
      <c r="E47" s="9">
        <v>74</v>
      </c>
      <c r="F47" s="9">
        <v>0.24560000000000001</v>
      </c>
      <c r="G47" s="9">
        <f t="shared" si="1"/>
        <v>1.5429009428999968E-2</v>
      </c>
      <c r="H47" s="3">
        <v>0.198572422920999</v>
      </c>
      <c r="I47" s="10">
        <v>0.212303585486773</v>
      </c>
      <c r="J47" s="10">
        <f t="shared" si="2"/>
        <v>5.9</v>
      </c>
      <c r="K47" s="10">
        <v>60</v>
      </c>
      <c r="L47" s="10">
        <v>0.161</v>
      </c>
      <c r="M47" s="9">
        <f t="shared" si="3"/>
        <v>3.7572422920998994E-2</v>
      </c>
      <c r="N47" s="3">
        <v>5.4896740415999998E-2</v>
      </c>
      <c r="O47" s="10">
        <v>9.1473473290691401E-2</v>
      </c>
      <c r="P47" s="10">
        <f t="shared" si="4"/>
        <v>2.5499999999999998</v>
      </c>
      <c r="Q47" s="10">
        <v>37</v>
      </c>
      <c r="R47" s="10">
        <v>7.6899999999999996E-2</v>
      </c>
      <c r="S47" s="9">
        <f t="shared" si="5"/>
        <v>0</v>
      </c>
      <c r="T47" s="3">
        <v>0.14343968880699901</v>
      </c>
      <c r="U47" s="10">
        <v>0.100575930229028</v>
      </c>
      <c r="V47" s="10">
        <f t="shared" si="6"/>
        <v>2.95</v>
      </c>
      <c r="W47" s="10">
        <v>35</v>
      </c>
      <c r="X47" s="10">
        <v>9.1899999999999996E-2</v>
      </c>
      <c r="Y47" s="9">
        <f t="shared" si="7"/>
        <v>5.1539688806999009E-2</v>
      </c>
      <c r="Z47" s="3">
        <v>0.15183893973099999</v>
      </c>
      <c r="AA47" s="10">
        <v>0.19352401874065001</v>
      </c>
      <c r="AB47" s="10">
        <f t="shared" si="8"/>
        <v>4.55</v>
      </c>
      <c r="AC47" s="10">
        <v>57</v>
      </c>
      <c r="AD47" s="10">
        <v>0.1208</v>
      </c>
      <c r="AE47" s="9">
        <f t="shared" si="9"/>
        <v>3.1038939730999984E-2</v>
      </c>
      <c r="AF47" s="3">
        <v>0.24145014792799999</v>
      </c>
      <c r="AG47" s="10">
        <v>0.17754395544889001</v>
      </c>
      <c r="AH47" s="10">
        <f t="shared" si="10"/>
        <v>6.2</v>
      </c>
      <c r="AI47" s="10">
        <v>69</v>
      </c>
      <c r="AJ47" s="10">
        <v>0.14249999999999999</v>
      </c>
      <c r="AK47" s="9">
        <f t="shared" si="11"/>
        <v>9.8950147927999998E-2</v>
      </c>
      <c r="AL47" s="3">
        <v>6.9733303767999993E-2</v>
      </c>
      <c r="AM47" s="10">
        <v>9.6916087088770198E-2</v>
      </c>
      <c r="AN47" s="10">
        <f t="shared" si="12"/>
        <v>3.3</v>
      </c>
      <c r="AO47" s="10">
        <v>39</v>
      </c>
      <c r="AP47" s="10">
        <v>7.0000000000000007E-2</v>
      </c>
      <c r="AQ47" s="9">
        <f t="shared" si="13"/>
        <v>0</v>
      </c>
      <c r="AR47" s="3">
        <v>0.221983956225</v>
      </c>
      <c r="AS47" s="10">
        <v>0.18363028623275801</v>
      </c>
      <c r="AT47" s="10">
        <f t="shared" si="14"/>
        <v>5.55</v>
      </c>
      <c r="AU47" s="10">
        <v>65</v>
      </c>
      <c r="AV47" s="10">
        <v>0.1749</v>
      </c>
      <c r="AW47" s="9">
        <f t="shared" si="15"/>
        <v>4.7083956225000001E-2</v>
      </c>
      <c r="AX47" s="3">
        <v>4.8039472955999897E-2</v>
      </c>
      <c r="AY47" s="10">
        <v>4.1535778573624997E-2</v>
      </c>
      <c r="AZ47" s="10">
        <f t="shared" si="16"/>
        <v>1.5</v>
      </c>
      <c r="BA47" s="10">
        <v>24</v>
      </c>
      <c r="BB47" s="10">
        <v>4.3099999999999999E-2</v>
      </c>
      <c r="BC47" s="9">
        <f t="shared" si="17"/>
        <v>4.9394729559998976E-3</v>
      </c>
      <c r="BD47" s="3">
        <v>6.0126756757000001E-2</v>
      </c>
      <c r="BE47" s="10">
        <v>2.7248122768339701E-2</v>
      </c>
      <c r="BF47" s="10">
        <f t="shared" si="18"/>
        <v>0.9</v>
      </c>
      <c r="BG47" s="10">
        <v>12</v>
      </c>
      <c r="BH47" s="10">
        <v>1.9E-2</v>
      </c>
      <c r="BI47" s="2">
        <f t="shared" si="19"/>
        <v>4.1126756757000005E-2</v>
      </c>
    </row>
    <row r="48" spans="1:61" x14ac:dyDescent="0.3">
      <c r="A48" s="25">
        <v>44734.875</v>
      </c>
      <c r="B48" s="3">
        <v>0.33216837910000002</v>
      </c>
      <c r="C48" s="10">
        <v>0.23977545259272601</v>
      </c>
      <c r="D48" s="9">
        <f t="shared" si="0"/>
        <v>6.35</v>
      </c>
      <c r="E48" s="9">
        <v>74</v>
      </c>
      <c r="F48" s="9">
        <v>0.24560000000000001</v>
      </c>
      <c r="G48" s="9">
        <f t="shared" si="1"/>
        <v>8.6568379100000009E-2</v>
      </c>
      <c r="H48" s="3">
        <v>0.102118301058</v>
      </c>
      <c r="I48" s="10">
        <v>0.18802898756522199</v>
      </c>
      <c r="J48" s="10">
        <f t="shared" si="2"/>
        <v>5.9</v>
      </c>
      <c r="K48" s="10">
        <v>60</v>
      </c>
      <c r="L48" s="10">
        <v>0.161</v>
      </c>
      <c r="M48" s="9">
        <f t="shared" si="3"/>
        <v>0</v>
      </c>
      <c r="N48" s="3">
        <v>9.8419887078000007E-2</v>
      </c>
      <c r="O48" s="10">
        <v>0.10172732102427701</v>
      </c>
      <c r="P48" s="10">
        <f t="shared" si="4"/>
        <v>2.5499999999999998</v>
      </c>
      <c r="Q48" s="10">
        <v>37</v>
      </c>
      <c r="R48" s="10">
        <v>7.6899999999999996E-2</v>
      </c>
      <c r="S48" s="9">
        <f t="shared" si="5"/>
        <v>2.1519887078000011E-2</v>
      </c>
      <c r="T48" s="3">
        <v>0.17255337187399999</v>
      </c>
      <c r="U48" s="10">
        <v>9.68159519388615E-2</v>
      </c>
      <c r="V48" s="10">
        <f t="shared" si="6"/>
        <v>2.95</v>
      </c>
      <c r="W48" s="10">
        <v>35</v>
      </c>
      <c r="X48" s="10">
        <v>9.1899999999999996E-2</v>
      </c>
      <c r="Y48" s="9">
        <f t="shared" si="7"/>
        <v>8.0653371873999999E-2</v>
      </c>
      <c r="Z48" s="3">
        <v>0.120102585478999</v>
      </c>
      <c r="AA48" s="10">
        <v>0.16869964740030399</v>
      </c>
      <c r="AB48" s="10">
        <f t="shared" si="8"/>
        <v>4.55</v>
      </c>
      <c r="AC48" s="10">
        <v>57</v>
      </c>
      <c r="AD48" s="10">
        <v>0.1208</v>
      </c>
      <c r="AE48" s="9">
        <f t="shared" si="9"/>
        <v>0</v>
      </c>
      <c r="AF48" s="3">
        <v>8.2381140192000005E-2</v>
      </c>
      <c r="AG48" s="10">
        <v>0.15790301986890301</v>
      </c>
      <c r="AH48" s="10">
        <f t="shared" si="10"/>
        <v>6.2</v>
      </c>
      <c r="AI48" s="10">
        <v>69</v>
      </c>
      <c r="AJ48" s="10">
        <v>0.14249999999999999</v>
      </c>
      <c r="AK48" s="9">
        <f t="shared" si="11"/>
        <v>0</v>
      </c>
      <c r="AL48" s="3">
        <v>4.1971818181999902E-2</v>
      </c>
      <c r="AM48" s="10">
        <v>5.38503854989235E-2</v>
      </c>
      <c r="AN48" s="10">
        <f t="shared" si="12"/>
        <v>3.3</v>
      </c>
      <c r="AO48" s="10">
        <v>39</v>
      </c>
      <c r="AP48" s="10">
        <v>7.0000000000000007E-2</v>
      </c>
      <c r="AQ48" s="9">
        <f t="shared" si="13"/>
        <v>0</v>
      </c>
      <c r="AR48" s="3">
        <v>0.18437727846499999</v>
      </c>
      <c r="AS48" s="10">
        <v>0.20231080346521699</v>
      </c>
      <c r="AT48" s="10">
        <f t="shared" si="14"/>
        <v>5.55</v>
      </c>
      <c r="AU48" s="10">
        <v>65</v>
      </c>
      <c r="AV48" s="10">
        <v>0.1749</v>
      </c>
      <c r="AW48" s="9">
        <f t="shared" si="15"/>
        <v>9.4772784649999886E-3</v>
      </c>
      <c r="AX48" s="3">
        <v>3.9452844234000001E-2</v>
      </c>
      <c r="AY48" s="10">
        <v>4.5151997322940098E-2</v>
      </c>
      <c r="AZ48" s="10">
        <f t="shared" si="16"/>
        <v>1.5</v>
      </c>
      <c r="BA48" s="10">
        <v>24</v>
      </c>
      <c r="BB48" s="10">
        <v>4.3099999999999999E-2</v>
      </c>
      <c r="BC48" s="9">
        <f t="shared" si="17"/>
        <v>0</v>
      </c>
      <c r="BD48" s="3">
        <v>1.3259999999999999E-2</v>
      </c>
      <c r="BE48" s="10">
        <v>1.2161482539806199E-2</v>
      </c>
      <c r="BF48" s="10">
        <f t="shared" si="18"/>
        <v>0.9</v>
      </c>
      <c r="BG48" s="10">
        <v>12</v>
      </c>
      <c r="BH48" s="10">
        <v>1.9E-2</v>
      </c>
      <c r="BI48" s="2">
        <f t="shared" si="19"/>
        <v>0</v>
      </c>
    </row>
    <row r="49" spans="1:61" x14ac:dyDescent="0.3">
      <c r="A49" s="25">
        <v>44734.916666666664</v>
      </c>
      <c r="B49" s="3">
        <v>0.25778246853999998</v>
      </c>
      <c r="C49" s="10">
        <v>0.17170439800854001</v>
      </c>
      <c r="D49" s="9">
        <f t="shared" si="0"/>
        <v>6.35</v>
      </c>
      <c r="E49" s="9">
        <v>74</v>
      </c>
      <c r="F49" s="9">
        <v>0.24560000000000001</v>
      </c>
      <c r="G49" s="9">
        <f t="shared" si="1"/>
        <v>1.2182468539999963E-2</v>
      </c>
      <c r="H49" s="3">
        <v>0.13070582893300001</v>
      </c>
      <c r="I49" s="10">
        <v>0.118873079903639</v>
      </c>
      <c r="J49" s="10">
        <f t="shared" si="2"/>
        <v>5.9</v>
      </c>
      <c r="K49" s="10">
        <v>60</v>
      </c>
      <c r="L49" s="10">
        <v>0.161</v>
      </c>
      <c r="M49" s="9">
        <f t="shared" si="3"/>
        <v>0</v>
      </c>
      <c r="N49" s="3">
        <v>0.12915736347000001</v>
      </c>
      <c r="O49" s="10">
        <v>6.3724644317295506E-2</v>
      </c>
      <c r="P49" s="10">
        <f t="shared" si="4"/>
        <v>2.5499999999999998</v>
      </c>
      <c r="Q49" s="10">
        <v>37</v>
      </c>
      <c r="R49" s="10">
        <v>7.6899999999999996E-2</v>
      </c>
      <c r="S49" s="9">
        <f t="shared" si="5"/>
        <v>5.2257363470000012E-2</v>
      </c>
      <c r="T49" s="3">
        <v>3.9214326327999899E-2</v>
      </c>
      <c r="U49" s="10">
        <v>7.39159227330657E-2</v>
      </c>
      <c r="V49" s="10">
        <f t="shared" si="6"/>
        <v>2.95</v>
      </c>
      <c r="W49" s="10">
        <v>35</v>
      </c>
      <c r="X49" s="10">
        <v>9.1899999999999996E-2</v>
      </c>
      <c r="Y49" s="9">
        <f t="shared" si="7"/>
        <v>0</v>
      </c>
      <c r="Z49" s="3">
        <v>0.106786288523</v>
      </c>
      <c r="AA49" s="10">
        <v>7.2598261226665795E-2</v>
      </c>
      <c r="AB49" s="10">
        <f t="shared" si="8"/>
        <v>4.55</v>
      </c>
      <c r="AC49" s="10">
        <v>57</v>
      </c>
      <c r="AD49" s="10">
        <v>0.1208</v>
      </c>
      <c r="AE49" s="9">
        <f t="shared" si="9"/>
        <v>0</v>
      </c>
      <c r="AF49" s="3">
        <v>7.2309473050999995E-2</v>
      </c>
      <c r="AG49" s="10">
        <v>0.103399675780698</v>
      </c>
      <c r="AH49" s="10">
        <f t="shared" si="10"/>
        <v>6.2</v>
      </c>
      <c r="AI49" s="10">
        <v>69</v>
      </c>
      <c r="AJ49" s="10">
        <v>0.14249999999999999</v>
      </c>
      <c r="AK49" s="9">
        <f t="shared" si="11"/>
        <v>0</v>
      </c>
      <c r="AL49" s="3">
        <v>2.4305E-2</v>
      </c>
      <c r="AM49" s="10">
        <v>3.6223368287684701E-2</v>
      </c>
      <c r="AN49" s="10">
        <f t="shared" si="12"/>
        <v>3.3</v>
      </c>
      <c r="AO49" s="10">
        <v>39</v>
      </c>
      <c r="AP49" s="10">
        <v>7.0000000000000007E-2</v>
      </c>
      <c r="AQ49" s="9">
        <f t="shared" si="13"/>
        <v>0</v>
      </c>
      <c r="AR49" s="3">
        <v>0.202639207002</v>
      </c>
      <c r="AS49" s="10">
        <v>0.197285800584868</v>
      </c>
      <c r="AT49" s="10">
        <f t="shared" si="14"/>
        <v>5.55</v>
      </c>
      <c r="AU49" s="10">
        <v>65</v>
      </c>
      <c r="AV49" s="10">
        <v>0.1749</v>
      </c>
      <c r="AW49" s="9">
        <f t="shared" si="15"/>
        <v>2.7739207001999999E-2</v>
      </c>
      <c r="AX49" s="3">
        <v>5.3974358970000002E-3</v>
      </c>
      <c r="AY49" s="10">
        <v>2.07167823771594E-2</v>
      </c>
      <c r="AZ49" s="10">
        <f t="shared" si="16"/>
        <v>1.5</v>
      </c>
      <c r="BA49" s="10">
        <v>24</v>
      </c>
      <c r="BB49" s="10">
        <v>4.3099999999999999E-2</v>
      </c>
      <c r="BC49" s="9">
        <f t="shared" si="17"/>
        <v>0</v>
      </c>
      <c r="BD49" s="3">
        <v>0</v>
      </c>
      <c r="BE49" s="10">
        <v>8.29270458450161E-3</v>
      </c>
      <c r="BF49" s="10">
        <f t="shared" si="18"/>
        <v>0.9</v>
      </c>
      <c r="BG49" s="10">
        <v>12</v>
      </c>
      <c r="BH49" s="10">
        <v>1.9E-2</v>
      </c>
      <c r="BI49" s="2">
        <f t="shared" si="19"/>
        <v>0</v>
      </c>
    </row>
    <row r="50" spans="1:61" ht="18" thickBot="1" x14ac:dyDescent="0.35">
      <c r="A50" s="26">
        <v>44734.958333333336</v>
      </c>
      <c r="B50" s="11">
        <v>0.12299700706199899</v>
      </c>
      <c r="C50" s="12">
        <v>0.110547443656083</v>
      </c>
      <c r="D50" s="13">
        <f t="shared" si="0"/>
        <v>6.35</v>
      </c>
      <c r="E50" s="13">
        <v>74</v>
      </c>
      <c r="F50" s="13">
        <v>0.24560000000000001</v>
      </c>
      <c r="G50" s="13">
        <f t="shared" si="1"/>
        <v>0</v>
      </c>
      <c r="H50" s="11">
        <v>6.4253446298000005E-2</v>
      </c>
      <c r="I50" s="12">
        <v>7.6846092099309399E-2</v>
      </c>
      <c r="J50" s="12">
        <f t="shared" si="2"/>
        <v>5.9</v>
      </c>
      <c r="K50" s="12">
        <v>60</v>
      </c>
      <c r="L50" s="12">
        <v>0.161</v>
      </c>
      <c r="M50" s="13">
        <f t="shared" si="3"/>
        <v>0</v>
      </c>
      <c r="N50" s="11">
        <v>7.6370975609999905E-2</v>
      </c>
      <c r="O50" s="12">
        <v>2.7290250522564501E-2</v>
      </c>
      <c r="P50" s="12">
        <f t="shared" si="4"/>
        <v>2.5499999999999998</v>
      </c>
      <c r="Q50" s="12">
        <v>37</v>
      </c>
      <c r="R50" s="12">
        <v>7.6899999999999996E-2</v>
      </c>
      <c r="S50" s="13">
        <f t="shared" si="5"/>
        <v>0</v>
      </c>
      <c r="T50" s="11">
        <v>3.5472412807000003E-2</v>
      </c>
      <c r="U50" s="12">
        <v>2.7219706921798301E-2</v>
      </c>
      <c r="V50" s="12">
        <f t="shared" si="6"/>
        <v>2.95</v>
      </c>
      <c r="W50" s="12">
        <v>35</v>
      </c>
      <c r="X50" s="12">
        <v>9.1899999999999996E-2</v>
      </c>
      <c r="Y50" s="13">
        <f t="shared" si="7"/>
        <v>0</v>
      </c>
      <c r="Z50" s="11">
        <v>0.14229065122999901</v>
      </c>
      <c r="AA50" s="12">
        <v>6.6921105384520604E-2</v>
      </c>
      <c r="AB50" s="12">
        <f t="shared" si="8"/>
        <v>4.55</v>
      </c>
      <c r="AC50" s="12">
        <v>57</v>
      </c>
      <c r="AD50" s="12">
        <v>0.1208</v>
      </c>
      <c r="AE50" s="13">
        <f t="shared" si="9"/>
        <v>2.1490651229999005E-2</v>
      </c>
      <c r="AF50" s="11">
        <v>0.118020990538999</v>
      </c>
      <c r="AG50" s="12">
        <v>6.9479154517792005E-2</v>
      </c>
      <c r="AH50" s="12">
        <f t="shared" si="10"/>
        <v>6.2</v>
      </c>
      <c r="AI50" s="12">
        <v>69</v>
      </c>
      <c r="AJ50" s="12">
        <v>0.14249999999999999</v>
      </c>
      <c r="AK50" s="13">
        <f t="shared" si="11"/>
        <v>0</v>
      </c>
      <c r="AL50" s="11">
        <v>4.1349999999999998E-3</v>
      </c>
      <c r="AM50" s="12">
        <v>2.1378864937821901E-2</v>
      </c>
      <c r="AN50" s="12">
        <f t="shared" si="12"/>
        <v>3.3</v>
      </c>
      <c r="AO50" s="12">
        <v>39</v>
      </c>
      <c r="AP50" s="12">
        <v>7.0000000000000007E-2</v>
      </c>
      <c r="AQ50" s="13">
        <f t="shared" si="13"/>
        <v>0</v>
      </c>
      <c r="AR50" s="11">
        <v>7.2929703360000001E-2</v>
      </c>
      <c r="AS50" s="12">
        <v>8.1924124397364004E-2</v>
      </c>
      <c r="AT50" s="12">
        <f t="shared" si="14"/>
        <v>5.55</v>
      </c>
      <c r="AU50" s="12">
        <v>65</v>
      </c>
      <c r="AV50" s="12">
        <v>0.1749</v>
      </c>
      <c r="AW50" s="13">
        <f t="shared" si="15"/>
        <v>0</v>
      </c>
      <c r="AX50" s="11">
        <v>0</v>
      </c>
      <c r="AY50" s="12">
        <v>1.1779872747467999E-2</v>
      </c>
      <c r="AZ50" s="12">
        <f t="shared" si="16"/>
        <v>1.5</v>
      </c>
      <c r="BA50" s="12">
        <v>24</v>
      </c>
      <c r="BB50" s="12">
        <v>4.3099999999999999E-2</v>
      </c>
      <c r="BC50" s="13">
        <f t="shared" si="17"/>
        <v>0</v>
      </c>
      <c r="BD50" s="11">
        <v>0</v>
      </c>
      <c r="BE50" s="12">
        <v>3.3977270780964301E-3</v>
      </c>
      <c r="BF50" s="12">
        <f t="shared" si="18"/>
        <v>0.9</v>
      </c>
      <c r="BG50" s="12">
        <v>12</v>
      </c>
      <c r="BH50" s="12">
        <v>1.9E-2</v>
      </c>
      <c r="BI50" s="14">
        <f t="shared" si="19"/>
        <v>0</v>
      </c>
    </row>
  </sheetData>
  <mergeCells count="10">
    <mergeCell ref="B1:G1"/>
    <mergeCell ref="H1:M1"/>
    <mergeCell ref="N1:S1"/>
    <mergeCell ref="AR1:AW1"/>
    <mergeCell ref="AX1:BC1"/>
    <mergeCell ref="BD1:BI1"/>
    <mergeCell ref="T1:Y1"/>
    <mergeCell ref="Z1:AE1"/>
    <mergeCell ref="AF1:AK1"/>
    <mergeCell ref="AL1:AQ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38B-20E9-3A4E-A9D0-A2BE6CBC7D59}">
  <dimension ref="A1:N16"/>
  <sheetViews>
    <sheetView workbookViewId="0">
      <selection activeCell="P13" sqref="P13"/>
    </sheetView>
  </sheetViews>
  <sheetFormatPr defaultColWidth="11.5546875" defaultRowHeight="17.25" x14ac:dyDescent="0.3"/>
  <cols>
    <col min="1" max="1" width="15.109375" bestFit="1" customWidth="1"/>
  </cols>
  <sheetData>
    <row r="1" spans="1:14" x14ac:dyDescent="0.3">
      <c r="A1" t="s">
        <v>43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 x14ac:dyDescent="0.3">
      <c r="A2" t="s">
        <v>13</v>
      </c>
      <c r="B2">
        <v>0.95109999999999995</v>
      </c>
      <c r="C2">
        <v>0.61929999999999996</v>
      </c>
      <c r="D2">
        <v>0.33169999999999999</v>
      </c>
      <c r="E2">
        <v>0.19819999999999999</v>
      </c>
      <c r="F2">
        <v>0.12379999999999999</v>
      </c>
      <c r="G2">
        <v>6.8199999999999997E-2</v>
      </c>
      <c r="H2" s="5">
        <v>6.4130000000000006E-2</v>
      </c>
      <c r="I2" s="5">
        <v>9.0499999999999997E-2</v>
      </c>
      <c r="J2" s="5">
        <v>0.14316000000000001</v>
      </c>
      <c r="K2" s="5">
        <v>6.3689999999999997E-2</v>
      </c>
      <c r="L2" s="5">
        <v>0.153</v>
      </c>
      <c r="M2" s="5">
        <v>3.6389999999999999E-2</v>
      </c>
      <c r="N2" s="5">
        <v>1.0059999999999999E-2</v>
      </c>
    </row>
    <row r="3" spans="1:14" x14ac:dyDescent="0.3">
      <c r="A3" t="s">
        <v>14</v>
      </c>
      <c r="B3">
        <v>1.0792999999999999</v>
      </c>
      <c r="C3">
        <v>0.69899999999999995</v>
      </c>
      <c r="D3">
        <v>0.38040000000000002</v>
      </c>
      <c r="E3">
        <v>0.223</v>
      </c>
      <c r="F3">
        <v>0.1353</v>
      </c>
      <c r="G3">
        <v>8.1699999999999995E-2</v>
      </c>
      <c r="H3" s="5">
        <v>7.152E-2</v>
      </c>
      <c r="I3" s="5">
        <v>0.10936999999999999</v>
      </c>
      <c r="J3" s="5">
        <v>0.15778</v>
      </c>
      <c r="K3" s="5">
        <v>7.3539999999999994E-2</v>
      </c>
      <c r="L3" s="5">
        <v>0.17438999999999999</v>
      </c>
      <c r="M3" s="5">
        <v>4.0529999999999997E-2</v>
      </c>
      <c r="N3" s="5">
        <v>1.2279999999999999E-2</v>
      </c>
    </row>
    <row r="4" spans="1:14" x14ac:dyDescent="0.3">
      <c r="A4" t="s">
        <v>15</v>
      </c>
      <c r="B4">
        <v>1.1274</v>
      </c>
      <c r="C4">
        <v>0.74429999999999996</v>
      </c>
      <c r="D4">
        <v>0.38319999999999999</v>
      </c>
      <c r="E4">
        <v>0.2326</v>
      </c>
      <c r="F4">
        <v>0.1484</v>
      </c>
      <c r="G4">
        <v>7.7700000000000005E-2</v>
      </c>
      <c r="H4" s="5">
        <v>7.0150000000000004E-2</v>
      </c>
      <c r="I4" s="5">
        <v>0.11998</v>
      </c>
      <c r="J4" s="5">
        <v>0.16322999999999999</v>
      </c>
      <c r="K4" s="5">
        <v>8.0009999999999998E-2</v>
      </c>
      <c r="L4" s="5">
        <v>0.18029999999999999</v>
      </c>
      <c r="M4" s="5">
        <v>3.9530000000000003E-2</v>
      </c>
      <c r="N4" s="5">
        <v>1.5429999999999999E-2</v>
      </c>
    </row>
    <row r="5" spans="1:14" x14ac:dyDescent="0.3">
      <c r="A5" t="s">
        <v>16</v>
      </c>
      <c r="B5">
        <v>1.1116999999999999</v>
      </c>
      <c r="C5">
        <v>0.73540000000000005</v>
      </c>
      <c r="D5">
        <v>0.37640000000000001</v>
      </c>
      <c r="E5">
        <v>0.22689999999999999</v>
      </c>
      <c r="F5">
        <v>0.1421</v>
      </c>
      <c r="G5">
        <v>7.5499999999999998E-2</v>
      </c>
      <c r="H5" s="5">
        <v>6.8760000000000002E-2</v>
      </c>
      <c r="I5" s="5">
        <v>0.11953</v>
      </c>
      <c r="J5" s="5">
        <v>0.16681000000000001</v>
      </c>
      <c r="K5" s="5">
        <v>8.0049999999999996E-2</v>
      </c>
      <c r="L5" s="5">
        <v>0.18013999999999999</v>
      </c>
      <c r="M5" s="5">
        <v>3.5990000000000001E-2</v>
      </c>
      <c r="N5" s="5">
        <v>1.593E-2</v>
      </c>
    </row>
    <row r="6" spans="1:14" x14ac:dyDescent="0.3">
      <c r="A6" t="s">
        <v>17</v>
      </c>
      <c r="B6">
        <v>1.1093</v>
      </c>
      <c r="C6">
        <v>0.73019999999999996</v>
      </c>
      <c r="D6">
        <v>0.37909999999999999</v>
      </c>
      <c r="E6">
        <v>0.21659999999999999</v>
      </c>
      <c r="F6">
        <v>0.14510000000000001</v>
      </c>
      <c r="G6">
        <v>7.8899999999999998E-2</v>
      </c>
      <c r="H6" s="5">
        <v>7.1150000000000005E-2</v>
      </c>
      <c r="I6" s="5">
        <v>0.11728</v>
      </c>
      <c r="J6" s="5">
        <v>0.17277000000000001</v>
      </c>
      <c r="K6" s="5">
        <v>7.8570000000000001E-2</v>
      </c>
      <c r="L6" s="5">
        <v>0.17548</v>
      </c>
      <c r="M6" s="5">
        <v>3.7449999999999997E-2</v>
      </c>
      <c r="N6" s="5">
        <v>1.61E-2</v>
      </c>
    </row>
    <row r="7" spans="1:14" x14ac:dyDescent="0.3">
      <c r="A7" t="s">
        <v>18</v>
      </c>
      <c r="B7">
        <v>1.2239</v>
      </c>
      <c r="C7">
        <v>0.80989999999999995</v>
      </c>
      <c r="D7">
        <v>0.41399999999999998</v>
      </c>
      <c r="E7">
        <v>0.2447</v>
      </c>
      <c r="F7">
        <v>0.15160000000000001</v>
      </c>
      <c r="G7">
        <v>7.85E-2</v>
      </c>
      <c r="H7" s="5">
        <v>8.1710000000000005E-2</v>
      </c>
      <c r="I7" s="5">
        <v>0.13782</v>
      </c>
      <c r="J7" s="5">
        <v>0.18795000000000001</v>
      </c>
      <c r="K7" s="5">
        <v>8.7859999999999994E-2</v>
      </c>
      <c r="L7" s="5">
        <v>0.19534000000000001</v>
      </c>
      <c r="M7" s="5">
        <v>3.9530000000000003E-2</v>
      </c>
      <c r="N7" s="5">
        <v>1.8870000000000001E-2</v>
      </c>
    </row>
    <row r="8" spans="1:14" x14ac:dyDescent="0.3">
      <c r="A8" t="s">
        <v>19</v>
      </c>
      <c r="B8">
        <v>1.3474999999999999</v>
      </c>
      <c r="C8">
        <v>0.91110000000000002</v>
      </c>
      <c r="D8">
        <v>0.43640000000000001</v>
      </c>
      <c r="E8">
        <v>0.27750000000000002</v>
      </c>
      <c r="F8">
        <v>0.17119999999999999</v>
      </c>
      <c r="G8">
        <v>9.1200000000000003E-2</v>
      </c>
      <c r="H8" s="5">
        <v>7.4880000000000002E-2</v>
      </c>
      <c r="I8" s="5">
        <v>0.15029000000000001</v>
      </c>
      <c r="J8" s="5">
        <v>0.20830000000000001</v>
      </c>
      <c r="K8" s="5">
        <v>0.10387</v>
      </c>
      <c r="L8" s="5">
        <v>0.20215</v>
      </c>
      <c r="M8" s="5">
        <v>4.9079999999999999E-2</v>
      </c>
      <c r="N8" s="5">
        <v>1.9099999999999999E-2</v>
      </c>
    </row>
    <row r="9" spans="1:14" x14ac:dyDescent="0.3">
      <c r="A9" t="s">
        <v>20</v>
      </c>
      <c r="B9">
        <v>1.3254999999999999</v>
      </c>
      <c r="C9">
        <v>0.89900000000000002</v>
      </c>
      <c r="D9">
        <v>0.42649999999999999</v>
      </c>
      <c r="E9">
        <v>0.2722</v>
      </c>
      <c r="F9">
        <v>0.16750000000000001</v>
      </c>
      <c r="G9">
        <v>9.1800000000000007E-2</v>
      </c>
      <c r="H9" s="5">
        <v>7.8750000000000001E-2</v>
      </c>
      <c r="I9" s="5">
        <v>0.13816999999999999</v>
      </c>
      <c r="J9" s="5">
        <v>0.21706</v>
      </c>
      <c r="K9" s="5">
        <v>0.1042</v>
      </c>
      <c r="L9" s="5">
        <v>0.18919</v>
      </c>
      <c r="M9" s="5">
        <v>4.827E-2</v>
      </c>
      <c r="N9" s="5">
        <v>1.847E-2</v>
      </c>
    </row>
    <row r="10" spans="1:14" x14ac:dyDescent="0.3">
      <c r="A10" t="s">
        <v>21</v>
      </c>
      <c r="B10">
        <v>1.2726999999999999</v>
      </c>
      <c r="C10">
        <v>0.86219999999999997</v>
      </c>
      <c r="D10">
        <v>0.41049999999999998</v>
      </c>
      <c r="E10">
        <v>0.29060000000000002</v>
      </c>
      <c r="F10">
        <v>0.1482</v>
      </c>
      <c r="G10">
        <v>8.4699999999999998E-2</v>
      </c>
      <c r="H10" s="5">
        <v>7.961E-2</v>
      </c>
      <c r="I10" s="5">
        <v>0.12466000000000001</v>
      </c>
      <c r="J10" s="5">
        <v>0.20208999999999999</v>
      </c>
      <c r="K10" s="5">
        <v>9.6710000000000004E-2</v>
      </c>
      <c r="L10" s="5">
        <v>0.18507000000000001</v>
      </c>
      <c r="M10" s="5">
        <v>4.4299999999999999E-2</v>
      </c>
      <c r="N10" s="5">
        <v>1.687E-2</v>
      </c>
    </row>
    <row r="11" spans="1:14" x14ac:dyDescent="0.3">
      <c r="A11" t="s">
        <v>22</v>
      </c>
      <c r="B11">
        <v>1.3548</v>
      </c>
      <c r="C11">
        <v>0.91400000000000003</v>
      </c>
      <c r="D11">
        <v>0.44080000000000003</v>
      </c>
      <c r="E11">
        <v>0.28970000000000001</v>
      </c>
      <c r="F11">
        <v>0.15759999999999999</v>
      </c>
      <c r="G11">
        <v>8.6599999999999996E-2</v>
      </c>
      <c r="H11" s="5">
        <v>8.6889999999999995E-2</v>
      </c>
      <c r="I11" s="5">
        <v>0.14366999999999999</v>
      </c>
      <c r="J11" s="5">
        <v>0.22181000000000001</v>
      </c>
      <c r="K11" s="5">
        <v>0.10123</v>
      </c>
      <c r="L11" s="5">
        <v>0.20093</v>
      </c>
      <c r="M11" s="5">
        <v>4.7509999999999997E-2</v>
      </c>
      <c r="N11" s="5">
        <v>1.8880000000000001E-2</v>
      </c>
    </row>
    <row r="12" spans="1:14" x14ac:dyDescent="0.3">
      <c r="A12" t="s">
        <v>23</v>
      </c>
      <c r="B12">
        <v>1.5179</v>
      </c>
      <c r="C12">
        <v>1.0146999999999999</v>
      </c>
      <c r="D12">
        <v>0.50309999999999999</v>
      </c>
      <c r="E12">
        <v>0.32419999999999999</v>
      </c>
      <c r="F12">
        <v>0.17879999999999999</v>
      </c>
      <c r="G12">
        <v>9.7699999999999995E-2</v>
      </c>
      <c r="H12" s="5">
        <v>9.572E-2</v>
      </c>
      <c r="I12" s="5">
        <v>0.15382999999999999</v>
      </c>
      <c r="J12" s="5">
        <v>0.25018000000000001</v>
      </c>
      <c r="K12" s="5">
        <v>0.10765</v>
      </c>
      <c r="L12" s="5">
        <v>0.23139999999999999</v>
      </c>
      <c r="M12" s="5">
        <v>5.432E-2</v>
      </c>
      <c r="N12" s="5">
        <v>2.4029999999999999E-2</v>
      </c>
    </row>
    <row r="13" spans="1:14" x14ac:dyDescent="0.3">
      <c r="A13" t="s">
        <v>24</v>
      </c>
      <c r="B13">
        <v>1.6135999999999999</v>
      </c>
      <c r="C13">
        <v>1.0690999999999999</v>
      </c>
      <c r="D13">
        <v>0.54459999999999997</v>
      </c>
      <c r="E13">
        <v>0.33560000000000001</v>
      </c>
      <c r="F13">
        <v>0.193</v>
      </c>
      <c r="G13">
        <v>0.1004</v>
      </c>
      <c r="H13" s="5">
        <v>0.11178</v>
      </c>
      <c r="I13" s="5">
        <v>0.15873999999999999</v>
      </c>
      <c r="J13" s="5">
        <v>0.26335999999999998</v>
      </c>
      <c r="K13" s="5">
        <v>0.11835</v>
      </c>
      <c r="L13" s="5">
        <v>0.25219999999999998</v>
      </c>
      <c r="M13" s="5">
        <v>5.8209999999999998E-2</v>
      </c>
      <c r="N13" s="5">
        <v>2.1940000000000001E-2</v>
      </c>
    </row>
    <row r="14" spans="1:14" x14ac:dyDescent="0.3">
      <c r="A14" t="s">
        <v>38</v>
      </c>
      <c r="B14">
        <v>1.254</v>
      </c>
      <c r="C14">
        <v>0.83489999999999998</v>
      </c>
      <c r="D14">
        <v>0.41909999999999997</v>
      </c>
      <c r="E14">
        <v>0.26119999999999999</v>
      </c>
      <c r="F14">
        <v>0.15540000000000001</v>
      </c>
      <c r="G14">
        <v>8.4400000000000003E-2</v>
      </c>
      <c r="H14" s="5">
        <v>7.9600000000000004E-2</v>
      </c>
      <c r="I14">
        <v>0.1305</v>
      </c>
      <c r="J14">
        <v>0.19650000000000001</v>
      </c>
      <c r="K14">
        <v>9.1399999999999995E-2</v>
      </c>
      <c r="L14">
        <v>0.19339999999999999</v>
      </c>
      <c r="M14">
        <v>4.4299999999999999E-2</v>
      </c>
      <c r="N14">
        <v>1.7299999999999999E-2</v>
      </c>
    </row>
    <row r="15" spans="1:14" x14ac:dyDescent="0.3">
      <c r="A15" t="s">
        <v>39</v>
      </c>
    </row>
    <row r="16" spans="1:14" x14ac:dyDescent="0.3">
      <c r="A16" t="s">
        <v>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A869-37CE-8449-8537-664BC13EF5EC}">
  <dimension ref="A1:G473"/>
  <sheetViews>
    <sheetView tabSelected="1" topLeftCell="A49" workbookViewId="0">
      <selection activeCell="H17" sqref="H17"/>
    </sheetView>
  </sheetViews>
  <sheetFormatPr defaultColWidth="11.5546875" defaultRowHeight="17.25" x14ac:dyDescent="0.3"/>
  <cols>
    <col min="2" max="2" width="17.5546875" bestFit="1" customWidth="1"/>
    <col min="3" max="3" width="10.88671875" bestFit="1" customWidth="1"/>
  </cols>
  <sheetData>
    <row r="1" spans="1:7" x14ac:dyDescent="0.3">
      <c r="A1" s="27" t="s">
        <v>51</v>
      </c>
      <c r="B1" s="28" t="s">
        <v>52</v>
      </c>
      <c r="C1" s="28" t="s">
        <v>53</v>
      </c>
      <c r="D1" s="28" t="s">
        <v>54</v>
      </c>
      <c r="E1" s="28" t="s">
        <v>55</v>
      </c>
      <c r="F1" s="28" t="s">
        <v>56</v>
      </c>
      <c r="G1" s="29" t="s">
        <v>57</v>
      </c>
    </row>
    <row r="2" spans="1:7" x14ac:dyDescent="0.3">
      <c r="A2" s="3" t="s">
        <v>58</v>
      </c>
      <c r="B2" s="10">
        <v>33.498069270000002</v>
      </c>
      <c r="C2" s="10">
        <v>126.5146922</v>
      </c>
      <c r="D2" s="10" t="s">
        <v>59</v>
      </c>
      <c r="E2" s="10" t="s">
        <v>60</v>
      </c>
      <c r="F2" s="10" t="s">
        <v>61</v>
      </c>
      <c r="G2" s="4" t="s">
        <v>28</v>
      </c>
    </row>
    <row r="3" spans="1:7" x14ac:dyDescent="0.3">
      <c r="A3" s="3" t="s">
        <v>62</v>
      </c>
      <c r="B3" s="10">
        <v>33.504757140000002</v>
      </c>
      <c r="C3" s="10">
        <v>126.4933755</v>
      </c>
      <c r="D3" s="10" t="s">
        <v>59</v>
      </c>
      <c r="E3" s="10" t="s">
        <v>60</v>
      </c>
      <c r="F3" s="10" t="s">
        <v>63</v>
      </c>
      <c r="G3" s="4" t="s">
        <v>29</v>
      </c>
    </row>
    <row r="4" spans="1:7" x14ac:dyDescent="0.3">
      <c r="A4" s="3" t="s">
        <v>64</v>
      </c>
      <c r="B4" s="10">
        <v>33.254373999999999</v>
      </c>
      <c r="C4" s="10">
        <v>126.510819</v>
      </c>
      <c r="D4" s="10" t="s">
        <v>59</v>
      </c>
      <c r="E4" s="10" t="s">
        <v>65</v>
      </c>
      <c r="F4" s="10" t="s">
        <v>66</v>
      </c>
      <c r="G4" s="4" t="s">
        <v>573</v>
      </c>
    </row>
    <row r="5" spans="1:7" x14ac:dyDescent="0.3">
      <c r="A5" s="3" t="s">
        <v>67</v>
      </c>
      <c r="B5" s="10">
        <v>33.226675319999998</v>
      </c>
      <c r="C5" s="10">
        <v>126.2522736</v>
      </c>
      <c r="D5" s="10" t="s">
        <v>59</v>
      </c>
      <c r="E5" s="10" t="s">
        <v>65</v>
      </c>
      <c r="F5" s="10" t="s">
        <v>68</v>
      </c>
      <c r="G5" s="4" t="s">
        <v>574</v>
      </c>
    </row>
    <row r="6" spans="1:7" x14ac:dyDescent="0.3">
      <c r="A6" s="3" t="s">
        <v>69</v>
      </c>
      <c r="B6" s="10">
        <v>33.523905999999997</v>
      </c>
      <c r="C6" s="10">
        <v>126.58817000000001</v>
      </c>
      <c r="D6" s="10" t="s">
        <v>59</v>
      </c>
      <c r="E6" s="10" t="s">
        <v>60</v>
      </c>
      <c r="F6" s="10" t="s">
        <v>70</v>
      </c>
      <c r="G6" s="4" t="s">
        <v>575</v>
      </c>
    </row>
    <row r="7" spans="1:7" x14ac:dyDescent="0.3">
      <c r="A7" s="3" t="s">
        <v>71</v>
      </c>
      <c r="B7" s="10">
        <v>33.495654950000002</v>
      </c>
      <c r="C7" s="10">
        <v>126.46889470000001</v>
      </c>
      <c r="D7" s="10" t="s">
        <v>59</v>
      </c>
      <c r="E7" s="10" t="s">
        <v>60</v>
      </c>
      <c r="F7" s="10" t="s">
        <v>72</v>
      </c>
      <c r="G7" s="4" t="s">
        <v>28</v>
      </c>
    </row>
    <row r="8" spans="1:7" x14ac:dyDescent="0.3">
      <c r="A8" s="3" t="s">
        <v>73</v>
      </c>
      <c r="B8" s="10">
        <v>33.495973630000002</v>
      </c>
      <c r="C8" s="10">
        <v>126.5297437</v>
      </c>
      <c r="D8" s="10" t="s">
        <v>59</v>
      </c>
      <c r="E8" s="10" t="s">
        <v>60</v>
      </c>
      <c r="F8" s="10" t="s">
        <v>74</v>
      </c>
      <c r="G8" s="4" t="s">
        <v>29</v>
      </c>
    </row>
    <row r="9" spans="1:7" x14ac:dyDescent="0.3">
      <c r="A9" s="3" t="s">
        <v>75</v>
      </c>
      <c r="B9" s="10">
        <v>33.259867</v>
      </c>
      <c r="C9" s="10">
        <v>126.50178</v>
      </c>
      <c r="D9" s="10" t="s">
        <v>59</v>
      </c>
      <c r="E9" s="10" t="s">
        <v>65</v>
      </c>
      <c r="F9" s="10" t="s">
        <v>76</v>
      </c>
      <c r="G9" s="4" t="s">
        <v>573</v>
      </c>
    </row>
    <row r="10" spans="1:7" x14ac:dyDescent="0.3">
      <c r="A10" s="3" t="s">
        <v>77</v>
      </c>
      <c r="B10" s="10">
        <v>33.48730913</v>
      </c>
      <c r="C10" s="10">
        <v>126.4797825</v>
      </c>
      <c r="D10" s="10" t="s">
        <v>59</v>
      </c>
      <c r="E10" s="10" t="s">
        <v>60</v>
      </c>
      <c r="F10" s="10" t="s">
        <v>78</v>
      </c>
      <c r="G10" s="4" t="s">
        <v>28</v>
      </c>
    </row>
    <row r="11" spans="1:7" x14ac:dyDescent="0.3">
      <c r="A11" s="3" t="s">
        <v>79</v>
      </c>
      <c r="B11" s="10">
        <v>33.409202999999998</v>
      </c>
      <c r="C11" s="10">
        <v>126.26843599999999</v>
      </c>
      <c r="D11" s="10" t="s">
        <v>59</v>
      </c>
      <c r="E11" s="10" t="s">
        <v>60</v>
      </c>
      <c r="F11" s="10" t="s">
        <v>80</v>
      </c>
      <c r="G11" s="4" t="s">
        <v>576</v>
      </c>
    </row>
    <row r="12" spans="1:7" x14ac:dyDescent="0.3">
      <c r="A12" s="3" t="s">
        <v>81</v>
      </c>
      <c r="B12" s="10">
        <v>33.493039930000002</v>
      </c>
      <c r="C12" s="10">
        <v>126.5454123</v>
      </c>
      <c r="D12" s="10" t="s">
        <v>59</v>
      </c>
      <c r="E12" s="10" t="s">
        <v>60</v>
      </c>
      <c r="F12" s="10" t="s">
        <v>74</v>
      </c>
      <c r="G12" s="4" t="s">
        <v>29</v>
      </c>
    </row>
    <row r="13" spans="1:7" x14ac:dyDescent="0.3">
      <c r="A13" s="3" t="s">
        <v>82</v>
      </c>
      <c r="B13" s="10">
        <v>33.2339822</v>
      </c>
      <c r="C13" s="10">
        <v>126.3111</v>
      </c>
      <c r="D13" s="10" t="s">
        <v>59</v>
      </c>
      <c r="E13" s="10" t="s">
        <v>65</v>
      </c>
      <c r="F13" s="10" t="s">
        <v>83</v>
      </c>
      <c r="G13" s="4" t="s">
        <v>574</v>
      </c>
    </row>
    <row r="14" spans="1:7" x14ac:dyDescent="0.3">
      <c r="A14" s="3" t="s">
        <v>84</v>
      </c>
      <c r="B14" s="10">
        <v>33.282212000000001</v>
      </c>
      <c r="C14" s="10">
        <v>126.272676</v>
      </c>
      <c r="D14" s="10" t="s">
        <v>59</v>
      </c>
      <c r="E14" s="10" t="s">
        <v>65</v>
      </c>
      <c r="F14" s="10" t="s">
        <v>68</v>
      </c>
      <c r="G14" s="4" t="s">
        <v>574</v>
      </c>
    </row>
    <row r="15" spans="1:7" x14ac:dyDescent="0.3">
      <c r="A15" s="3" t="s">
        <v>85</v>
      </c>
      <c r="B15" s="10">
        <v>33.496506889999999</v>
      </c>
      <c r="C15" s="10">
        <v>126.4769323</v>
      </c>
      <c r="D15" s="10" t="s">
        <v>59</v>
      </c>
      <c r="E15" s="10" t="s">
        <v>60</v>
      </c>
      <c r="F15" s="10" t="s">
        <v>72</v>
      </c>
      <c r="G15" s="4" t="s">
        <v>28</v>
      </c>
    </row>
    <row r="16" spans="1:7" x14ac:dyDescent="0.3">
      <c r="A16" s="3" t="s">
        <v>86</v>
      </c>
      <c r="B16" s="10">
        <v>33.490557629999998</v>
      </c>
      <c r="C16" s="10">
        <v>126.49793990000001</v>
      </c>
      <c r="D16" s="10" t="s">
        <v>59</v>
      </c>
      <c r="E16" s="10" t="s">
        <v>60</v>
      </c>
      <c r="F16" s="10" t="s">
        <v>87</v>
      </c>
      <c r="G16" s="4" t="s">
        <v>28</v>
      </c>
    </row>
    <row r="17" spans="1:7" x14ac:dyDescent="0.3">
      <c r="A17" s="3" t="s">
        <v>88</v>
      </c>
      <c r="B17" s="10">
        <v>33.482619509999999</v>
      </c>
      <c r="C17" s="10">
        <v>126.4720019</v>
      </c>
      <c r="D17" s="10" t="s">
        <v>59</v>
      </c>
      <c r="E17" s="10" t="s">
        <v>60</v>
      </c>
      <c r="F17" s="10" t="s">
        <v>78</v>
      </c>
      <c r="G17" s="4" t="s">
        <v>28</v>
      </c>
    </row>
    <row r="18" spans="1:7" x14ac:dyDescent="0.3">
      <c r="A18" s="3" t="s">
        <v>89</v>
      </c>
      <c r="B18" s="10">
        <v>33.554662999999998</v>
      </c>
      <c r="C18" s="10">
        <v>126.75133099999999</v>
      </c>
      <c r="D18" s="10" t="s">
        <v>59</v>
      </c>
      <c r="E18" s="10" t="s">
        <v>60</v>
      </c>
      <c r="F18" s="10" t="s">
        <v>90</v>
      </c>
      <c r="G18" s="4" t="s">
        <v>577</v>
      </c>
    </row>
    <row r="19" spans="1:7" x14ac:dyDescent="0.3">
      <c r="A19" s="3" t="s">
        <v>91</v>
      </c>
      <c r="B19" s="10">
        <v>33.557099010000002</v>
      </c>
      <c r="C19" s="10">
        <v>126.81311959999999</v>
      </c>
      <c r="D19" s="10" t="s">
        <v>59</v>
      </c>
      <c r="E19" s="10" t="s">
        <v>60</v>
      </c>
      <c r="F19" s="10" t="s">
        <v>90</v>
      </c>
      <c r="G19" s="4" t="s">
        <v>577</v>
      </c>
    </row>
    <row r="20" spans="1:7" x14ac:dyDescent="0.3">
      <c r="A20" s="3" t="s">
        <v>92</v>
      </c>
      <c r="B20" s="10">
        <v>33.257835999999998</v>
      </c>
      <c r="C20" s="10">
        <v>126.35328699999999</v>
      </c>
      <c r="D20" s="10" t="s">
        <v>59</v>
      </c>
      <c r="E20" s="10" t="s">
        <v>65</v>
      </c>
      <c r="F20" s="10" t="s">
        <v>83</v>
      </c>
      <c r="G20" s="4" t="s">
        <v>574</v>
      </c>
    </row>
    <row r="21" spans="1:7" x14ac:dyDescent="0.3">
      <c r="A21" s="3" t="s">
        <v>93</v>
      </c>
      <c r="B21" s="10">
        <v>33.519911729999997</v>
      </c>
      <c r="C21" s="10">
        <v>126.5825044</v>
      </c>
      <c r="D21" s="10" t="s">
        <v>59</v>
      </c>
      <c r="E21" s="10" t="s">
        <v>60</v>
      </c>
      <c r="F21" s="10" t="s">
        <v>70</v>
      </c>
      <c r="G21" s="4" t="s">
        <v>575</v>
      </c>
    </row>
    <row r="22" spans="1:7" x14ac:dyDescent="0.3">
      <c r="A22" s="3" t="s">
        <v>94</v>
      </c>
      <c r="B22" s="10">
        <v>33.466828999999997</v>
      </c>
      <c r="C22" s="10">
        <v>126.348878</v>
      </c>
      <c r="D22" s="10" t="s">
        <v>59</v>
      </c>
      <c r="E22" s="10" t="s">
        <v>60</v>
      </c>
      <c r="F22" s="10" t="s">
        <v>95</v>
      </c>
      <c r="G22" s="4" t="s">
        <v>576</v>
      </c>
    </row>
    <row r="23" spans="1:7" x14ac:dyDescent="0.3">
      <c r="A23" s="3" t="s">
        <v>96</v>
      </c>
      <c r="B23" s="10">
        <v>33.244667999999997</v>
      </c>
      <c r="C23" s="10">
        <v>126.42188899999999</v>
      </c>
      <c r="D23" s="10" t="s">
        <v>59</v>
      </c>
      <c r="E23" s="10" t="s">
        <v>65</v>
      </c>
      <c r="F23" s="10" t="s">
        <v>97</v>
      </c>
      <c r="G23" s="4" t="s">
        <v>573</v>
      </c>
    </row>
    <row r="24" spans="1:7" x14ac:dyDescent="0.3">
      <c r="A24" s="3" t="s">
        <v>98</v>
      </c>
      <c r="B24" s="10">
        <v>33.473854000000003</v>
      </c>
      <c r="C24" s="10">
        <v>126.406239</v>
      </c>
      <c r="D24" s="10" t="s">
        <v>59</v>
      </c>
      <c r="E24" s="10" t="s">
        <v>60</v>
      </c>
      <c r="F24" s="10" t="s">
        <v>95</v>
      </c>
      <c r="G24" s="4" t="s">
        <v>576</v>
      </c>
    </row>
    <row r="25" spans="1:7" x14ac:dyDescent="0.3">
      <c r="A25" s="3" t="s">
        <v>99</v>
      </c>
      <c r="B25" s="10">
        <v>33.270720859999997</v>
      </c>
      <c r="C25" s="10">
        <v>126.58946880000001</v>
      </c>
      <c r="D25" s="10" t="s">
        <v>59</v>
      </c>
      <c r="E25" s="10" t="s">
        <v>65</v>
      </c>
      <c r="F25" s="10" t="s">
        <v>100</v>
      </c>
      <c r="G25" s="4" t="s">
        <v>578</v>
      </c>
    </row>
    <row r="26" spans="1:7" x14ac:dyDescent="0.3">
      <c r="A26" s="3" t="s">
        <v>101</v>
      </c>
      <c r="B26" s="10">
        <v>33.489289999999997</v>
      </c>
      <c r="C26" s="10">
        <v>126.501216</v>
      </c>
      <c r="D26" s="10" t="s">
        <v>59</v>
      </c>
      <c r="E26" s="10" t="s">
        <v>60</v>
      </c>
      <c r="F26" s="10" t="s">
        <v>87</v>
      </c>
      <c r="G26" s="4" t="s">
        <v>28</v>
      </c>
    </row>
    <row r="27" spans="1:7" x14ac:dyDescent="0.3">
      <c r="A27" s="3" t="s">
        <v>102</v>
      </c>
      <c r="B27" s="10">
        <v>33.465096789999997</v>
      </c>
      <c r="C27" s="10">
        <v>126.4552733</v>
      </c>
      <c r="D27" s="10" t="s">
        <v>59</v>
      </c>
      <c r="E27" s="10" t="s">
        <v>60</v>
      </c>
      <c r="F27" s="10" t="s">
        <v>78</v>
      </c>
      <c r="G27" s="4" t="s">
        <v>28</v>
      </c>
    </row>
    <row r="28" spans="1:7" x14ac:dyDescent="0.3">
      <c r="A28" s="3" t="s">
        <v>103</v>
      </c>
      <c r="B28" s="10">
        <v>33.504127910000001</v>
      </c>
      <c r="C28" s="10">
        <v>126.5233891</v>
      </c>
      <c r="D28" s="10" t="s">
        <v>59</v>
      </c>
      <c r="E28" s="10" t="s">
        <v>60</v>
      </c>
      <c r="F28" s="10" t="s">
        <v>104</v>
      </c>
      <c r="G28" s="4" t="s">
        <v>29</v>
      </c>
    </row>
    <row r="29" spans="1:7" x14ac:dyDescent="0.3">
      <c r="A29" s="3" t="s">
        <v>105</v>
      </c>
      <c r="B29" s="10">
        <v>33.289522910000002</v>
      </c>
      <c r="C29" s="10">
        <v>126.5886129</v>
      </c>
      <c r="D29" s="10" t="s">
        <v>59</v>
      </c>
      <c r="E29" s="10" t="s">
        <v>65</v>
      </c>
      <c r="F29" s="10" t="s">
        <v>100</v>
      </c>
      <c r="G29" s="4" t="s">
        <v>578</v>
      </c>
    </row>
    <row r="30" spans="1:7" x14ac:dyDescent="0.3">
      <c r="A30" s="3" t="s">
        <v>106</v>
      </c>
      <c r="B30" s="10">
        <v>33.514280659999997</v>
      </c>
      <c r="C30" s="10">
        <v>126.552623</v>
      </c>
      <c r="D30" s="10" t="s">
        <v>59</v>
      </c>
      <c r="E30" s="10" t="s">
        <v>60</v>
      </c>
      <c r="F30" s="10" t="s">
        <v>107</v>
      </c>
      <c r="G30" s="4" t="s">
        <v>575</v>
      </c>
    </row>
    <row r="31" spans="1:7" x14ac:dyDescent="0.3">
      <c r="A31" s="3" t="s">
        <v>108</v>
      </c>
      <c r="B31" s="10">
        <v>33.245004000000002</v>
      </c>
      <c r="C31" s="10">
        <v>126.57316400000001</v>
      </c>
      <c r="D31" s="10" t="s">
        <v>59</v>
      </c>
      <c r="E31" s="10" t="s">
        <v>65</v>
      </c>
      <c r="F31" s="10" t="s">
        <v>109</v>
      </c>
      <c r="G31" s="4" t="s">
        <v>578</v>
      </c>
    </row>
    <row r="32" spans="1:7" x14ac:dyDescent="0.3">
      <c r="A32" s="3" t="s">
        <v>110</v>
      </c>
      <c r="B32" s="10">
        <v>33.256075000000003</v>
      </c>
      <c r="C32" s="10">
        <v>126.32836399999999</v>
      </c>
      <c r="D32" s="10" t="s">
        <v>59</v>
      </c>
      <c r="E32" s="10" t="s">
        <v>65</v>
      </c>
      <c r="F32" s="10" t="s">
        <v>83</v>
      </c>
      <c r="G32" s="4" t="s">
        <v>574</v>
      </c>
    </row>
    <row r="33" spans="1:7" x14ac:dyDescent="0.3">
      <c r="A33" s="3" t="s">
        <v>111</v>
      </c>
      <c r="B33" s="10">
        <v>33.5225765</v>
      </c>
      <c r="C33" s="10">
        <v>126.5872452</v>
      </c>
      <c r="D33" s="10" t="s">
        <v>59</v>
      </c>
      <c r="E33" s="10" t="s">
        <v>60</v>
      </c>
      <c r="F33" s="10" t="s">
        <v>70</v>
      </c>
      <c r="G33" s="4" t="s">
        <v>575</v>
      </c>
    </row>
    <row r="34" spans="1:7" x14ac:dyDescent="0.3">
      <c r="A34" s="3" t="s">
        <v>112</v>
      </c>
      <c r="B34" s="10">
        <v>33.424263000000003</v>
      </c>
      <c r="C34" s="10">
        <v>126.408643</v>
      </c>
      <c r="D34" s="10" t="s">
        <v>59</v>
      </c>
      <c r="E34" s="10" t="s">
        <v>60</v>
      </c>
      <c r="F34" s="10" t="s">
        <v>95</v>
      </c>
      <c r="G34" s="4" t="s">
        <v>576</v>
      </c>
    </row>
    <row r="35" spans="1:7" x14ac:dyDescent="0.3">
      <c r="A35" s="3" t="s">
        <v>113</v>
      </c>
      <c r="B35" s="10">
        <v>33.412889409999998</v>
      </c>
      <c r="C35" s="10">
        <v>126.39441189999999</v>
      </c>
      <c r="D35" s="10" t="s">
        <v>59</v>
      </c>
      <c r="E35" s="10" t="s">
        <v>60</v>
      </c>
      <c r="F35" s="10" t="s">
        <v>95</v>
      </c>
      <c r="G35" s="4" t="s">
        <v>576</v>
      </c>
    </row>
    <row r="36" spans="1:7" x14ac:dyDescent="0.3">
      <c r="A36" s="3" t="s">
        <v>114</v>
      </c>
      <c r="B36" s="10">
        <v>33.518001869999999</v>
      </c>
      <c r="C36" s="10">
        <v>126.5739457</v>
      </c>
      <c r="D36" s="10" t="s">
        <v>59</v>
      </c>
      <c r="E36" s="10" t="s">
        <v>60</v>
      </c>
      <c r="F36" s="10" t="s">
        <v>107</v>
      </c>
      <c r="G36" s="4" t="s">
        <v>575</v>
      </c>
    </row>
    <row r="37" spans="1:7" x14ac:dyDescent="0.3">
      <c r="A37" s="3" t="s">
        <v>115</v>
      </c>
      <c r="B37" s="10">
        <v>33.339345999999999</v>
      </c>
      <c r="C37" s="10">
        <v>126.268699</v>
      </c>
      <c r="D37" s="10" t="s">
        <v>59</v>
      </c>
      <c r="E37" s="10" t="s">
        <v>60</v>
      </c>
      <c r="F37" s="10" t="s">
        <v>80</v>
      </c>
      <c r="G37" s="4" t="s">
        <v>576</v>
      </c>
    </row>
    <row r="38" spans="1:7" x14ac:dyDescent="0.3">
      <c r="A38" s="3" t="s">
        <v>116</v>
      </c>
      <c r="B38" s="10">
        <v>33.505296999999999</v>
      </c>
      <c r="C38" s="10">
        <v>126.49759299999999</v>
      </c>
      <c r="D38" s="10" t="s">
        <v>59</v>
      </c>
      <c r="E38" s="10" t="s">
        <v>60</v>
      </c>
      <c r="F38" s="10" t="s">
        <v>63</v>
      </c>
      <c r="G38" s="4" t="s">
        <v>29</v>
      </c>
    </row>
    <row r="39" spans="1:7" x14ac:dyDescent="0.3">
      <c r="A39" s="3" t="s">
        <v>117</v>
      </c>
      <c r="B39" s="10">
        <v>33.520715099999997</v>
      </c>
      <c r="C39" s="10">
        <v>126.5753575</v>
      </c>
      <c r="D39" s="10" t="s">
        <v>59</v>
      </c>
      <c r="E39" s="10" t="s">
        <v>60</v>
      </c>
      <c r="F39" s="10" t="s">
        <v>107</v>
      </c>
      <c r="G39" s="4" t="s">
        <v>575</v>
      </c>
    </row>
    <row r="40" spans="1:7" x14ac:dyDescent="0.3">
      <c r="A40" s="3" t="s">
        <v>118</v>
      </c>
      <c r="B40" s="10">
        <v>33.50311</v>
      </c>
      <c r="C40" s="10">
        <v>126.468194</v>
      </c>
      <c r="D40" s="10" t="s">
        <v>59</v>
      </c>
      <c r="E40" s="10" t="s">
        <v>60</v>
      </c>
      <c r="F40" s="10" t="s">
        <v>72</v>
      </c>
      <c r="G40" s="4" t="s">
        <v>28</v>
      </c>
    </row>
    <row r="41" spans="1:7" x14ac:dyDescent="0.3">
      <c r="A41" s="3" t="s">
        <v>119</v>
      </c>
      <c r="B41" s="10">
        <v>33.25488532</v>
      </c>
      <c r="C41" s="10">
        <v>126.34643560000001</v>
      </c>
      <c r="D41" s="10" t="s">
        <v>59</v>
      </c>
      <c r="E41" s="10" t="s">
        <v>65</v>
      </c>
      <c r="F41" s="10" t="s">
        <v>83</v>
      </c>
      <c r="G41" s="4" t="s">
        <v>574</v>
      </c>
    </row>
    <row r="42" spans="1:7" x14ac:dyDescent="0.3">
      <c r="A42" s="3" t="s">
        <v>120</v>
      </c>
      <c r="B42" s="10">
        <v>33.498309030000001</v>
      </c>
      <c r="C42" s="10">
        <v>126.536698</v>
      </c>
      <c r="D42" s="10" t="s">
        <v>59</v>
      </c>
      <c r="E42" s="10" t="s">
        <v>60</v>
      </c>
      <c r="F42" s="10" t="s">
        <v>74</v>
      </c>
      <c r="G42" s="4" t="s">
        <v>29</v>
      </c>
    </row>
    <row r="43" spans="1:7" x14ac:dyDescent="0.3">
      <c r="A43" s="3" t="s">
        <v>121</v>
      </c>
      <c r="B43" s="10">
        <v>33.256230000000002</v>
      </c>
      <c r="C43" s="10">
        <v>126.564014</v>
      </c>
      <c r="D43" s="10" t="s">
        <v>59</v>
      </c>
      <c r="E43" s="10" t="s">
        <v>65</v>
      </c>
      <c r="F43" s="10" t="s">
        <v>122</v>
      </c>
      <c r="G43" s="4" t="s">
        <v>578</v>
      </c>
    </row>
    <row r="44" spans="1:7" x14ac:dyDescent="0.3">
      <c r="A44" s="3" t="s">
        <v>123</v>
      </c>
      <c r="B44" s="10">
        <v>33.457006929999999</v>
      </c>
      <c r="C44" s="10">
        <v>126.56404999999999</v>
      </c>
      <c r="D44" s="10" t="s">
        <v>59</v>
      </c>
      <c r="E44" s="10" t="s">
        <v>60</v>
      </c>
      <c r="F44" s="10" t="s">
        <v>124</v>
      </c>
      <c r="G44" s="4" t="s">
        <v>575</v>
      </c>
    </row>
    <row r="45" spans="1:7" x14ac:dyDescent="0.3">
      <c r="A45" s="3" t="s">
        <v>125</v>
      </c>
      <c r="B45" s="10">
        <v>33.471528579999998</v>
      </c>
      <c r="C45" s="10">
        <v>126.5441369</v>
      </c>
      <c r="D45" s="10" t="s">
        <v>59</v>
      </c>
      <c r="E45" s="10" t="s">
        <v>60</v>
      </c>
      <c r="F45" s="10" t="s">
        <v>124</v>
      </c>
      <c r="G45" s="4" t="s">
        <v>575</v>
      </c>
    </row>
    <row r="46" spans="1:7" x14ac:dyDescent="0.3">
      <c r="A46" s="3" t="s">
        <v>126</v>
      </c>
      <c r="B46" s="10">
        <v>33.305126250000001</v>
      </c>
      <c r="C46" s="10">
        <v>126.3872927</v>
      </c>
      <c r="D46" s="10" t="s">
        <v>59</v>
      </c>
      <c r="E46" s="10" t="s">
        <v>65</v>
      </c>
      <c r="F46" s="10" t="s">
        <v>83</v>
      </c>
      <c r="G46" s="4" t="s">
        <v>574</v>
      </c>
    </row>
    <row r="47" spans="1:7" x14ac:dyDescent="0.3">
      <c r="A47" s="3" t="s">
        <v>127</v>
      </c>
      <c r="B47" s="10">
        <v>33.254524000000004</v>
      </c>
      <c r="C47" s="10">
        <v>126.39796200000001</v>
      </c>
      <c r="D47" s="10" t="s">
        <v>59</v>
      </c>
      <c r="E47" s="10" t="s">
        <v>65</v>
      </c>
      <c r="F47" s="10" t="s">
        <v>128</v>
      </c>
      <c r="G47" s="4" t="s">
        <v>573</v>
      </c>
    </row>
    <row r="48" spans="1:7" x14ac:dyDescent="0.3">
      <c r="A48" s="3" t="s">
        <v>129</v>
      </c>
      <c r="B48" s="10">
        <v>33.477121490000002</v>
      </c>
      <c r="C48" s="10">
        <v>126.5154599</v>
      </c>
      <c r="D48" s="10" t="s">
        <v>59</v>
      </c>
      <c r="E48" s="10" t="s">
        <v>60</v>
      </c>
      <c r="F48" s="10" t="s">
        <v>61</v>
      </c>
      <c r="G48" s="4" t="s">
        <v>28</v>
      </c>
    </row>
    <row r="49" spans="1:7" x14ac:dyDescent="0.3">
      <c r="A49" s="3" t="s">
        <v>130</v>
      </c>
      <c r="B49" s="10">
        <v>33.438792820000003</v>
      </c>
      <c r="C49" s="10">
        <v>126.5706527</v>
      </c>
      <c r="D49" s="10" t="s">
        <v>59</v>
      </c>
      <c r="E49" s="10" t="s">
        <v>60</v>
      </c>
      <c r="F49" s="10" t="s">
        <v>124</v>
      </c>
      <c r="G49" s="4" t="s">
        <v>575</v>
      </c>
    </row>
    <row r="50" spans="1:7" x14ac:dyDescent="0.3">
      <c r="A50" s="3" t="s">
        <v>131</v>
      </c>
      <c r="B50" s="10">
        <v>33.402687</v>
      </c>
      <c r="C50" s="10">
        <v>126.27043399999999</v>
      </c>
      <c r="D50" s="10" t="s">
        <v>59</v>
      </c>
      <c r="E50" s="10" t="s">
        <v>60</v>
      </c>
      <c r="F50" s="10" t="s">
        <v>80</v>
      </c>
      <c r="G50" s="4" t="s">
        <v>576</v>
      </c>
    </row>
    <row r="51" spans="1:7" x14ac:dyDescent="0.3">
      <c r="A51" s="3" t="s">
        <v>132</v>
      </c>
      <c r="B51" s="10">
        <v>33.478223319999998</v>
      </c>
      <c r="C51" s="10">
        <v>126.48376639999999</v>
      </c>
      <c r="D51" s="10" t="s">
        <v>59</v>
      </c>
      <c r="E51" s="10" t="s">
        <v>60</v>
      </c>
      <c r="F51" s="10" t="s">
        <v>78</v>
      </c>
      <c r="G51" s="4" t="s">
        <v>28</v>
      </c>
    </row>
    <row r="52" spans="1:7" x14ac:dyDescent="0.3">
      <c r="A52" s="3" t="s">
        <v>133</v>
      </c>
      <c r="B52" s="10">
        <v>33.267163850000003</v>
      </c>
      <c r="C52" s="10">
        <v>126.5730314</v>
      </c>
      <c r="D52" s="10" t="s">
        <v>59</v>
      </c>
      <c r="E52" s="10" t="s">
        <v>65</v>
      </c>
      <c r="F52" s="10" t="s">
        <v>122</v>
      </c>
      <c r="G52" s="4" t="s">
        <v>578</v>
      </c>
    </row>
    <row r="53" spans="1:7" x14ac:dyDescent="0.3">
      <c r="A53" s="3" t="s">
        <v>134</v>
      </c>
      <c r="B53" s="10">
        <v>33.503140569999999</v>
      </c>
      <c r="C53" s="10">
        <v>126.55162079999999</v>
      </c>
      <c r="D53" s="10" t="s">
        <v>59</v>
      </c>
      <c r="E53" s="10" t="s">
        <v>60</v>
      </c>
      <c r="F53" s="10" t="s">
        <v>135</v>
      </c>
      <c r="G53" s="4" t="s">
        <v>29</v>
      </c>
    </row>
    <row r="54" spans="1:7" x14ac:dyDescent="0.3">
      <c r="A54" s="3" t="s">
        <v>136</v>
      </c>
      <c r="B54" s="10">
        <v>33.495752639999999</v>
      </c>
      <c r="C54" s="10">
        <v>126.47076</v>
      </c>
      <c r="D54" s="10" t="s">
        <v>59</v>
      </c>
      <c r="E54" s="10" t="s">
        <v>60</v>
      </c>
      <c r="F54" s="10" t="s">
        <v>72</v>
      </c>
      <c r="G54" s="4" t="s">
        <v>28</v>
      </c>
    </row>
    <row r="55" spans="1:7" x14ac:dyDescent="0.3">
      <c r="A55" s="3" t="s">
        <v>137</v>
      </c>
      <c r="B55" s="10">
        <v>33.452052000000002</v>
      </c>
      <c r="C55" s="10">
        <v>126.91895599999999</v>
      </c>
      <c r="D55" s="10" t="s">
        <v>59</v>
      </c>
      <c r="E55" s="10" t="s">
        <v>65</v>
      </c>
      <c r="F55" s="10" t="s">
        <v>138</v>
      </c>
      <c r="G55" s="4" t="s">
        <v>579</v>
      </c>
    </row>
    <row r="56" spans="1:7" x14ac:dyDescent="0.3">
      <c r="A56" s="3" t="s">
        <v>139</v>
      </c>
      <c r="B56" s="10">
        <v>33.477573130000003</v>
      </c>
      <c r="C56" s="10">
        <v>126.5501258</v>
      </c>
      <c r="D56" s="10" t="s">
        <v>59</v>
      </c>
      <c r="E56" s="10" t="s">
        <v>60</v>
      </c>
      <c r="F56" s="10" t="s">
        <v>124</v>
      </c>
      <c r="G56" s="4" t="s">
        <v>575</v>
      </c>
    </row>
    <row r="57" spans="1:7" x14ac:dyDescent="0.3">
      <c r="A57" s="3" t="s">
        <v>140</v>
      </c>
      <c r="B57" s="10">
        <v>33.516733809999998</v>
      </c>
      <c r="C57" s="10">
        <v>126.5352159</v>
      </c>
      <c r="D57" s="10" t="s">
        <v>59</v>
      </c>
      <c r="E57" s="10" t="s">
        <v>60</v>
      </c>
      <c r="F57" s="10" t="s">
        <v>141</v>
      </c>
      <c r="G57" s="4" t="s">
        <v>29</v>
      </c>
    </row>
    <row r="58" spans="1:7" x14ac:dyDescent="0.3">
      <c r="A58" s="3" t="s">
        <v>142</v>
      </c>
      <c r="B58" s="10">
        <v>33.325336360000001</v>
      </c>
      <c r="C58" s="10">
        <v>126.25498690000001</v>
      </c>
      <c r="D58" s="10" t="s">
        <v>59</v>
      </c>
      <c r="E58" s="10" t="s">
        <v>60</v>
      </c>
      <c r="F58" s="10" t="s">
        <v>143</v>
      </c>
      <c r="G58" s="4" t="s">
        <v>576</v>
      </c>
    </row>
    <row r="59" spans="1:7" x14ac:dyDescent="0.3">
      <c r="A59" s="3" t="s">
        <v>144</v>
      </c>
      <c r="B59" s="10">
        <v>33.465679229999999</v>
      </c>
      <c r="C59" s="10">
        <v>126.4107262</v>
      </c>
      <c r="D59" s="10" t="s">
        <v>59</v>
      </c>
      <c r="E59" s="10" t="s">
        <v>60</v>
      </c>
      <c r="F59" s="10" t="s">
        <v>95</v>
      </c>
      <c r="G59" s="4" t="s">
        <v>576</v>
      </c>
    </row>
    <row r="60" spans="1:7" x14ac:dyDescent="0.3">
      <c r="A60" s="3" t="s">
        <v>145</v>
      </c>
      <c r="B60" s="10">
        <v>33.520960909999999</v>
      </c>
      <c r="C60" s="10">
        <v>126.5775048</v>
      </c>
      <c r="D60" s="10" t="s">
        <v>59</v>
      </c>
      <c r="E60" s="10" t="s">
        <v>60</v>
      </c>
      <c r="F60" s="10" t="s">
        <v>107</v>
      </c>
      <c r="G60" s="4" t="s">
        <v>575</v>
      </c>
    </row>
    <row r="61" spans="1:7" x14ac:dyDescent="0.3">
      <c r="A61" s="3" t="s">
        <v>146</v>
      </c>
      <c r="B61" s="10">
        <v>33.49319595</v>
      </c>
      <c r="C61" s="10">
        <v>126.5481339</v>
      </c>
      <c r="D61" s="10" t="s">
        <v>59</v>
      </c>
      <c r="E61" s="10" t="s">
        <v>60</v>
      </c>
      <c r="F61" s="10" t="s">
        <v>74</v>
      </c>
      <c r="G61" s="4" t="s">
        <v>29</v>
      </c>
    </row>
    <row r="62" spans="1:7" x14ac:dyDescent="0.3">
      <c r="A62" s="3" t="s">
        <v>147</v>
      </c>
      <c r="B62" s="10">
        <v>33.505854329999998</v>
      </c>
      <c r="C62" s="10">
        <v>126.5451796</v>
      </c>
      <c r="D62" s="10" t="s">
        <v>59</v>
      </c>
      <c r="E62" s="10" t="s">
        <v>60</v>
      </c>
      <c r="F62" s="10" t="s">
        <v>135</v>
      </c>
      <c r="G62" s="4" t="s">
        <v>29</v>
      </c>
    </row>
    <row r="63" spans="1:7" x14ac:dyDescent="0.3">
      <c r="A63" s="3" t="s">
        <v>148</v>
      </c>
      <c r="B63" s="10">
        <v>33.509044369999998</v>
      </c>
      <c r="C63" s="10">
        <v>126.56073000000001</v>
      </c>
      <c r="D63" s="10" t="s">
        <v>59</v>
      </c>
      <c r="E63" s="10" t="s">
        <v>60</v>
      </c>
      <c r="F63" s="10" t="s">
        <v>107</v>
      </c>
      <c r="G63" s="4" t="s">
        <v>575</v>
      </c>
    </row>
    <row r="64" spans="1:7" x14ac:dyDescent="0.3">
      <c r="A64" s="3" t="s">
        <v>149</v>
      </c>
      <c r="B64" s="10">
        <v>33.314363999999998</v>
      </c>
      <c r="C64" s="10">
        <v>126.3445961</v>
      </c>
      <c r="D64" s="10" t="s">
        <v>59</v>
      </c>
      <c r="E64" s="10" t="s">
        <v>65</v>
      </c>
      <c r="F64" s="10" t="s">
        <v>83</v>
      </c>
      <c r="G64" s="4" t="s">
        <v>574</v>
      </c>
    </row>
    <row r="65" spans="1:7" x14ac:dyDescent="0.3">
      <c r="A65" s="3" t="s">
        <v>150</v>
      </c>
      <c r="B65" s="10">
        <v>33.488736269999997</v>
      </c>
      <c r="C65" s="10">
        <v>126.47442030000001</v>
      </c>
      <c r="D65" s="10" t="s">
        <v>59</v>
      </c>
      <c r="E65" s="10" t="s">
        <v>60</v>
      </c>
      <c r="F65" s="10" t="s">
        <v>78</v>
      </c>
      <c r="G65" s="4" t="s">
        <v>28</v>
      </c>
    </row>
    <row r="66" spans="1:7" x14ac:dyDescent="0.3">
      <c r="A66" s="3" t="s">
        <v>151</v>
      </c>
      <c r="B66" s="10">
        <v>33.20759477</v>
      </c>
      <c r="C66" s="10">
        <v>126.2903609</v>
      </c>
      <c r="D66" s="10" t="s">
        <v>59</v>
      </c>
      <c r="E66" s="10" t="s">
        <v>65</v>
      </c>
      <c r="F66" s="10" t="s">
        <v>68</v>
      </c>
      <c r="G66" s="4" t="s">
        <v>574</v>
      </c>
    </row>
    <row r="67" spans="1:7" x14ac:dyDescent="0.3">
      <c r="A67" s="3" t="s">
        <v>152</v>
      </c>
      <c r="B67" s="10">
        <v>33.514248000000002</v>
      </c>
      <c r="C67" s="10">
        <v>126.54897</v>
      </c>
      <c r="D67" s="10" t="s">
        <v>59</v>
      </c>
      <c r="E67" s="10" t="s">
        <v>60</v>
      </c>
      <c r="F67" s="10" t="s">
        <v>141</v>
      </c>
      <c r="G67" s="4" t="s">
        <v>29</v>
      </c>
    </row>
    <row r="68" spans="1:7" x14ac:dyDescent="0.3">
      <c r="A68" s="3" t="s">
        <v>153</v>
      </c>
      <c r="B68" s="10">
        <v>33.482975119999999</v>
      </c>
      <c r="C68" s="10">
        <v>126.416113</v>
      </c>
      <c r="D68" s="10" t="s">
        <v>59</v>
      </c>
      <c r="E68" s="10" t="s">
        <v>60</v>
      </c>
      <c r="F68" s="10" t="s">
        <v>95</v>
      </c>
      <c r="G68" s="4" t="s">
        <v>576</v>
      </c>
    </row>
    <row r="69" spans="1:7" x14ac:dyDescent="0.3">
      <c r="A69" s="3" t="s">
        <v>154</v>
      </c>
      <c r="B69" s="10">
        <v>33.313727319999998</v>
      </c>
      <c r="C69" s="10">
        <v>126.2723234</v>
      </c>
      <c r="D69" s="10" t="s">
        <v>59</v>
      </c>
      <c r="E69" s="10" t="s">
        <v>60</v>
      </c>
      <c r="F69" s="10" t="s">
        <v>143</v>
      </c>
      <c r="G69" s="4" t="s">
        <v>576</v>
      </c>
    </row>
    <row r="70" spans="1:7" x14ac:dyDescent="0.3">
      <c r="A70" s="3" t="s">
        <v>155</v>
      </c>
      <c r="B70" s="10">
        <v>33.480236720000001</v>
      </c>
      <c r="C70" s="10">
        <v>126.4892416</v>
      </c>
      <c r="D70" s="10" t="s">
        <v>59</v>
      </c>
      <c r="E70" s="10" t="s">
        <v>60</v>
      </c>
      <c r="F70" s="10" t="s">
        <v>87</v>
      </c>
      <c r="G70" s="4" t="s">
        <v>28</v>
      </c>
    </row>
    <row r="71" spans="1:7" x14ac:dyDescent="0.3">
      <c r="A71" s="3" t="s">
        <v>156</v>
      </c>
      <c r="B71" s="10">
        <v>33.340577000000003</v>
      </c>
      <c r="C71" s="10">
        <v>126.48008299999999</v>
      </c>
      <c r="D71" s="10" t="s">
        <v>59</v>
      </c>
      <c r="E71" s="10" t="s">
        <v>65</v>
      </c>
      <c r="F71" s="10" t="s">
        <v>97</v>
      </c>
      <c r="G71" s="4" t="s">
        <v>573</v>
      </c>
    </row>
    <row r="72" spans="1:7" x14ac:dyDescent="0.3">
      <c r="A72" s="3" t="s">
        <v>157</v>
      </c>
      <c r="B72" s="10">
        <v>33.516534309999997</v>
      </c>
      <c r="C72" s="10">
        <v>126.57611420000001</v>
      </c>
      <c r="D72" s="10" t="s">
        <v>59</v>
      </c>
      <c r="E72" s="10" t="s">
        <v>60</v>
      </c>
      <c r="F72" s="10" t="s">
        <v>107</v>
      </c>
      <c r="G72" s="4" t="s">
        <v>575</v>
      </c>
    </row>
    <row r="73" spans="1:7" x14ac:dyDescent="0.3">
      <c r="A73" s="3" t="s">
        <v>158</v>
      </c>
      <c r="B73" s="10">
        <v>33.52019559</v>
      </c>
      <c r="C73" s="10">
        <v>126.86009730000001</v>
      </c>
      <c r="D73" s="10" t="s">
        <v>59</v>
      </c>
      <c r="E73" s="10" t="s">
        <v>60</v>
      </c>
      <c r="F73" s="10" t="s">
        <v>90</v>
      </c>
      <c r="G73" s="4" t="s">
        <v>577</v>
      </c>
    </row>
    <row r="74" spans="1:7" x14ac:dyDescent="0.3">
      <c r="A74" s="3" t="s">
        <v>159</v>
      </c>
      <c r="B74" s="10">
        <v>33.251271000000003</v>
      </c>
      <c r="C74" s="10">
        <v>126.513811</v>
      </c>
      <c r="D74" s="10" t="s">
        <v>59</v>
      </c>
      <c r="E74" s="10" t="s">
        <v>65</v>
      </c>
      <c r="F74" s="10" t="s">
        <v>66</v>
      </c>
      <c r="G74" s="4" t="s">
        <v>573</v>
      </c>
    </row>
    <row r="75" spans="1:7" x14ac:dyDescent="0.3">
      <c r="A75" s="3" t="s">
        <v>160</v>
      </c>
      <c r="B75" s="10">
        <v>33.346648090000002</v>
      </c>
      <c r="C75" s="10">
        <v>126.1902546</v>
      </c>
      <c r="D75" s="10" t="s">
        <v>59</v>
      </c>
      <c r="E75" s="10" t="s">
        <v>60</v>
      </c>
      <c r="F75" s="10" t="s">
        <v>143</v>
      </c>
      <c r="G75" s="4" t="s">
        <v>576</v>
      </c>
    </row>
    <row r="76" spans="1:7" x14ac:dyDescent="0.3">
      <c r="A76" s="3" t="s">
        <v>161</v>
      </c>
      <c r="B76" s="10">
        <v>33.476996960000001</v>
      </c>
      <c r="C76" s="10">
        <v>126.4845871</v>
      </c>
      <c r="D76" s="10" t="s">
        <v>59</v>
      </c>
      <c r="E76" s="10" t="s">
        <v>60</v>
      </c>
      <c r="F76" s="10" t="s">
        <v>78</v>
      </c>
      <c r="G76" s="4" t="s">
        <v>28</v>
      </c>
    </row>
    <row r="77" spans="1:7" x14ac:dyDescent="0.3">
      <c r="A77" s="3" t="s">
        <v>162</v>
      </c>
      <c r="B77" s="10">
        <v>33.490430070000002</v>
      </c>
      <c r="C77" s="10">
        <v>126.47244310000001</v>
      </c>
      <c r="D77" s="10" t="s">
        <v>59</v>
      </c>
      <c r="E77" s="10" t="s">
        <v>60</v>
      </c>
      <c r="F77" s="10" t="s">
        <v>78</v>
      </c>
      <c r="G77" s="4" t="s">
        <v>28</v>
      </c>
    </row>
    <row r="78" spans="1:7" x14ac:dyDescent="0.3">
      <c r="A78" s="3" t="s">
        <v>163</v>
      </c>
      <c r="B78" s="10">
        <v>33.261217510000002</v>
      </c>
      <c r="C78" s="10">
        <v>126.4890889</v>
      </c>
      <c r="D78" s="10" t="s">
        <v>59</v>
      </c>
      <c r="E78" s="10" t="s">
        <v>65</v>
      </c>
      <c r="F78" s="10" t="s">
        <v>76</v>
      </c>
      <c r="G78" s="4" t="s">
        <v>573</v>
      </c>
    </row>
    <row r="79" spans="1:7" x14ac:dyDescent="0.3">
      <c r="A79" s="3" t="s">
        <v>164</v>
      </c>
      <c r="B79" s="10">
        <v>33.498595999999999</v>
      </c>
      <c r="C79" s="10">
        <v>126.536653</v>
      </c>
      <c r="D79" s="10" t="s">
        <v>59</v>
      </c>
      <c r="E79" s="10" t="s">
        <v>60</v>
      </c>
      <c r="F79" s="10" t="s">
        <v>74</v>
      </c>
      <c r="G79" s="4" t="s">
        <v>29</v>
      </c>
    </row>
    <row r="80" spans="1:7" x14ac:dyDescent="0.3">
      <c r="A80" s="3" t="s">
        <v>165</v>
      </c>
      <c r="B80" s="10">
        <v>33.506118200000003</v>
      </c>
      <c r="C80" s="10">
        <v>126.5463276</v>
      </c>
      <c r="D80" s="10" t="s">
        <v>59</v>
      </c>
      <c r="E80" s="10" t="s">
        <v>60</v>
      </c>
      <c r="F80" s="10" t="s">
        <v>135</v>
      </c>
      <c r="G80" s="4" t="s">
        <v>29</v>
      </c>
    </row>
    <row r="81" spans="1:7" x14ac:dyDescent="0.3">
      <c r="A81" s="3" t="s">
        <v>166</v>
      </c>
      <c r="B81" s="10">
        <v>33.262450370000003</v>
      </c>
      <c r="C81" s="10">
        <v>126.5597317</v>
      </c>
      <c r="D81" s="10" t="s">
        <v>59</v>
      </c>
      <c r="E81" s="10" t="s">
        <v>65</v>
      </c>
      <c r="F81" s="10" t="s">
        <v>122</v>
      </c>
      <c r="G81" s="4" t="s">
        <v>578</v>
      </c>
    </row>
    <row r="82" spans="1:7" x14ac:dyDescent="0.3">
      <c r="A82" s="3" t="s">
        <v>167</v>
      </c>
      <c r="B82" s="10">
        <v>33.36074807</v>
      </c>
      <c r="C82" s="10">
        <v>126.6924479</v>
      </c>
      <c r="D82" s="10" t="s">
        <v>59</v>
      </c>
      <c r="E82" s="10" t="s">
        <v>65</v>
      </c>
      <c r="F82" s="10" t="s">
        <v>168</v>
      </c>
      <c r="G82" s="4" t="s">
        <v>578</v>
      </c>
    </row>
    <row r="83" spans="1:7" x14ac:dyDescent="0.3">
      <c r="A83" s="3" t="s">
        <v>169</v>
      </c>
      <c r="B83" s="10">
        <v>33.446088000000003</v>
      </c>
      <c r="C83" s="10">
        <v>126.883146</v>
      </c>
      <c r="D83" s="10" t="s">
        <v>59</v>
      </c>
      <c r="E83" s="10" t="s">
        <v>65</v>
      </c>
      <c r="F83" s="10" t="s">
        <v>138</v>
      </c>
      <c r="G83" s="4" t="s">
        <v>579</v>
      </c>
    </row>
    <row r="84" spans="1:7" x14ac:dyDescent="0.3">
      <c r="A84" s="3" t="s">
        <v>170</v>
      </c>
      <c r="B84" s="10">
        <v>33.251055999999998</v>
      </c>
      <c r="C84" s="10">
        <v>126.477564</v>
      </c>
      <c r="D84" s="10" t="s">
        <v>59</v>
      </c>
      <c r="E84" s="10" t="s">
        <v>65</v>
      </c>
      <c r="F84" s="10" t="s">
        <v>76</v>
      </c>
      <c r="G84" s="4" t="s">
        <v>573</v>
      </c>
    </row>
    <row r="85" spans="1:7" x14ac:dyDescent="0.3">
      <c r="A85" s="3" t="s">
        <v>171</v>
      </c>
      <c r="B85" s="10">
        <v>33.510708579999999</v>
      </c>
      <c r="C85" s="10">
        <v>126.51020080000001</v>
      </c>
      <c r="D85" s="10" t="s">
        <v>59</v>
      </c>
      <c r="E85" s="10" t="s">
        <v>60</v>
      </c>
      <c r="F85" s="10" t="s">
        <v>63</v>
      </c>
      <c r="G85" s="4" t="s">
        <v>29</v>
      </c>
    </row>
    <row r="86" spans="1:7" x14ac:dyDescent="0.3">
      <c r="A86" s="3" t="s">
        <v>172</v>
      </c>
      <c r="B86" s="10">
        <v>33.392437000000001</v>
      </c>
      <c r="C86" s="10">
        <v>126.494598</v>
      </c>
      <c r="D86" s="10" t="s">
        <v>59</v>
      </c>
      <c r="E86" s="10" t="s">
        <v>60</v>
      </c>
      <c r="F86" s="10" t="s">
        <v>78</v>
      </c>
      <c r="G86" s="4" t="s">
        <v>28</v>
      </c>
    </row>
    <row r="87" spans="1:7" x14ac:dyDescent="0.3">
      <c r="A87" s="3" t="s">
        <v>173</v>
      </c>
      <c r="B87" s="10">
        <v>33.496221949999999</v>
      </c>
      <c r="C87" s="10">
        <v>126.54035949999999</v>
      </c>
      <c r="D87" s="10" t="s">
        <v>59</v>
      </c>
      <c r="E87" s="10" t="s">
        <v>60</v>
      </c>
      <c r="F87" s="10" t="s">
        <v>74</v>
      </c>
      <c r="G87" s="4" t="s">
        <v>29</v>
      </c>
    </row>
    <row r="88" spans="1:7" x14ac:dyDescent="0.3">
      <c r="A88" s="3" t="s">
        <v>174</v>
      </c>
      <c r="B88" s="10">
        <v>33.48422686</v>
      </c>
      <c r="C88" s="10">
        <v>126.4284657</v>
      </c>
      <c r="D88" s="10" t="s">
        <v>59</v>
      </c>
      <c r="E88" s="10" t="s">
        <v>60</v>
      </c>
      <c r="F88" s="10" t="s">
        <v>175</v>
      </c>
      <c r="G88" s="4" t="s">
        <v>28</v>
      </c>
    </row>
    <row r="89" spans="1:7" x14ac:dyDescent="0.3">
      <c r="A89" s="3" t="s">
        <v>176</v>
      </c>
      <c r="B89" s="10">
        <v>33.495791820000001</v>
      </c>
      <c r="C89" s="10">
        <v>126.52199280000001</v>
      </c>
      <c r="D89" s="10" t="s">
        <v>59</v>
      </c>
      <c r="E89" s="10" t="s">
        <v>60</v>
      </c>
      <c r="F89" s="10" t="s">
        <v>74</v>
      </c>
      <c r="G89" s="4" t="s">
        <v>29</v>
      </c>
    </row>
    <row r="90" spans="1:7" x14ac:dyDescent="0.3">
      <c r="A90" s="3" t="s">
        <v>177</v>
      </c>
      <c r="B90" s="10">
        <v>33.504301259999998</v>
      </c>
      <c r="C90" s="10">
        <v>126.5288722</v>
      </c>
      <c r="D90" s="10" t="s">
        <v>59</v>
      </c>
      <c r="E90" s="10" t="s">
        <v>60</v>
      </c>
      <c r="F90" s="10" t="s">
        <v>178</v>
      </c>
      <c r="G90" s="4" t="s">
        <v>29</v>
      </c>
    </row>
    <row r="91" spans="1:7" x14ac:dyDescent="0.3">
      <c r="A91" s="3" t="s">
        <v>179</v>
      </c>
      <c r="B91" s="10">
        <v>33.279172809999999</v>
      </c>
      <c r="C91" s="10">
        <v>126.7211247</v>
      </c>
      <c r="D91" s="10" t="s">
        <v>59</v>
      </c>
      <c r="E91" s="10" t="s">
        <v>65</v>
      </c>
      <c r="F91" s="10" t="s">
        <v>168</v>
      </c>
      <c r="G91" s="4" t="s">
        <v>578</v>
      </c>
    </row>
    <row r="92" spans="1:7" x14ac:dyDescent="0.3">
      <c r="A92" s="3" t="s">
        <v>180</v>
      </c>
      <c r="B92" s="10">
        <v>33.252760119999998</v>
      </c>
      <c r="C92" s="10">
        <v>126.5622877</v>
      </c>
      <c r="D92" s="10" t="s">
        <v>59</v>
      </c>
      <c r="E92" s="10" t="s">
        <v>65</v>
      </c>
      <c r="F92" s="10" t="s">
        <v>181</v>
      </c>
      <c r="G92" s="4" t="s">
        <v>578</v>
      </c>
    </row>
    <row r="93" spans="1:7" x14ac:dyDescent="0.3">
      <c r="A93" s="3" t="s">
        <v>182</v>
      </c>
      <c r="B93" s="10">
        <v>33.460444000000003</v>
      </c>
      <c r="C93" s="10">
        <v>126.910027</v>
      </c>
      <c r="D93" s="10" t="s">
        <v>59</v>
      </c>
      <c r="E93" s="10" t="s">
        <v>65</v>
      </c>
      <c r="F93" s="10" t="s">
        <v>138</v>
      </c>
      <c r="G93" s="4" t="s">
        <v>579</v>
      </c>
    </row>
    <row r="94" spans="1:7" x14ac:dyDescent="0.3">
      <c r="A94" s="3" t="s">
        <v>183</v>
      </c>
      <c r="B94" s="10">
        <v>33.519610120000003</v>
      </c>
      <c r="C94" s="10">
        <v>126.5770464</v>
      </c>
      <c r="D94" s="10" t="s">
        <v>59</v>
      </c>
      <c r="E94" s="10" t="s">
        <v>60</v>
      </c>
      <c r="F94" s="10" t="s">
        <v>107</v>
      </c>
      <c r="G94" s="4" t="s">
        <v>575</v>
      </c>
    </row>
    <row r="95" spans="1:7" x14ac:dyDescent="0.3">
      <c r="A95" s="3" t="s">
        <v>184</v>
      </c>
      <c r="B95" s="10">
        <v>33.445521999999997</v>
      </c>
      <c r="C95" s="10">
        <v>126.560081</v>
      </c>
      <c r="D95" s="10" t="s">
        <v>59</v>
      </c>
      <c r="E95" s="10" t="s">
        <v>60</v>
      </c>
      <c r="F95" s="10" t="s">
        <v>124</v>
      </c>
      <c r="G95" s="4" t="s">
        <v>575</v>
      </c>
    </row>
    <row r="96" spans="1:7" x14ac:dyDescent="0.3">
      <c r="A96" s="3" t="s">
        <v>185</v>
      </c>
      <c r="B96" s="10">
        <v>33.447323609999998</v>
      </c>
      <c r="C96" s="10">
        <v>126.5674904</v>
      </c>
      <c r="D96" s="10" t="s">
        <v>59</v>
      </c>
      <c r="E96" s="10" t="s">
        <v>60</v>
      </c>
      <c r="F96" s="10" t="s">
        <v>124</v>
      </c>
      <c r="G96" s="4" t="s">
        <v>575</v>
      </c>
    </row>
    <row r="97" spans="1:7" x14ac:dyDescent="0.3">
      <c r="A97" s="3" t="s">
        <v>186</v>
      </c>
      <c r="B97" s="10">
        <v>33.353761820000003</v>
      </c>
      <c r="C97" s="10">
        <v>126.2486857</v>
      </c>
      <c r="D97" s="10" t="s">
        <v>59</v>
      </c>
      <c r="E97" s="10" t="s">
        <v>60</v>
      </c>
      <c r="F97" s="10" t="s">
        <v>80</v>
      </c>
      <c r="G97" s="4" t="s">
        <v>576</v>
      </c>
    </row>
    <row r="98" spans="1:7" x14ac:dyDescent="0.3">
      <c r="A98" s="3" t="s">
        <v>187</v>
      </c>
      <c r="B98" s="10">
        <v>33.485064559999998</v>
      </c>
      <c r="C98" s="10">
        <v>126.4675606</v>
      </c>
      <c r="D98" s="10" t="s">
        <v>59</v>
      </c>
      <c r="E98" s="10" t="s">
        <v>60</v>
      </c>
      <c r="F98" s="10" t="s">
        <v>78</v>
      </c>
      <c r="G98" s="4" t="s">
        <v>28</v>
      </c>
    </row>
    <row r="99" spans="1:7" x14ac:dyDescent="0.3">
      <c r="A99" s="3" t="s">
        <v>188</v>
      </c>
      <c r="B99" s="10">
        <v>33.464503020000002</v>
      </c>
      <c r="C99" s="10">
        <v>126.4498468</v>
      </c>
      <c r="D99" s="10" t="s">
        <v>59</v>
      </c>
      <c r="E99" s="10" t="s">
        <v>60</v>
      </c>
      <c r="F99" s="10" t="s">
        <v>78</v>
      </c>
      <c r="G99" s="4" t="s">
        <v>28</v>
      </c>
    </row>
    <row r="100" spans="1:7" x14ac:dyDescent="0.3">
      <c r="A100" s="3" t="s">
        <v>189</v>
      </c>
      <c r="B100" s="10">
        <v>33.492752950000003</v>
      </c>
      <c r="C100" s="10">
        <v>126.9004321</v>
      </c>
      <c r="D100" s="10" t="s">
        <v>59</v>
      </c>
      <c r="E100" s="10" t="s">
        <v>60</v>
      </c>
      <c r="F100" s="10" t="s">
        <v>90</v>
      </c>
      <c r="G100" s="4" t="s">
        <v>577</v>
      </c>
    </row>
    <row r="101" spans="1:7" x14ac:dyDescent="0.3">
      <c r="A101" s="3" t="s">
        <v>190</v>
      </c>
      <c r="B101" s="10">
        <v>33.425586879999997</v>
      </c>
      <c r="C101" s="10">
        <v>126.5287648</v>
      </c>
      <c r="D101" s="10" t="s">
        <v>59</v>
      </c>
      <c r="E101" s="10" t="s">
        <v>60</v>
      </c>
      <c r="F101" s="10" t="s">
        <v>61</v>
      </c>
      <c r="G101" s="4" t="s">
        <v>28</v>
      </c>
    </row>
    <row r="102" spans="1:7" x14ac:dyDescent="0.3">
      <c r="A102" s="3" t="s">
        <v>191</v>
      </c>
      <c r="B102" s="10">
        <v>33.342896000000003</v>
      </c>
      <c r="C102" s="10">
        <v>126.182928</v>
      </c>
      <c r="D102" s="10" t="s">
        <v>59</v>
      </c>
      <c r="E102" s="10" t="s">
        <v>60</v>
      </c>
      <c r="F102" s="10" t="s">
        <v>143</v>
      </c>
      <c r="G102" s="4" t="s">
        <v>576</v>
      </c>
    </row>
    <row r="103" spans="1:7" x14ac:dyDescent="0.3">
      <c r="A103" s="3" t="s">
        <v>192</v>
      </c>
      <c r="B103" s="10">
        <v>33.372223769999998</v>
      </c>
      <c r="C103" s="10">
        <v>126.8544309</v>
      </c>
      <c r="D103" s="10" t="s">
        <v>59</v>
      </c>
      <c r="E103" s="10" t="s">
        <v>65</v>
      </c>
      <c r="F103" s="10" t="s">
        <v>138</v>
      </c>
      <c r="G103" s="4" t="s">
        <v>579</v>
      </c>
    </row>
    <row r="104" spans="1:7" x14ac:dyDescent="0.3">
      <c r="A104" s="3" t="s">
        <v>193</v>
      </c>
      <c r="B104" s="10">
        <v>33.422221999999998</v>
      </c>
      <c r="C104" s="10">
        <v>126.55028</v>
      </c>
      <c r="D104" s="10" t="s">
        <v>59</v>
      </c>
      <c r="E104" s="10" t="s">
        <v>60</v>
      </c>
      <c r="F104" s="10" t="s">
        <v>124</v>
      </c>
      <c r="G104" s="4" t="s">
        <v>575</v>
      </c>
    </row>
    <row r="105" spans="1:7" x14ac:dyDescent="0.3">
      <c r="A105" s="3" t="s">
        <v>194</v>
      </c>
      <c r="B105" s="10">
        <v>33.474103169999999</v>
      </c>
      <c r="C105" s="10">
        <v>126.5420793</v>
      </c>
      <c r="D105" s="10" t="s">
        <v>59</v>
      </c>
      <c r="E105" s="10" t="s">
        <v>60</v>
      </c>
      <c r="F105" s="10" t="s">
        <v>124</v>
      </c>
      <c r="G105" s="4" t="s">
        <v>575</v>
      </c>
    </row>
    <row r="106" spans="1:7" x14ac:dyDescent="0.3">
      <c r="A106" s="3" t="s">
        <v>195</v>
      </c>
      <c r="B106" s="10">
        <v>33.332626670000003</v>
      </c>
      <c r="C106" s="10">
        <v>126.2558563</v>
      </c>
      <c r="D106" s="10" t="s">
        <v>59</v>
      </c>
      <c r="E106" s="10" t="s">
        <v>60</v>
      </c>
      <c r="F106" s="10" t="s">
        <v>143</v>
      </c>
      <c r="G106" s="4" t="s">
        <v>576</v>
      </c>
    </row>
    <row r="107" spans="1:7" x14ac:dyDescent="0.3">
      <c r="A107" s="3" t="s">
        <v>196</v>
      </c>
      <c r="B107" s="10">
        <v>33.480412559999998</v>
      </c>
      <c r="C107" s="10">
        <v>126.4855438</v>
      </c>
      <c r="D107" s="10" t="s">
        <v>59</v>
      </c>
      <c r="E107" s="10" t="s">
        <v>60</v>
      </c>
      <c r="F107" s="10" t="s">
        <v>78</v>
      </c>
      <c r="G107" s="4" t="s">
        <v>28</v>
      </c>
    </row>
    <row r="108" spans="1:7" x14ac:dyDescent="0.3">
      <c r="A108" s="3" t="s">
        <v>197</v>
      </c>
      <c r="B108" s="10">
        <v>33.505120300000002</v>
      </c>
      <c r="C108" s="10">
        <v>126.5226174</v>
      </c>
      <c r="D108" s="10" t="s">
        <v>59</v>
      </c>
      <c r="E108" s="10" t="s">
        <v>60</v>
      </c>
      <c r="F108" s="10" t="s">
        <v>198</v>
      </c>
      <c r="G108" s="4" t="s">
        <v>29</v>
      </c>
    </row>
    <row r="109" spans="1:7" x14ac:dyDescent="0.3">
      <c r="A109" s="3" t="s">
        <v>199</v>
      </c>
      <c r="B109" s="10">
        <v>33.311869000000002</v>
      </c>
      <c r="C109" s="10">
        <v>126.342535</v>
      </c>
      <c r="D109" s="10" t="s">
        <v>59</v>
      </c>
      <c r="E109" s="10" t="s">
        <v>65</v>
      </c>
      <c r="F109" s="10" t="s">
        <v>83</v>
      </c>
      <c r="G109" s="4" t="s">
        <v>574</v>
      </c>
    </row>
    <row r="110" spans="1:7" x14ac:dyDescent="0.3">
      <c r="A110" s="3" t="s">
        <v>200</v>
      </c>
      <c r="B110" s="10">
        <v>33.513913549999998</v>
      </c>
      <c r="C110" s="10">
        <v>126.5849528</v>
      </c>
      <c r="D110" s="10" t="s">
        <v>59</v>
      </c>
      <c r="E110" s="10" t="s">
        <v>60</v>
      </c>
      <c r="F110" s="10" t="s">
        <v>70</v>
      </c>
      <c r="G110" s="4" t="s">
        <v>575</v>
      </c>
    </row>
    <row r="111" spans="1:7" x14ac:dyDescent="0.3">
      <c r="A111" s="3" t="s">
        <v>201</v>
      </c>
      <c r="B111" s="10">
        <v>33.503511179999997</v>
      </c>
      <c r="C111" s="10">
        <v>126.4957047</v>
      </c>
      <c r="D111" s="10" t="s">
        <v>59</v>
      </c>
      <c r="E111" s="10" t="s">
        <v>60</v>
      </c>
      <c r="F111" s="10" t="s">
        <v>63</v>
      </c>
      <c r="G111" s="4" t="s">
        <v>29</v>
      </c>
    </row>
    <row r="112" spans="1:7" x14ac:dyDescent="0.3">
      <c r="A112" s="3" t="s">
        <v>202</v>
      </c>
      <c r="B112" s="10">
        <v>33.249783000000001</v>
      </c>
      <c r="C112" s="10">
        <v>126.33709399999999</v>
      </c>
      <c r="D112" s="10" t="s">
        <v>59</v>
      </c>
      <c r="E112" s="10" t="s">
        <v>65</v>
      </c>
      <c r="F112" s="10" t="s">
        <v>83</v>
      </c>
      <c r="G112" s="4" t="s">
        <v>574</v>
      </c>
    </row>
    <row r="113" spans="1:7" x14ac:dyDescent="0.3">
      <c r="A113" s="3" t="s">
        <v>203</v>
      </c>
      <c r="B113" s="10">
        <v>33.418932740000002</v>
      </c>
      <c r="C113" s="10">
        <v>126.2659161</v>
      </c>
      <c r="D113" s="10" t="s">
        <v>59</v>
      </c>
      <c r="E113" s="10" t="s">
        <v>60</v>
      </c>
      <c r="F113" s="10" t="s">
        <v>80</v>
      </c>
      <c r="G113" s="4" t="s">
        <v>576</v>
      </c>
    </row>
    <row r="114" spans="1:7" x14ac:dyDescent="0.3">
      <c r="A114" s="3" t="s">
        <v>204</v>
      </c>
      <c r="B114" s="10">
        <v>33.357139179999997</v>
      </c>
      <c r="C114" s="10">
        <v>126.8228739</v>
      </c>
      <c r="D114" s="10" t="s">
        <v>59</v>
      </c>
      <c r="E114" s="10" t="s">
        <v>65</v>
      </c>
      <c r="F114" s="10" t="s">
        <v>205</v>
      </c>
      <c r="G114" s="4" t="s">
        <v>580</v>
      </c>
    </row>
    <row r="115" spans="1:7" x14ac:dyDescent="0.3">
      <c r="A115" s="3" t="s">
        <v>206</v>
      </c>
      <c r="B115" s="10">
        <v>33.508718000000002</v>
      </c>
      <c r="C115" s="10">
        <v>126.589294</v>
      </c>
      <c r="D115" s="10" t="s">
        <v>59</v>
      </c>
      <c r="E115" s="10" t="s">
        <v>60</v>
      </c>
      <c r="F115" s="10" t="s">
        <v>70</v>
      </c>
      <c r="G115" s="4" t="s">
        <v>575</v>
      </c>
    </row>
    <row r="116" spans="1:7" x14ac:dyDescent="0.3">
      <c r="A116" s="3" t="s">
        <v>207</v>
      </c>
      <c r="B116" s="10">
        <v>33.519952000000004</v>
      </c>
      <c r="C116" s="10">
        <v>126.540272</v>
      </c>
      <c r="D116" s="10" t="s">
        <v>59</v>
      </c>
      <c r="E116" s="10" t="s">
        <v>60</v>
      </c>
      <c r="F116" s="10" t="s">
        <v>141</v>
      </c>
      <c r="G116" s="4" t="s">
        <v>29</v>
      </c>
    </row>
    <row r="117" spans="1:7" x14ac:dyDescent="0.3">
      <c r="A117" s="3" t="s">
        <v>208</v>
      </c>
      <c r="B117" s="10">
        <v>33.541344000000002</v>
      </c>
      <c r="C117" s="10">
        <v>126.64686</v>
      </c>
      <c r="D117" s="10" t="s">
        <v>59</v>
      </c>
      <c r="E117" s="10" t="s">
        <v>60</v>
      </c>
      <c r="F117" s="10" t="s">
        <v>209</v>
      </c>
      <c r="G117" s="4" t="s">
        <v>577</v>
      </c>
    </row>
    <row r="118" spans="1:7" x14ac:dyDescent="0.3">
      <c r="A118" s="3" t="s">
        <v>210</v>
      </c>
      <c r="B118" s="10">
        <v>33.420298420000002</v>
      </c>
      <c r="C118" s="10">
        <v>126.2685489</v>
      </c>
      <c r="D118" s="10" t="s">
        <v>59</v>
      </c>
      <c r="E118" s="10" t="s">
        <v>60</v>
      </c>
      <c r="F118" s="10" t="s">
        <v>80</v>
      </c>
      <c r="G118" s="4" t="s">
        <v>576</v>
      </c>
    </row>
    <row r="119" spans="1:7" x14ac:dyDescent="0.3">
      <c r="A119" s="3" t="s">
        <v>211</v>
      </c>
      <c r="B119" s="10">
        <v>33.25152782</v>
      </c>
      <c r="C119" s="10">
        <v>126.5592891</v>
      </c>
      <c r="D119" s="10" t="s">
        <v>59</v>
      </c>
      <c r="E119" s="10" t="s">
        <v>65</v>
      </c>
      <c r="F119" s="10" t="s">
        <v>212</v>
      </c>
      <c r="G119" s="4" t="s">
        <v>578</v>
      </c>
    </row>
    <row r="120" spans="1:7" x14ac:dyDescent="0.3">
      <c r="A120" s="3" t="s">
        <v>213</v>
      </c>
      <c r="B120" s="10">
        <v>33.376660999999999</v>
      </c>
      <c r="C120" s="10">
        <v>126.74477400000001</v>
      </c>
      <c r="D120" s="10" t="s">
        <v>59</v>
      </c>
      <c r="E120" s="10" t="s">
        <v>65</v>
      </c>
      <c r="F120" s="10" t="s">
        <v>205</v>
      </c>
      <c r="G120" s="4" t="s">
        <v>580</v>
      </c>
    </row>
    <row r="121" spans="1:7" x14ac:dyDescent="0.3">
      <c r="A121" s="3" t="s">
        <v>214</v>
      </c>
      <c r="B121" s="10">
        <v>33.493772999999997</v>
      </c>
      <c r="C121" s="10">
        <v>126.429014</v>
      </c>
      <c r="D121" s="10" t="s">
        <v>59</v>
      </c>
      <c r="E121" s="10" t="s">
        <v>60</v>
      </c>
      <c r="F121" s="10" t="s">
        <v>175</v>
      </c>
      <c r="G121" s="4" t="s">
        <v>28</v>
      </c>
    </row>
    <row r="122" spans="1:7" x14ac:dyDescent="0.3">
      <c r="A122" s="3" t="s">
        <v>215</v>
      </c>
      <c r="B122" s="10">
        <v>33.326354250000001</v>
      </c>
      <c r="C122" s="10">
        <v>126.8317567</v>
      </c>
      <c r="D122" s="10" t="s">
        <v>59</v>
      </c>
      <c r="E122" s="10" t="s">
        <v>65</v>
      </c>
      <c r="F122" s="10" t="s">
        <v>205</v>
      </c>
      <c r="G122" s="4" t="s">
        <v>580</v>
      </c>
    </row>
    <row r="123" spans="1:7" x14ac:dyDescent="0.3">
      <c r="A123" s="3" t="s">
        <v>216</v>
      </c>
      <c r="B123" s="10">
        <v>33.478609280000001</v>
      </c>
      <c r="C123" s="10">
        <v>126.48119490000001</v>
      </c>
      <c r="D123" s="10" t="s">
        <v>59</v>
      </c>
      <c r="E123" s="10" t="s">
        <v>60</v>
      </c>
      <c r="F123" s="10" t="s">
        <v>78</v>
      </c>
      <c r="G123" s="4" t="s">
        <v>28</v>
      </c>
    </row>
    <row r="124" spans="1:7" x14ac:dyDescent="0.3">
      <c r="A124" s="3" t="s">
        <v>217</v>
      </c>
      <c r="B124" s="10">
        <v>33.475045799999997</v>
      </c>
      <c r="C124" s="10">
        <v>126.46477779999999</v>
      </c>
      <c r="D124" s="10" t="s">
        <v>59</v>
      </c>
      <c r="E124" s="10" t="s">
        <v>60</v>
      </c>
      <c r="F124" s="10" t="s">
        <v>78</v>
      </c>
      <c r="G124" s="4" t="s">
        <v>28</v>
      </c>
    </row>
    <row r="125" spans="1:7" x14ac:dyDescent="0.3">
      <c r="A125" s="3" t="s">
        <v>218</v>
      </c>
      <c r="B125" s="10">
        <v>33.294428000000003</v>
      </c>
      <c r="C125" s="10">
        <v>126.71136799999999</v>
      </c>
      <c r="D125" s="10" t="s">
        <v>59</v>
      </c>
      <c r="E125" s="10" t="s">
        <v>65</v>
      </c>
      <c r="F125" s="10" t="s">
        <v>168</v>
      </c>
      <c r="G125" s="4" t="s">
        <v>578</v>
      </c>
    </row>
    <row r="126" spans="1:7" x14ac:dyDescent="0.3">
      <c r="A126" s="3" t="s">
        <v>219</v>
      </c>
      <c r="B126" s="10">
        <v>33.496778929999998</v>
      </c>
      <c r="C126" s="10">
        <v>126.5349868</v>
      </c>
      <c r="D126" s="10" t="s">
        <v>59</v>
      </c>
      <c r="E126" s="10" t="s">
        <v>60</v>
      </c>
      <c r="F126" s="10" t="s">
        <v>74</v>
      </c>
      <c r="G126" s="4" t="s">
        <v>29</v>
      </c>
    </row>
    <row r="127" spans="1:7" x14ac:dyDescent="0.3">
      <c r="A127" s="3" t="s">
        <v>220</v>
      </c>
      <c r="B127" s="10">
        <v>33.481204159999997</v>
      </c>
      <c r="C127" s="10">
        <v>126.4152002</v>
      </c>
      <c r="D127" s="10" t="s">
        <v>59</v>
      </c>
      <c r="E127" s="10" t="s">
        <v>60</v>
      </c>
      <c r="F127" s="10" t="s">
        <v>95</v>
      </c>
      <c r="G127" s="4" t="s">
        <v>576</v>
      </c>
    </row>
    <row r="128" spans="1:7" x14ac:dyDescent="0.3">
      <c r="A128" s="3" t="s">
        <v>221</v>
      </c>
      <c r="B128" s="10">
        <v>33.475834970000001</v>
      </c>
      <c r="C128" s="10">
        <v>126.356562</v>
      </c>
      <c r="D128" s="10" t="s">
        <v>59</v>
      </c>
      <c r="E128" s="10" t="s">
        <v>60</v>
      </c>
      <c r="F128" s="10" t="s">
        <v>95</v>
      </c>
      <c r="G128" s="4" t="s">
        <v>576</v>
      </c>
    </row>
    <row r="129" spans="1:7" x14ac:dyDescent="0.3">
      <c r="A129" s="3" t="s">
        <v>222</v>
      </c>
      <c r="B129" s="10">
        <v>33.550275999999997</v>
      </c>
      <c r="C129" s="10">
        <v>126.750427</v>
      </c>
      <c r="D129" s="10" t="s">
        <v>59</v>
      </c>
      <c r="E129" s="10" t="s">
        <v>60</v>
      </c>
      <c r="F129" s="10" t="s">
        <v>90</v>
      </c>
      <c r="G129" s="4" t="s">
        <v>577</v>
      </c>
    </row>
    <row r="130" spans="1:7" x14ac:dyDescent="0.3">
      <c r="A130" s="3" t="s">
        <v>223</v>
      </c>
      <c r="B130" s="10">
        <v>33.269436630000001</v>
      </c>
      <c r="C130" s="10">
        <v>126.592884</v>
      </c>
      <c r="D130" s="10" t="s">
        <v>59</v>
      </c>
      <c r="E130" s="10" t="s">
        <v>65</v>
      </c>
      <c r="F130" s="10" t="s">
        <v>100</v>
      </c>
      <c r="G130" s="4" t="s">
        <v>578</v>
      </c>
    </row>
    <row r="131" spans="1:7" x14ac:dyDescent="0.3">
      <c r="A131" s="3" t="s">
        <v>224</v>
      </c>
      <c r="B131" s="10">
        <v>33.281433190000001</v>
      </c>
      <c r="C131" s="10">
        <v>126.7212018</v>
      </c>
      <c r="D131" s="10" t="s">
        <v>59</v>
      </c>
      <c r="E131" s="10" t="s">
        <v>65</v>
      </c>
      <c r="F131" s="10" t="s">
        <v>168</v>
      </c>
      <c r="G131" s="4" t="s">
        <v>578</v>
      </c>
    </row>
    <row r="132" spans="1:7" x14ac:dyDescent="0.3">
      <c r="A132" s="3" t="s">
        <v>225</v>
      </c>
      <c r="B132" s="10">
        <v>33.227726760000003</v>
      </c>
      <c r="C132" s="10">
        <v>126.25230120000001</v>
      </c>
      <c r="D132" s="10" t="s">
        <v>59</v>
      </c>
      <c r="E132" s="10" t="s">
        <v>65</v>
      </c>
      <c r="F132" s="10" t="s">
        <v>68</v>
      </c>
      <c r="G132" s="4" t="s">
        <v>574</v>
      </c>
    </row>
    <row r="133" spans="1:7" x14ac:dyDescent="0.3">
      <c r="A133" s="3" t="s">
        <v>226</v>
      </c>
      <c r="B133" s="10">
        <v>33.531402929999999</v>
      </c>
      <c r="C133" s="10">
        <v>126.6654939</v>
      </c>
      <c r="D133" s="10" t="s">
        <v>59</v>
      </c>
      <c r="E133" s="10" t="s">
        <v>60</v>
      </c>
      <c r="F133" s="10" t="s">
        <v>209</v>
      </c>
      <c r="G133" s="4" t="s">
        <v>577</v>
      </c>
    </row>
    <row r="134" spans="1:7" x14ac:dyDescent="0.3">
      <c r="A134" s="3" t="s">
        <v>227</v>
      </c>
      <c r="B134" s="10">
        <v>33.254907930000002</v>
      </c>
      <c r="C134" s="10">
        <v>126.5047563</v>
      </c>
      <c r="D134" s="10" t="s">
        <v>59</v>
      </c>
      <c r="E134" s="10" t="s">
        <v>65</v>
      </c>
      <c r="F134" s="10" t="s">
        <v>76</v>
      </c>
      <c r="G134" s="4" t="s">
        <v>573</v>
      </c>
    </row>
    <row r="135" spans="1:7" x14ac:dyDescent="0.3">
      <c r="A135" s="3" t="s">
        <v>228</v>
      </c>
      <c r="B135" s="10">
        <v>33.401291000000001</v>
      </c>
      <c r="C135" s="10">
        <v>126.870952</v>
      </c>
      <c r="D135" s="10" t="s">
        <v>59</v>
      </c>
      <c r="E135" s="10" t="s">
        <v>65</v>
      </c>
      <c r="F135" s="10" t="s">
        <v>138</v>
      </c>
      <c r="G135" s="4" t="s">
        <v>579</v>
      </c>
    </row>
    <row r="136" spans="1:7" x14ac:dyDescent="0.3">
      <c r="A136" s="3" t="s">
        <v>229</v>
      </c>
      <c r="B136" s="10">
        <v>33.480859199999998</v>
      </c>
      <c r="C136" s="10">
        <v>126.4862813</v>
      </c>
      <c r="D136" s="10" t="s">
        <v>59</v>
      </c>
      <c r="E136" s="10" t="s">
        <v>60</v>
      </c>
      <c r="F136" s="10" t="s">
        <v>78</v>
      </c>
      <c r="G136" s="4" t="s">
        <v>28</v>
      </c>
    </row>
    <row r="137" spans="1:7" x14ac:dyDescent="0.3">
      <c r="A137" s="3" t="s">
        <v>230</v>
      </c>
      <c r="B137" s="10">
        <v>33.246030589999997</v>
      </c>
      <c r="C137" s="10">
        <v>126.3335342</v>
      </c>
      <c r="D137" s="10" t="s">
        <v>59</v>
      </c>
      <c r="E137" s="10" t="s">
        <v>65</v>
      </c>
      <c r="F137" s="10" t="s">
        <v>83</v>
      </c>
      <c r="G137" s="4" t="s">
        <v>574</v>
      </c>
    </row>
    <row r="138" spans="1:7" x14ac:dyDescent="0.3">
      <c r="A138" s="3" t="s">
        <v>231</v>
      </c>
      <c r="B138" s="10">
        <v>33.3189031</v>
      </c>
      <c r="C138" s="10">
        <v>126.3453569</v>
      </c>
      <c r="D138" s="10" t="s">
        <v>59</v>
      </c>
      <c r="E138" s="10" t="s">
        <v>65</v>
      </c>
      <c r="F138" s="10" t="s">
        <v>83</v>
      </c>
      <c r="G138" s="4" t="s">
        <v>574</v>
      </c>
    </row>
    <row r="139" spans="1:7" x14ac:dyDescent="0.3">
      <c r="A139" s="3" t="s">
        <v>232</v>
      </c>
      <c r="B139" s="10">
        <v>33.248006500000002</v>
      </c>
      <c r="C139" s="10">
        <v>126.51983509999999</v>
      </c>
      <c r="D139" s="10" t="s">
        <v>59</v>
      </c>
      <c r="E139" s="10" t="s">
        <v>65</v>
      </c>
      <c r="F139" s="10" t="s">
        <v>66</v>
      </c>
      <c r="G139" s="4" t="s">
        <v>573</v>
      </c>
    </row>
    <row r="140" spans="1:7" x14ac:dyDescent="0.3">
      <c r="A140" s="3" t="s">
        <v>233</v>
      </c>
      <c r="B140" s="10">
        <v>33.458779909999997</v>
      </c>
      <c r="C140" s="10">
        <v>126.3694208</v>
      </c>
      <c r="D140" s="10" t="s">
        <v>59</v>
      </c>
      <c r="E140" s="10" t="s">
        <v>60</v>
      </c>
      <c r="F140" s="10" t="s">
        <v>95</v>
      </c>
      <c r="G140" s="4" t="s">
        <v>576</v>
      </c>
    </row>
    <row r="141" spans="1:7" x14ac:dyDescent="0.3">
      <c r="A141" s="3" t="s">
        <v>234</v>
      </c>
      <c r="B141" s="10">
        <v>33.24958642</v>
      </c>
      <c r="C141" s="10">
        <v>126.52365519999999</v>
      </c>
      <c r="D141" s="10" t="s">
        <v>59</v>
      </c>
      <c r="E141" s="10" t="s">
        <v>65</v>
      </c>
      <c r="F141" s="10" t="s">
        <v>66</v>
      </c>
      <c r="G141" s="4" t="s">
        <v>573</v>
      </c>
    </row>
    <row r="142" spans="1:7" x14ac:dyDescent="0.3">
      <c r="A142" s="3" t="s">
        <v>235</v>
      </c>
      <c r="B142" s="10">
        <v>33.24983366</v>
      </c>
      <c r="C142" s="10">
        <v>126.5739081</v>
      </c>
      <c r="D142" s="10" t="s">
        <v>59</v>
      </c>
      <c r="E142" s="10" t="s">
        <v>65</v>
      </c>
      <c r="F142" s="10" t="s">
        <v>122</v>
      </c>
      <c r="G142" s="4" t="s">
        <v>578</v>
      </c>
    </row>
    <row r="143" spans="1:7" x14ac:dyDescent="0.3">
      <c r="A143" s="3" t="s">
        <v>236</v>
      </c>
      <c r="B143" s="10">
        <v>33.456637000000001</v>
      </c>
      <c r="C143" s="10">
        <v>126.656834</v>
      </c>
      <c r="D143" s="10" t="s">
        <v>59</v>
      </c>
      <c r="E143" s="10" t="s">
        <v>60</v>
      </c>
      <c r="F143" s="10" t="s">
        <v>209</v>
      </c>
      <c r="G143" s="4" t="s">
        <v>577</v>
      </c>
    </row>
    <row r="144" spans="1:7" x14ac:dyDescent="0.3">
      <c r="A144" s="3" t="s">
        <v>237</v>
      </c>
      <c r="B144" s="10">
        <v>33.237641670000002</v>
      </c>
      <c r="C144" s="10">
        <v>126.4955332</v>
      </c>
      <c r="D144" s="10" t="s">
        <v>59</v>
      </c>
      <c r="E144" s="10" t="s">
        <v>65</v>
      </c>
      <c r="F144" s="10" t="s">
        <v>76</v>
      </c>
      <c r="G144" s="4" t="s">
        <v>573</v>
      </c>
    </row>
    <row r="145" spans="1:7" x14ac:dyDescent="0.3">
      <c r="A145" s="3" t="s">
        <v>238</v>
      </c>
      <c r="B145" s="10">
        <v>33.49160114</v>
      </c>
      <c r="C145" s="10">
        <v>126.4885508</v>
      </c>
      <c r="D145" s="10" t="s">
        <v>59</v>
      </c>
      <c r="E145" s="10" t="s">
        <v>60</v>
      </c>
      <c r="F145" s="10" t="s">
        <v>87</v>
      </c>
      <c r="G145" s="4" t="s">
        <v>28</v>
      </c>
    </row>
    <row r="146" spans="1:7" x14ac:dyDescent="0.3">
      <c r="A146" s="3" t="s">
        <v>239</v>
      </c>
      <c r="B146" s="10">
        <v>33.455900049999997</v>
      </c>
      <c r="C146" s="10">
        <v>126.58907960000001</v>
      </c>
      <c r="D146" s="10" t="s">
        <v>59</v>
      </c>
      <c r="E146" s="10" t="s">
        <v>60</v>
      </c>
      <c r="F146" s="10" t="s">
        <v>240</v>
      </c>
      <c r="G146" s="4" t="s">
        <v>575</v>
      </c>
    </row>
    <row r="147" spans="1:7" x14ac:dyDescent="0.3">
      <c r="A147" s="3" t="s">
        <v>241</v>
      </c>
      <c r="B147" s="10">
        <v>33.473000470000002</v>
      </c>
      <c r="C147" s="10">
        <v>126.5472189</v>
      </c>
      <c r="D147" s="10" t="s">
        <v>59</v>
      </c>
      <c r="E147" s="10" t="s">
        <v>60</v>
      </c>
      <c r="F147" s="10" t="s">
        <v>124</v>
      </c>
      <c r="G147" s="4" t="s">
        <v>575</v>
      </c>
    </row>
    <row r="148" spans="1:7" x14ac:dyDescent="0.3">
      <c r="A148" s="3" t="s">
        <v>242</v>
      </c>
      <c r="B148" s="10">
        <v>33.441131689999999</v>
      </c>
      <c r="C148" s="10">
        <v>126.5656366</v>
      </c>
      <c r="D148" s="10" t="s">
        <v>59</v>
      </c>
      <c r="E148" s="10" t="s">
        <v>60</v>
      </c>
      <c r="F148" s="10" t="s">
        <v>124</v>
      </c>
      <c r="G148" s="4" t="s">
        <v>575</v>
      </c>
    </row>
    <row r="149" spans="1:7" x14ac:dyDescent="0.3">
      <c r="A149" s="3" t="s">
        <v>243</v>
      </c>
      <c r="B149" s="10">
        <v>33.492719119999997</v>
      </c>
      <c r="C149" s="10">
        <v>126.5029526</v>
      </c>
      <c r="D149" s="10" t="s">
        <v>59</v>
      </c>
      <c r="E149" s="10" t="s">
        <v>60</v>
      </c>
      <c r="F149" s="10" t="s">
        <v>61</v>
      </c>
      <c r="G149" s="4" t="s">
        <v>28</v>
      </c>
    </row>
    <row r="150" spans="1:7" x14ac:dyDescent="0.3">
      <c r="A150" s="3" t="s">
        <v>244</v>
      </c>
      <c r="B150" s="10">
        <v>33.488253970000002</v>
      </c>
      <c r="C150" s="10">
        <v>126.5284429</v>
      </c>
      <c r="D150" s="10" t="s">
        <v>59</v>
      </c>
      <c r="E150" s="10" t="s">
        <v>60</v>
      </c>
      <c r="F150" s="10" t="s">
        <v>74</v>
      </c>
      <c r="G150" s="4" t="s">
        <v>29</v>
      </c>
    </row>
    <row r="151" spans="1:7" x14ac:dyDescent="0.3">
      <c r="A151" s="3" t="s">
        <v>245</v>
      </c>
      <c r="B151" s="10">
        <v>33.508579439999998</v>
      </c>
      <c r="C151" s="10">
        <v>126.519051</v>
      </c>
      <c r="D151" s="10" t="s">
        <v>59</v>
      </c>
      <c r="E151" s="10" t="s">
        <v>60</v>
      </c>
      <c r="F151" s="10" t="s">
        <v>104</v>
      </c>
      <c r="G151" s="4" t="s">
        <v>29</v>
      </c>
    </row>
    <row r="152" spans="1:7" x14ac:dyDescent="0.3">
      <c r="A152" s="3" t="s">
        <v>246</v>
      </c>
      <c r="B152" s="10">
        <v>33.462810130000001</v>
      </c>
      <c r="C152" s="10">
        <v>126.51468439999999</v>
      </c>
      <c r="D152" s="10" t="s">
        <v>59</v>
      </c>
      <c r="E152" s="10" t="s">
        <v>60</v>
      </c>
      <c r="F152" s="10" t="s">
        <v>61</v>
      </c>
      <c r="G152" s="4" t="s">
        <v>28</v>
      </c>
    </row>
    <row r="153" spans="1:7" x14ac:dyDescent="0.3">
      <c r="A153" s="3" t="s">
        <v>247</v>
      </c>
      <c r="B153" s="10">
        <v>33.305583159999998</v>
      </c>
      <c r="C153" s="10">
        <v>126.5704046</v>
      </c>
      <c r="D153" s="10" t="s">
        <v>59</v>
      </c>
      <c r="E153" s="10" t="s">
        <v>65</v>
      </c>
      <c r="F153" s="10" t="s">
        <v>100</v>
      </c>
      <c r="G153" s="4" t="s">
        <v>578</v>
      </c>
    </row>
    <row r="154" spans="1:7" x14ac:dyDescent="0.3">
      <c r="A154" s="3" t="s">
        <v>248</v>
      </c>
      <c r="B154" s="10">
        <v>33.408380970000003</v>
      </c>
      <c r="C154" s="10">
        <v>126.3860662</v>
      </c>
      <c r="D154" s="10" t="s">
        <v>59</v>
      </c>
      <c r="E154" s="10" t="s">
        <v>60</v>
      </c>
      <c r="F154" s="10" t="s">
        <v>95</v>
      </c>
      <c r="G154" s="4" t="s">
        <v>576</v>
      </c>
    </row>
    <row r="155" spans="1:7" x14ac:dyDescent="0.3">
      <c r="A155" s="3" t="s">
        <v>249</v>
      </c>
      <c r="B155" s="10">
        <v>33.523217010000003</v>
      </c>
      <c r="C155" s="10">
        <v>126.8627389</v>
      </c>
      <c r="D155" s="10" t="s">
        <v>59</v>
      </c>
      <c r="E155" s="10" t="s">
        <v>60</v>
      </c>
      <c r="F155" s="10" t="s">
        <v>90</v>
      </c>
      <c r="G155" s="4" t="s">
        <v>577</v>
      </c>
    </row>
    <row r="156" spans="1:7" x14ac:dyDescent="0.3">
      <c r="A156" s="3" t="s">
        <v>250</v>
      </c>
      <c r="B156" s="10">
        <v>33.541089419999999</v>
      </c>
      <c r="C156" s="10">
        <v>126.816158</v>
      </c>
      <c r="D156" s="10" t="s">
        <v>59</v>
      </c>
      <c r="E156" s="10" t="s">
        <v>60</v>
      </c>
      <c r="F156" s="10" t="s">
        <v>90</v>
      </c>
      <c r="G156" s="4" t="s">
        <v>577</v>
      </c>
    </row>
    <row r="157" spans="1:7" x14ac:dyDescent="0.3">
      <c r="A157" s="3" t="s">
        <v>251</v>
      </c>
      <c r="B157" s="10">
        <v>33.537823000000003</v>
      </c>
      <c r="C157" s="10">
        <v>126.66790899999999</v>
      </c>
      <c r="D157" s="10" t="s">
        <v>59</v>
      </c>
      <c r="E157" s="10" t="s">
        <v>60</v>
      </c>
      <c r="F157" s="10" t="s">
        <v>209</v>
      </c>
      <c r="G157" s="4" t="s">
        <v>577</v>
      </c>
    </row>
    <row r="158" spans="1:7" x14ac:dyDescent="0.3">
      <c r="A158" s="3" t="s">
        <v>252</v>
      </c>
      <c r="B158" s="10">
        <v>33.349998999999997</v>
      </c>
      <c r="C158" s="10">
        <v>126.183983</v>
      </c>
      <c r="D158" s="10" t="s">
        <v>59</v>
      </c>
      <c r="E158" s="10" t="s">
        <v>60</v>
      </c>
      <c r="F158" s="10" t="s">
        <v>143</v>
      </c>
      <c r="G158" s="4" t="s">
        <v>576</v>
      </c>
    </row>
    <row r="159" spans="1:7" x14ac:dyDescent="0.3">
      <c r="A159" s="3" t="s">
        <v>253</v>
      </c>
      <c r="B159" s="10">
        <v>33.489975000000001</v>
      </c>
      <c r="C159" s="10">
        <v>126.49979399999999</v>
      </c>
      <c r="D159" s="10" t="s">
        <v>59</v>
      </c>
      <c r="E159" s="10" t="s">
        <v>60</v>
      </c>
      <c r="F159" s="10" t="s">
        <v>87</v>
      </c>
      <c r="G159" s="4" t="s">
        <v>28</v>
      </c>
    </row>
    <row r="160" spans="1:7" x14ac:dyDescent="0.3">
      <c r="A160" s="3" t="s">
        <v>254</v>
      </c>
      <c r="B160" s="10">
        <v>33.484887999999998</v>
      </c>
      <c r="C160" s="10">
        <v>126.425712</v>
      </c>
      <c r="D160" s="10" t="s">
        <v>59</v>
      </c>
      <c r="E160" s="10" t="s">
        <v>60</v>
      </c>
      <c r="F160" s="10" t="s">
        <v>175</v>
      </c>
      <c r="G160" s="4" t="s">
        <v>28</v>
      </c>
    </row>
    <row r="161" spans="1:7" x14ac:dyDescent="0.3">
      <c r="A161" s="3" t="s">
        <v>255</v>
      </c>
      <c r="B161" s="10">
        <v>33.482716910000001</v>
      </c>
      <c r="C161" s="10">
        <v>126.4718494</v>
      </c>
      <c r="D161" s="10" t="s">
        <v>59</v>
      </c>
      <c r="E161" s="10" t="s">
        <v>60</v>
      </c>
      <c r="F161" s="10" t="s">
        <v>78</v>
      </c>
      <c r="G161" s="4" t="s">
        <v>28</v>
      </c>
    </row>
    <row r="162" spans="1:7" x14ac:dyDescent="0.3">
      <c r="A162" s="3" t="s">
        <v>256</v>
      </c>
      <c r="B162" s="10">
        <v>33.489920499999997</v>
      </c>
      <c r="C162" s="10">
        <v>126.4325935</v>
      </c>
      <c r="D162" s="10" t="s">
        <v>59</v>
      </c>
      <c r="E162" s="10" t="s">
        <v>60</v>
      </c>
      <c r="F162" s="10" t="s">
        <v>175</v>
      </c>
      <c r="G162" s="4" t="s">
        <v>28</v>
      </c>
    </row>
    <row r="163" spans="1:7" x14ac:dyDescent="0.3">
      <c r="A163" s="3" t="s">
        <v>257</v>
      </c>
      <c r="B163" s="10">
        <v>33.462859999999999</v>
      </c>
      <c r="C163" s="10">
        <v>126.332481</v>
      </c>
      <c r="D163" s="10" t="s">
        <v>59</v>
      </c>
      <c r="E163" s="10" t="s">
        <v>60</v>
      </c>
      <c r="F163" s="10" t="s">
        <v>95</v>
      </c>
      <c r="G163" s="4" t="s">
        <v>576</v>
      </c>
    </row>
    <row r="164" spans="1:7" x14ac:dyDescent="0.3">
      <c r="A164" s="3" t="s">
        <v>258</v>
      </c>
      <c r="B164" s="10">
        <v>33.500107</v>
      </c>
      <c r="C164" s="10">
        <v>126.53156799999999</v>
      </c>
      <c r="D164" s="10" t="s">
        <v>59</v>
      </c>
      <c r="E164" s="10" t="s">
        <v>60</v>
      </c>
      <c r="F164" s="10" t="s">
        <v>74</v>
      </c>
      <c r="G164" s="4" t="s">
        <v>29</v>
      </c>
    </row>
    <row r="165" spans="1:7" x14ac:dyDescent="0.3">
      <c r="A165" s="3" t="s">
        <v>259</v>
      </c>
      <c r="B165" s="10">
        <v>33.265604510000003</v>
      </c>
      <c r="C165" s="10">
        <v>126.5618453</v>
      </c>
      <c r="D165" s="10" t="s">
        <v>59</v>
      </c>
      <c r="E165" s="10" t="s">
        <v>65</v>
      </c>
      <c r="F165" s="10" t="s">
        <v>122</v>
      </c>
      <c r="G165" s="4" t="s">
        <v>578</v>
      </c>
    </row>
    <row r="166" spans="1:7" x14ac:dyDescent="0.3">
      <c r="A166" s="3" t="s">
        <v>260</v>
      </c>
      <c r="B166" s="10">
        <v>33.519955400000001</v>
      </c>
      <c r="C166" s="10">
        <v>126.57350820000001</v>
      </c>
      <c r="D166" s="10" t="s">
        <v>59</v>
      </c>
      <c r="E166" s="10" t="s">
        <v>60</v>
      </c>
      <c r="F166" s="10" t="s">
        <v>107</v>
      </c>
      <c r="G166" s="4" t="s">
        <v>575</v>
      </c>
    </row>
    <row r="167" spans="1:7" x14ac:dyDescent="0.3">
      <c r="A167" s="3" t="s">
        <v>261</v>
      </c>
      <c r="B167" s="10">
        <v>33.358284599999998</v>
      </c>
      <c r="C167" s="10">
        <v>126.2411858</v>
      </c>
      <c r="D167" s="10" t="s">
        <v>59</v>
      </c>
      <c r="E167" s="10" t="s">
        <v>60</v>
      </c>
      <c r="F167" s="10" t="s">
        <v>80</v>
      </c>
      <c r="G167" s="4" t="s">
        <v>576</v>
      </c>
    </row>
    <row r="168" spans="1:7" x14ac:dyDescent="0.3">
      <c r="A168" s="3" t="s">
        <v>262</v>
      </c>
      <c r="B168" s="10">
        <v>33.485586699999999</v>
      </c>
      <c r="C168" s="10">
        <v>126.41430800000001</v>
      </c>
      <c r="D168" s="10" t="s">
        <v>59</v>
      </c>
      <c r="E168" s="10" t="s">
        <v>60</v>
      </c>
      <c r="F168" s="10" t="s">
        <v>95</v>
      </c>
      <c r="G168" s="4" t="s">
        <v>576</v>
      </c>
    </row>
    <row r="169" spans="1:7" x14ac:dyDescent="0.3">
      <c r="A169" s="3" t="s">
        <v>263</v>
      </c>
      <c r="B169" s="10">
        <v>33.4619365</v>
      </c>
      <c r="C169" s="10">
        <v>126.9355814</v>
      </c>
      <c r="D169" s="10" t="s">
        <v>59</v>
      </c>
      <c r="E169" s="10" t="s">
        <v>65</v>
      </c>
      <c r="F169" s="10" t="s">
        <v>138</v>
      </c>
      <c r="G169" s="4" t="s">
        <v>579</v>
      </c>
    </row>
    <row r="170" spans="1:7" x14ac:dyDescent="0.3">
      <c r="A170" s="3" t="s">
        <v>264</v>
      </c>
      <c r="B170" s="10">
        <v>33.253374000000001</v>
      </c>
      <c r="C170" s="10">
        <v>126.433615</v>
      </c>
      <c r="D170" s="10" t="s">
        <v>59</v>
      </c>
      <c r="E170" s="10" t="s">
        <v>65</v>
      </c>
      <c r="F170" s="10" t="s">
        <v>97</v>
      </c>
      <c r="G170" s="4" t="s">
        <v>573</v>
      </c>
    </row>
    <row r="171" spans="1:7" x14ac:dyDescent="0.3">
      <c r="A171" s="3" t="s">
        <v>265</v>
      </c>
      <c r="B171" s="10">
        <v>33.263228599999998</v>
      </c>
      <c r="C171" s="10">
        <v>126.4426783</v>
      </c>
      <c r="D171" s="10" t="s">
        <v>59</v>
      </c>
      <c r="E171" s="10" t="s">
        <v>65</v>
      </c>
      <c r="F171" s="10" t="s">
        <v>97</v>
      </c>
      <c r="G171" s="4" t="s">
        <v>573</v>
      </c>
    </row>
    <row r="172" spans="1:7" x14ac:dyDescent="0.3">
      <c r="A172" s="3" t="s">
        <v>266</v>
      </c>
      <c r="B172" s="10">
        <v>33.478303959999998</v>
      </c>
      <c r="C172" s="10">
        <v>126.5528918</v>
      </c>
      <c r="D172" s="10" t="s">
        <v>59</v>
      </c>
      <c r="E172" s="10" t="s">
        <v>60</v>
      </c>
      <c r="F172" s="10" t="s">
        <v>124</v>
      </c>
      <c r="G172" s="4" t="s">
        <v>575</v>
      </c>
    </row>
    <row r="173" spans="1:7" x14ac:dyDescent="0.3">
      <c r="A173" s="3" t="s">
        <v>267</v>
      </c>
      <c r="B173" s="10">
        <v>33.490464000000003</v>
      </c>
      <c r="C173" s="10">
        <v>126.497529</v>
      </c>
      <c r="D173" s="10" t="s">
        <v>59</v>
      </c>
      <c r="E173" s="10" t="s">
        <v>60</v>
      </c>
      <c r="F173" s="10" t="s">
        <v>87</v>
      </c>
      <c r="G173" s="4" t="s">
        <v>28</v>
      </c>
    </row>
    <row r="174" spans="1:7" x14ac:dyDescent="0.3">
      <c r="A174" s="3" t="s">
        <v>268</v>
      </c>
      <c r="B174" s="10">
        <v>33.469693999999997</v>
      </c>
      <c r="C174" s="10">
        <v>126.486227</v>
      </c>
      <c r="D174" s="10" t="s">
        <v>59</v>
      </c>
      <c r="E174" s="10" t="s">
        <v>60</v>
      </c>
      <c r="F174" s="10" t="s">
        <v>78</v>
      </c>
      <c r="G174" s="4" t="s">
        <v>28</v>
      </c>
    </row>
    <row r="175" spans="1:7" x14ac:dyDescent="0.3">
      <c r="A175" s="3" t="s">
        <v>269</v>
      </c>
      <c r="B175" s="10">
        <v>33.249648999999998</v>
      </c>
      <c r="C175" s="10">
        <v>126.5623255</v>
      </c>
      <c r="D175" s="10" t="s">
        <v>59</v>
      </c>
      <c r="E175" s="10" t="s">
        <v>65</v>
      </c>
      <c r="F175" s="10" t="s">
        <v>181</v>
      </c>
      <c r="G175" s="4" t="s">
        <v>578</v>
      </c>
    </row>
    <row r="176" spans="1:7" x14ac:dyDescent="0.3">
      <c r="A176" s="3" t="s">
        <v>270</v>
      </c>
      <c r="B176" s="10">
        <v>33.489497999999998</v>
      </c>
      <c r="C176" s="10">
        <v>126.49848799999999</v>
      </c>
      <c r="D176" s="10" t="s">
        <v>59</v>
      </c>
      <c r="E176" s="10" t="s">
        <v>60</v>
      </c>
      <c r="F176" s="10" t="s">
        <v>87</v>
      </c>
      <c r="G176" s="4" t="s">
        <v>28</v>
      </c>
    </row>
    <row r="177" spans="1:7" x14ac:dyDescent="0.3">
      <c r="A177" s="3" t="s">
        <v>271</v>
      </c>
      <c r="B177" s="10">
        <v>33.249934000000003</v>
      </c>
      <c r="C177" s="10">
        <v>126.562129</v>
      </c>
      <c r="D177" s="10" t="s">
        <v>59</v>
      </c>
      <c r="E177" s="10" t="s">
        <v>65</v>
      </c>
      <c r="F177" s="10" t="s">
        <v>181</v>
      </c>
      <c r="G177" s="4" t="s">
        <v>578</v>
      </c>
    </row>
    <row r="178" spans="1:7" x14ac:dyDescent="0.3">
      <c r="A178" s="3" t="s">
        <v>272</v>
      </c>
      <c r="B178" s="10">
        <v>33.442121999999998</v>
      </c>
      <c r="C178" s="10">
        <v>126.911023</v>
      </c>
      <c r="D178" s="10" t="s">
        <v>59</v>
      </c>
      <c r="E178" s="10" t="s">
        <v>65</v>
      </c>
      <c r="F178" s="10" t="s">
        <v>138</v>
      </c>
      <c r="G178" s="4" t="s">
        <v>579</v>
      </c>
    </row>
    <row r="179" spans="1:7" x14ac:dyDescent="0.3">
      <c r="A179" s="3" t="s">
        <v>273</v>
      </c>
      <c r="B179" s="10">
        <v>33.534508000000002</v>
      </c>
      <c r="C179" s="10">
        <v>126.634244</v>
      </c>
      <c r="D179" s="10" t="s">
        <v>59</v>
      </c>
      <c r="E179" s="10" t="s">
        <v>60</v>
      </c>
      <c r="F179" s="10" t="s">
        <v>209</v>
      </c>
      <c r="G179" s="4" t="s">
        <v>577</v>
      </c>
    </row>
    <row r="180" spans="1:7" x14ac:dyDescent="0.3">
      <c r="A180" s="3" t="s">
        <v>274</v>
      </c>
      <c r="B180" s="10">
        <v>33.518374999999999</v>
      </c>
      <c r="C180" s="10">
        <v>126.523779</v>
      </c>
      <c r="D180" s="10" t="s">
        <v>59</v>
      </c>
      <c r="E180" s="10" t="s">
        <v>60</v>
      </c>
      <c r="F180" s="10" t="s">
        <v>198</v>
      </c>
      <c r="G180" s="4" t="s">
        <v>29</v>
      </c>
    </row>
    <row r="181" spans="1:7" x14ac:dyDescent="0.3">
      <c r="A181" s="3" t="s">
        <v>275</v>
      </c>
      <c r="B181" s="10">
        <v>33.514327000000002</v>
      </c>
      <c r="C181" s="10">
        <v>126.54759799999999</v>
      </c>
      <c r="D181" s="10" t="s">
        <v>59</v>
      </c>
      <c r="E181" s="10" t="s">
        <v>60</v>
      </c>
      <c r="F181" s="10" t="s">
        <v>141</v>
      </c>
      <c r="G181" s="4" t="s">
        <v>29</v>
      </c>
    </row>
    <row r="182" spans="1:7" x14ac:dyDescent="0.3">
      <c r="A182" s="3" t="s">
        <v>276</v>
      </c>
      <c r="B182" s="10">
        <v>33.409269100000003</v>
      </c>
      <c r="C182" s="10">
        <v>126.26958430000001</v>
      </c>
      <c r="D182" s="10" t="s">
        <v>59</v>
      </c>
      <c r="E182" s="10" t="s">
        <v>60</v>
      </c>
      <c r="F182" s="10" t="s">
        <v>80</v>
      </c>
      <c r="G182" s="4" t="s">
        <v>576</v>
      </c>
    </row>
    <row r="183" spans="1:7" x14ac:dyDescent="0.3">
      <c r="A183" s="3" t="s">
        <v>277</v>
      </c>
      <c r="B183" s="10">
        <v>33.244705099999997</v>
      </c>
      <c r="C183" s="10">
        <v>126.5597817</v>
      </c>
      <c r="D183" s="10" t="s">
        <v>59</v>
      </c>
      <c r="E183" s="10" t="s">
        <v>65</v>
      </c>
      <c r="F183" s="10" t="s">
        <v>212</v>
      </c>
      <c r="G183" s="4" t="s">
        <v>578</v>
      </c>
    </row>
    <row r="184" spans="1:7" x14ac:dyDescent="0.3">
      <c r="A184" s="3" t="s">
        <v>278</v>
      </c>
      <c r="B184" s="10">
        <v>33.249187999999997</v>
      </c>
      <c r="C184" s="10">
        <v>126.554328</v>
      </c>
      <c r="D184" s="10" t="s">
        <v>59</v>
      </c>
      <c r="E184" s="10" t="s">
        <v>65</v>
      </c>
      <c r="F184" s="10" t="s">
        <v>212</v>
      </c>
      <c r="G184" s="4" t="s">
        <v>578</v>
      </c>
    </row>
    <row r="185" spans="1:7" x14ac:dyDescent="0.3">
      <c r="A185" s="3" t="s">
        <v>279</v>
      </c>
      <c r="B185" s="10">
        <v>33.539724999999997</v>
      </c>
      <c r="C185" s="10">
        <v>126.64394799999999</v>
      </c>
      <c r="D185" s="10" t="s">
        <v>59</v>
      </c>
      <c r="E185" s="10" t="s">
        <v>60</v>
      </c>
      <c r="F185" s="10" t="s">
        <v>209</v>
      </c>
      <c r="G185" s="4" t="s">
        <v>577</v>
      </c>
    </row>
    <row r="186" spans="1:7" x14ac:dyDescent="0.3">
      <c r="A186" s="3" t="s">
        <v>280</v>
      </c>
      <c r="B186" s="10">
        <v>33.491227049999999</v>
      </c>
      <c r="C186" s="10">
        <v>126.46979760000001</v>
      </c>
      <c r="D186" s="10" t="s">
        <v>59</v>
      </c>
      <c r="E186" s="10" t="s">
        <v>60</v>
      </c>
      <c r="F186" s="10" t="s">
        <v>281</v>
      </c>
      <c r="G186" s="4" t="s">
        <v>28</v>
      </c>
    </row>
    <row r="187" spans="1:7" x14ac:dyDescent="0.3">
      <c r="A187" s="3" t="s">
        <v>282</v>
      </c>
      <c r="B187" s="10">
        <v>33.476304200000001</v>
      </c>
      <c r="C187" s="10">
        <v>126.54498270000001</v>
      </c>
      <c r="D187" s="10" t="s">
        <v>59</v>
      </c>
      <c r="E187" s="10" t="s">
        <v>60</v>
      </c>
      <c r="F187" s="10" t="s">
        <v>124</v>
      </c>
      <c r="G187" s="4" t="s">
        <v>575</v>
      </c>
    </row>
    <row r="188" spans="1:7" x14ac:dyDescent="0.3">
      <c r="A188" s="3" t="s">
        <v>283</v>
      </c>
      <c r="B188" s="10">
        <v>33.403407799999997</v>
      </c>
      <c r="C188" s="10">
        <v>126.25539620000001</v>
      </c>
      <c r="D188" s="10" t="s">
        <v>59</v>
      </c>
      <c r="E188" s="10" t="s">
        <v>60</v>
      </c>
      <c r="F188" s="10" t="s">
        <v>80</v>
      </c>
      <c r="G188" s="4" t="s">
        <v>576</v>
      </c>
    </row>
    <row r="189" spans="1:7" x14ac:dyDescent="0.3">
      <c r="A189" s="3" t="s">
        <v>284</v>
      </c>
      <c r="B189" s="10">
        <v>33.472678899999998</v>
      </c>
      <c r="C189" s="10">
        <v>126.93225080000001</v>
      </c>
      <c r="D189" s="10" t="s">
        <v>59</v>
      </c>
      <c r="E189" s="10" t="s">
        <v>65</v>
      </c>
      <c r="F189" s="10" t="s">
        <v>138</v>
      </c>
      <c r="G189" s="4" t="s">
        <v>579</v>
      </c>
    </row>
    <row r="190" spans="1:7" x14ac:dyDescent="0.3">
      <c r="A190" s="3" t="s">
        <v>285</v>
      </c>
      <c r="B190" s="10">
        <v>33.2753795</v>
      </c>
      <c r="C190" s="10">
        <v>126.6686096</v>
      </c>
      <c r="D190" s="10" t="s">
        <v>59</v>
      </c>
      <c r="E190" s="10" t="s">
        <v>65</v>
      </c>
      <c r="F190" s="10" t="s">
        <v>168</v>
      </c>
      <c r="G190" s="4" t="s">
        <v>578</v>
      </c>
    </row>
    <row r="191" spans="1:7" x14ac:dyDescent="0.3">
      <c r="A191" s="3" t="s">
        <v>286</v>
      </c>
      <c r="B191" s="10">
        <v>33.488896099999998</v>
      </c>
      <c r="C191" s="10">
        <v>126.52590429999999</v>
      </c>
      <c r="D191" s="10" t="s">
        <v>59</v>
      </c>
      <c r="E191" s="10" t="s">
        <v>60</v>
      </c>
      <c r="F191" s="10" t="s">
        <v>74</v>
      </c>
      <c r="G191" s="4" t="s">
        <v>29</v>
      </c>
    </row>
    <row r="192" spans="1:7" x14ac:dyDescent="0.3">
      <c r="A192" s="3" t="s">
        <v>287</v>
      </c>
      <c r="B192" s="10">
        <v>33.511732799999997</v>
      </c>
      <c r="C192" s="10">
        <v>126.544234</v>
      </c>
      <c r="D192" s="10" t="s">
        <v>59</v>
      </c>
      <c r="E192" s="10" t="s">
        <v>60</v>
      </c>
      <c r="F192" s="10" t="s">
        <v>135</v>
      </c>
      <c r="G192" s="4" t="s">
        <v>29</v>
      </c>
    </row>
    <row r="193" spans="1:7" x14ac:dyDescent="0.3">
      <c r="A193" s="3" t="s">
        <v>288</v>
      </c>
      <c r="B193" s="10">
        <v>33.483464159999997</v>
      </c>
      <c r="C193" s="10">
        <v>126.47424820000001</v>
      </c>
      <c r="D193" s="10" t="s">
        <v>59</v>
      </c>
      <c r="E193" s="10" t="s">
        <v>60</v>
      </c>
      <c r="F193" s="10" t="s">
        <v>78</v>
      </c>
      <c r="G193" s="4" t="s">
        <v>28</v>
      </c>
    </row>
    <row r="194" spans="1:7" x14ac:dyDescent="0.3">
      <c r="A194" s="3" t="s">
        <v>289</v>
      </c>
      <c r="B194" s="10">
        <v>33.251126399999997</v>
      </c>
      <c r="C194" s="10">
        <v>126.33090199999999</v>
      </c>
      <c r="D194" s="10" t="s">
        <v>59</v>
      </c>
      <c r="E194" s="10" t="s">
        <v>65</v>
      </c>
      <c r="F194" s="10" t="s">
        <v>83</v>
      </c>
      <c r="G194" s="4" t="s">
        <v>574</v>
      </c>
    </row>
    <row r="195" spans="1:7" x14ac:dyDescent="0.3">
      <c r="A195" s="3" t="s">
        <v>290</v>
      </c>
      <c r="B195" s="10">
        <v>33.503048999999997</v>
      </c>
      <c r="C195" s="10">
        <v>126.53606600000001</v>
      </c>
      <c r="D195" s="10" t="s">
        <v>59</v>
      </c>
      <c r="E195" s="10" t="s">
        <v>60</v>
      </c>
      <c r="F195" s="10" t="s">
        <v>74</v>
      </c>
      <c r="G195" s="4" t="s">
        <v>29</v>
      </c>
    </row>
    <row r="196" spans="1:7" x14ac:dyDescent="0.3">
      <c r="A196" s="3" t="s">
        <v>291</v>
      </c>
      <c r="B196" s="10">
        <v>33.223843000000002</v>
      </c>
      <c r="C196" s="10">
        <v>126.247828</v>
      </c>
      <c r="D196" s="10" t="s">
        <v>59</v>
      </c>
      <c r="E196" s="10" t="s">
        <v>65</v>
      </c>
      <c r="F196" s="10" t="s">
        <v>68</v>
      </c>
      <c r="G196" s="4" t="s">
        <v>574</v>
      </c>
    </row>
    <row r="197" spans="1:7" x14ac:dyDescent="0.3">
      <c r="A197" s="3" t="s">
        <v>292</v>
      </c>
      <c r="B197" s="10">
        <v>33.479630149999998</v>
      </c>
      <c r="C197" s="10">
        <v>126.4033189</v>
      </c>
      <c r="D197" s="10" t="s">
        <v>59</v>
      </c>
      <c r="E197" s="10" t="s">
        <v>60</v>
      </c>
      <c r="F197" s="10" t="s">
        <v>95</v>
      </c>
      <c r="G197" s="4" t="s">
        <v>576</v>
      </c>
    </row>
    <row r="198" spans="1:7" x14ac:dyDescent="0.3">
      <c r="A198" s="3" t="s">
        <v>293</v>
      </c>
      <c r="B198" s="10">
        <v>33.301152600000002</v>
      </c>
      <c r="C198" s="10">
        <v>126.1845393</v>
      </c>
      <c r="D198" s="10" t="s">
        <v>59</v>
      </c>
      <c r="E198" s="10" t="s">
        <v>60</v>
      </c>
      <c r="F198" s="10" t="s">
        <v>143</v>
      </c>
      <c r="G198" s="4" t="s">
        <v>576</v>
      </c>
    </row>
    <row r="199" spans="1:7" x14ac:dyDescent="0.3">
      <c r="A199" s="3" t="s">
        <v>294</v>
      </c>
      <c r="B199" s="10">
        <v>33.500630999999998</v>
      </c>
      <c r="C199" s="10">
        <v>126.530415</v>
      </c>
      <c r="D199" s="10" t="s">
        <v>59</v>
      </c>
      <c r="E199" s="10" t="s">
        <v>60</v>
      </c>
      <c r="F199" s="10" t="s">
        <v>74</v>
      </c>
      <c r="G199" s="4" t="s">
        <v>29</v>
      </c>
    </row>
    <row r="200" spans="1:7" x14ac:dyDescent="0.3">
      <c r="A200" s="3" t="s">
        <v>295</v>
      </c>
      <c r="B200" s="10">
        <v>33.246098099999998</v>
      </c>
      <c r="C200" s="10">
        <v>126.3348886</v>
      </c>
      <c r="D200" s="10" t="s">
        <v>59</v>
      </c>
      <c r="E200" s="10" t="s">
        <v>65</v>
      </c>
      <c r="F200" s="10" t="s">
        <v>83</v>
      </c>
      <c r="G200" s="4" t="s">
        <v>574</v>
      </c>
    </row>
    <row r="201" spans="1:7" x14ac:dyDescent="0.3">
      <c r="A201" s="3" t="s">
        <v>296</v>
      </c>
      <c r="B201" s="10">
        <v>33.506053999999999</v>
      </c>
      <c r="C201" s="10">
        <v>126.534899</v>
      </c>
      <c r="D201" s="10" t="s">
        <v>59</v>
      </c>
      <c r="E201" s="10" t="s">
        <v>60</v>
      </c>
      <c r="F201" s="10" t="s">
        <v>135</v>
      </c>
      <c r="G201" s="4" t="s">
        <v>29</v>
      </c>
    </row>
    <row r="202" spans="1:7" x14ac:dyDescent="0.3">
      <c r="A202" s="3" t="s">
        <v>297</v>
      </c>
      <c r="B202" s="10">
        <v>33.242868399999999</v>
      </c>
      <c r="C202" s="10">
        <v>126.5665833</v>
      </c>
      <c r="D202" s="10" t="s">
        <v>59</v>
      </c>
      <c r="E202" s="10" t="s">
        <v>65</v>
      </c>
      <c r="F202" s="10" t="s">
        <v>109</v>
      </c>
      <c r="G202" s="4" t="s">
        <v>578</v>
      </c>
    </row>
    <row r="203" spans="1:7" x14ac:dyDescent="0.3">
      <c r="A203" s="3" t="s">
        <v>298</v>
      </c>
      <c r="B203" s="10">
        <v>33.519427</v>
      </c>
      <c r="C203" s="10">
        <v>126.534479</v>
      </c>
      <c r="D203" s="10" t="s">
        <v>59</v>
      </c>
      <c r="E203" s="10" t="s">
        <v>60</v>
      </c>
      <c r="F203" s="10" t="s">
        <v>141</v>
      </c>
      <c r="G203" s="4" t="s">
        <v>29</v>
      </c>
    </row>
    <row r="204" spans="1:7" x14ac:dyDescent="0.3">
      <c r="A204" s="3" t="s">
        <v>299</v>
      </c>
      <c r="B204" s="10">
        <v>33.479062999999996</v>
      </c>
      <c r="C204" s="10">
        <v>126.477324</v>
      </c>
      <c r="D204" s="10" t="s">
        <v>59</v>
      </c>
      <c r="E204" s="10" t="s">
        <v>60</v>
      </c>
      <c r="F204" s="10" t="s">
        <v>78</v>
      </c>
      <c r="G204" s="4" t="s">
        <v>28</v>
      </c>
    </row>
    <row r="205" spans="1:7" x14ac:dyDescent="0.3">
      <c r="A205" s="3" t="s">
        <v>300</v>
      </c>
      <c r="B205" s="10">
        <v>33.241629570000001</v>
      </c>
      <c r="C205" s="10">
        <v>126.425483</v>
      </c>
      <c r="D205" s="10" t="s">
        <v>59</v>
      </c>
      <c r="E205" s="10" t="s">
        <v>65</v>
      </c>
      <c r="F205" s="10" t="s">
        <v>97</v>
      </c>
      <c r="G205" s="4" t="s">
        <v>573</v>
      </c>
    </row>
    <row r="206" spans="1:7" x14ac:dyDescent="0.3">
      <c r="A206" s="3" t="s">
        <v>301</v>
      </c>
      <c r="B206" s="10">
        <v>33.241630000000001</v>
      </c>
      <c r="C206" s="10">
        <v>126.42546900000001</v>
      </c>
      <c r="D206" s="10" t="s">
        <v>59</v>
      </c>
      <c r="E206" s="10" t="s">
        <v>65</v>
      </c>
      <c r="F206" s="10" t="s">
        <v>97</v>
      </c>
      <c r="G206" s="4" t="s">
        <v>573</v>
      </c>
    </row>
    <row r="207" spans="1:7" x14ac:dyDescent="0.3">
      <c r="A207" s="3" t="s">
        <v>302</v>
      </c>
      <c r="B207" s="10">
        <v>33.258481000000003</v>
      </c>
      <c r="C207" s="10">
        <v>126.617699</v>
      </c>
      <c r="D207" s="10" t="s">
        <v>59</v>
      </c>
      <c r="E207" s="10" t="s">
        <v>65</v>
      </c>
      <c r="F207" s="10" t="s">
        <v>303</v>
      </c>
      <c r="G207" s="4" t="s">
        <v>578</v>
      </c>
    </row>
    <row r="208" spans="1:7" x14ac:dyDescent="0.3">
      <c r="A208" s="3" t="s">
        <v>304</v>
      </c>
      <c r="B208" s="10">
        <v>33.496803999999997</v>
      </c>
      <c r="C208" s="10">
        <v>126.534987</v>
      </c>
      <c r="D208" s="10" t="s">
        <v>59</v>
      </c>
      <c r="E208" s="10" t="s">
        <v>60</v>
      </c>
      <c r="F208" s="10" t="s">
        <v>74</v>
      </c>
      <c r="G208" s="4" t="s">
        <v>29</v>
      </c>
    </row>
    <row r="209" spans="1:7" x14ac:dyDescent="0.3">
      <c r="A209" s="3" t="s">
        <v>305</v>
      </c>
      <c r="B209" s="10">
        <v>33.246861000000003</v>
      </c>
      <c r="C209" s="10">
        <v>126.50713500000001</v>
      </c>
      <c r="D209" s="10" t="s">
        <v>59</v>
      </c>
      <c r="E209" s="10" t="s">
        <v>65</v>
      </c>
      <c r="F209" s="10" t="s">
        <v>66</v>
      </c>
      <c r="G209" s="4" t="s">
        <v>573</v>
      </c>
    </row>
    <row r="210" spans="1:7" x14ac:dyDescent="0.3">
      <c r="A210" s="3" t="s">
        <v>306</v>
      </c>
      <c r="B210" s="10">
        <v>33.478423769999999</v>
      </c>
      <c r="C210" s="10">
        <v>126.5499966</v>
      </c>
      <c r="D210" s="10" t="s">
        <v>59</v>
      </c>
      <c r="E210" s="10" t="s">
        <v>60</v>
      </c>
      <c r="F210" s="10" t="s">
        <v>124</v>
      </c>
      <c r="G210" s="4" t="s">
        <v>575</v>
      </c>
    </row>
    <row r="211" spans="1:7" x14ac:dyDescent="0.3">
      <c r="A211" s="3" t="s">
        <v>307</v>
      </c>
      <c r="B211" s="10">
        <v>33.246550999999997</v>
      </c>
      <c r="C211" s="10">
        <v>126.50709999999999</v>
      </c>
      <c r="D211" s="10" t="s">
        <v>59</v>
      </c>
      <c r="E211" s="10" t="s">
        <v>65</v>
      </c>
      <c r="F211" s="10" t="s">
        <v>66</v>
      </c>
      <c r="G211" s="4" t="s">
        <v>573</v>
      </c>
    </row>
    <row r="212" spans="1:7" x14ac:dyDescent="0.3">
      <c r="A212" s="3" t="s">
        <v>308</v>
      </c>
      <c r="B212" s="10">
        <v>33.435632300000002</v>
      </c>
      <c r="C212" s="10">
        <v>126.42524539999999</v>
      </c>
      <c r="D212" s="10" t="s">
        <v>59</v>
      </c>
      <c r="E212" s="10" t="s">
        <v>60</v>
      </c>
      <c r="F212" s="10" t="s">
        <v>95</v>
      </c>
      <c r="G212" s="4" t="s">
        <v>576</v>
      </c>
    </row>
    <row r="213" spans="1:7" x14ac:dyDescent="0.3">
      <c r="A213" s="3" t="s">
        <v>309</v>
      </c>
      <c r="B213" s="10">
        <v>33.462510999999999</v>
      </c>
      <c r="C213" s="10">
        <v>126.32973</v>
      </c>
      <c r="D213" s="10" t="s">
        <v>59</v>
      </c>
      <c r="E213" s="10" t="s">
        <v>60</v>
      </c>
      <c r="F213" s="10" t="s">
        <v>95</v>
      </c>
      <c r="G213" s="4" t="s">
        <v>576</v>
      </c>
    </row>
    <row r="214" spans="1:7" x14ac:dyDescent="0.3">
      <c r="A214" s="3" t="s">
        <v>310</v>
      </c>
      <c r="B214" s="10">
        <v>33.491486899999998</v>
      </c>
      <c r="C214" s="10">
        <v>126.5442609</v>
      </c>
      <c r="D214" s="10" t="s">
        <v>59</v>
      </c>
      <c r="E214" s="10" t="s">
        <v>60</v>
      </c>
      <c r="F214" s="10" t="s">
        <v>124</v>
      </c>
      <c r="G214" s="4" t="s">
        <v>575</v>
      </c>
    </row>
    <row r="215" spans="1:7" x14ac:dyDescent="0.3">
      <c r="A215" s="3" t="s">
        <v>311</v>
      </c>
      <c r="B215" s="10">
        <v>33.522559000000001</v>
      </c>
      <c r="C215" s="10">
        <v>126.852085</v>
      </c>
      <c r="D215" s="10" t="s">
        <v>59</v>
      </c>
      <c r="E215" s="10" t="s">
        <v>60</v>
      </c>
      <c r="F215" s="10" t="s">
        <v>90</v>
      </c>
      <c r="G215" s="4" t="s">
        <v>577</v>
      </c>
    </row>
    <row r="216" spans="1:7" x14ac:dyDescent="0.3">
      <c r="A216" s="3" t="s">
        <v>312</v>
      </c>
      <c r="B216" s="10">
        <v>33.496569399999998</v>
      </c>
      <c r="C216" s="10">
        <v>126.47380579999999</v>
      </c>
      <c r="D216" s="10" t="s">
        <v>59</v>
      </c>
      <c r="E216" s="10" t="s">
        <v>60</v>
      </c>
      <c r="F216" s="10" t="s">
        <v>72</v>
      </c>
      <c r="G216" s="4" t="s">
        <v>28</v>
      </c>
    </row>
    <row r="217" spans="1:7" x14ac:dyDescent="0.3">
      <c r="A217" s="3" t="s">
        <v>313</v>
      </c>
      <c r="B217" s="10">
        <v>33.289614999999998</v>
      </c>
      <c r="C217" s="10">
        <v>126.6576261</v>
      </c>
      <c r="D217" s="10" t="s">
        <v>59</v>
      </c>
      <c r="E217" s="10" t="s">
        <v>65</v>
      </c>
      <c r="F217" s="10" t="s">
        <v>168</v>
      </c>
      <c r="G217" s="4" t="s">
        <v>578</v>
      </c>
    </row>
    <row r="218" spans="1:7" x14ac:dyDescent="0.3">
      <c r="A218" s="3" t="s">
        <v>314</v>
      </c>
      <c r="B218" s="10">
        <v>33.541105999999999</v>
      </c>
      <c r="C218" s="10">
        <v>126.643424</v>
      </c>
      <c r="D218" s="10" t="s">
        <v>59</v>
      </c>
      <c r="E218" s="10" t="s">
        <v>60</v>
      </c>
      <c r="F218" s="10" t="s">
        <v>209</v>
      </c>
      <c r="G218" s="4" t="s">
        <v>577</v>
      </c>
    </row>
    <row r="219" spans="1:7" x14ac:dyDescent="0.3">
      <c r="A219" s="3" t="s">
        <v>315</v>
      </c>
      <c r="B219" s="10">
        <v>33.324830800000001</v>
      </c>
      <c r="C219" s="10">
        <v>126.8424054</v>
      </c>
      <c r="D219" s="10" t="s">
        <v>59</v>
      </c>
      <c r="E219" s="10" t="s">
        <v>65</v>
      </c>
      <c r="F219" s="10" t="s">
        <v>205</v>
      </c>
      <c r="G219" s="4" t="s">
        <v>580</v>
      </c>
    </row>
    <row r="220" spans="1:7" x14ac:dyDescent="0.3">
      <c r="A220" s="3" t="s">
        <v>316</v>
      </c>
      <c r="B220" s="10">
        <v>33.487982000000002</v>
      </c>
      <c r="C220" s="10">
        <v>126.4706243</v>
      </c>
      <c r="D220" s="10" t="s">
        <v>59</v>
      </c>
      <c r="E220" s="10" t="s">
        <v>60</v>
      </c>
      <c r="F220" s="10" t="s">
        <v>78</v>
      </c>
      <c r="G220" s="4" t="s">
        <v>28</v>
      </c>
    </row>
    <row r="221" spans="1:7" x14ac:dyDescent="0.3">
      <c r="A221" s="3" t="s">
        <v>317</v>
      </c>
      <c r="B221" s="10">
        <v>33.484630860000003</v>
      </c>
      <c r="C221" s="10">
        <v>126.467973</v>
      </c>
      <c r="D221" s="10" t="s">
        <v>59</v>
      </c>
      <c r="E221" s="10" t="s">
        <v>60</v>
      </c>
      <c r="F221" s="10" t="s">
        <v>78</v>
      </c>
      <c r="G221" s="4" t="s">
        <v>28</v>
      </c>
    </row>
    <row r="222" spans="1:7" x14ac:dyDescent="0.3">
      <c r="A222" s="3" t="s">
        <v>318</v>
      </c>
      <c r="B222" s="10">
        <v>33.247841999999999</v>
      </c>
      <c r="C222" s="10">
        <v>126.565355</v>
      </c>
      <c r="D222" s="10" t="s">
        <v>59</v>
      </c>
      <c r="E222" s="10" t="s">
        <v>65</v>
      </c>
      <c r="F222" s="10" t="s">
        <v>319</v>
      </c>
      <c r="G222" s="4" t="s">
        <v>578</v>
      </c>
    </row>
    <row r="223" spans="1:7" x14ac:dyDescent="0.3">
      <c r="A223" s="3" t="s">
        <v>320</v>
      </c>
      <c r="B223" s="10">
        <v>33.252386000000001</v>
      </c>
      <c r="C223" s="10">
        <v>126.56704000000001</v>
      </c>
      <c r="D223" s="10" t="s">
        <v>59</v>
      </c>
      <c r="E223" s="10" t="s">
        <v>65</v>
      </c>
      <c r="F223" s="10" t="s">
        <v>122</v>
      </c>
      <c r="G223" s="4" t="s">
        <v>578</v>
      </c>
    </row>
    <row r="224" spans="1:7" x14ac:dyDescent="0.3">
      <c r="A224" s="3" t="s">
        <v>321</v>
      </c>
      <c r="B224" s="10">
        <v>33.500974999999997</v>
      </c>
      <c r="C224" s="10">
        <v>126.541059</v>
      </c>
      <c r="D224" s="10" t="s">
        <v>59</v>
      </c>
      <c r="E224" s="10" t="s">
        <v>60</v>
      </c>
      <c r="F224" s="10" t="s">
        <v>74</v>
      </c>
      <c r="G224" s="4" t="s">
        <v>29</v>
      </c>
    </row>
    <row r="225" spans="1:7" x14ac:dyDescent="0.3">
      <c r="A225" s="3" t="s">
        <v>322</v>
      </c>
      <c r="B225" s="10">
        <v>33.536915999999998</v>
      </c>
      <c r="C225" s="10">
        <v>126.669926</v>
      </c>
      <c r="D225" s="10" t="s">
        <v>59</v>
      </c>
      <c r="E225" s="10" t="s">
        <v>60</v>
      </c>
      <c r="F225" s="10" t="s">
        <v>209</v>
      </c>
      <c r="G225" s="4" t="s">
        <v>577</v>
      </c>
    </row>
    <row r="226" spans="1:7" x14ac:dyDescent="0.3">
      <c r="A226" s="3" t="s">
        <v>323</v>
      </c>
      <c r="B226" s="10">
        <v>33.255631000000001</v>
      </c>
      <c r="C226" s="10">
        <v>126.51059600000001</v>
      </c>
      <c r="D226" s="10" t="s">
        <v>59</v>
      </c>
      <c r="E226" s="10" t="s">
        <v>65</v>
      </c>
      <c r="F226" s="10" t="s">
        <v>66</v>
      </c>
      <c r="G226" s="4" t="s">
        <v>573</v>
      </c>
    </row>
    <row r="227" spans="1:7" x14ac:dyDescent="0.3">
      <c r="A227" s="3" t="s">
        <v>324</v>
      </c>
      <c r="B227" s="10">
        <v>33.519833599999998</v>
      </c>
      <c r="C227" s="10">
        <v>126.5657078</v>
      </c>
      <c r="D227" s="10" t="s">
        <v>59</v>
      </c>
      <c r="E227" s="10" t="s">
        <v>60</v>
      </c>
      <c r="F227" s="10" t="s">
        <v>107</v>
      </c>
      <c r="G227" s="4" t="s">
        <v>575</v>
      </c>
    </row>
    <row r="228" spans="1:7" x14ac:dyDescent="0.3">
      <c r="A228" s="3" t="s">
        <v>325</v>
      </c>
      <c r="B228" s="10">
        <v>33.246214899999998</v>
      </c>
      <c r="C228" s="10">
        <v>126.414261</v>
      </c>
      <c r="D228" s="10" t="s">
        <v>59</v>
      </c>
      <c r="E228" s="10" t="s">
        <v>65</v>
      </c>
      <c r="F228" s="10" t="s">
        <v>128</v>
      </c>
      <c r="G228" s="4" t="s">
        <v>573</v>
      </c>
    </row>
    <row r="229" spans="1:7" x14ac:dyDescent="0.3">
      <c r="A229" s="3" t="s">
        <v>326</v>
      </c>
      <c r="B229" s="10">
        <v>33.381135</v>
      </c>
      <c r="C229" s="10">
        <v>126.877353</v>
      </c>
      <c r="D229" s="10" t="s">
        <v>59</v>
      </c>
      <c r="E229" s="10" t="s">
        <v>65</v>
      </c>
      <c r="F229" s="10" t="s">
        <v>138</v>
      </c>
      <c r="G229" s="4" t="s">
        <v>579</v>
      </c>
    </row>
    <row r="230" spans="1:7" x14ac:dyDescent="0.3">
      <c r="A230" s="3" t="s">
        <v>327</v>
      </c>
      <c r="B230" s="10">
        <v>33.510338500000003</v>
      </c>
      <c r="C230" s="10">
        <v>126.54411500000001</v>
      </c>
      <c r="D230" s="10" t="s">
        <v>59</v>
      </c>
      <c r="E230" s="10" t="s">
        <v>60</v>
      </c>
      <c r="F230" s="10" t="s">
        <v>135</v>
      </c>
      <c r="G230" s="4" t="s">
        <v>29</v>
      </c>
    </row>
    <row r="231" spans="1:7" x14ac:dyDescent="0.3">
      <c r="A231" s="3" t="s">
        <v>328</v>
      </c>
      <c r="B231" s="10">
        <v>33.480107099999998</v>
      </c>
      <c r="C231" s="10">
        <v>126.48504629999999</v>
      </c>
      <c r="D231" s="10" t="s">
        <v>59</v>
      </c>
      <c r="E231" s="10" t="s">
        <v>60</v>
      </c>
      <c r="F231" s="10" t="s">
        <v>78</v>
      </c>
      <c r="G231" s="4" t="s">
        <v>28</v>
      </c>
    </row>
    <row r="232" spans="1:7" x14ac:dyDescent="0.3">
      <c r="A232" s="3" t="s">
        <v>329</v>
      </c>
      <c r="B232" s="10">
        <v>33.250292999999999</v>
      </c>
      <c r="C232" s="10">
        <v>126.513312</v>
      </c>
      <c r="D232" s="10" t="s">
        <v>59</v>
      </c>
      <c r="E232" s="10" t="s">
        <v>65</v>
      </c>
      <c r="F232" s="10" t="s">
        <v>66</v>
      </c>
      <c r="G232" s="4" t="s">
        <v>573</v>
      </c>
    </row>
    <row r="233" spans="1:7" x14ac:dyDescent="0.3">
      <c r="A233" s="3" t="s">
        <v>330</v>
      </c>
      <c r="B233" s="10">
        <v>33.249662999999998</v>
      </c>
      <c r="C233" s="10">
        <v>126.514174</v>
      </c>
      <c r="D233" s="10" t="s">
        <v>59</v>
      </c>
      <c r="E233" s="10" t="s">
        <v>65</v>
      </c>
      <c r="F233" s="10" t="s">
        <v>66</v>
      </c>
      <c r="G233" s="4" t="s">
        <v>573</v>
      </c>
    </row>
    <row r="234" spans="1:7" x14ac:dyDescent="0.3">
      <c r="A234" s="3" t="s">
        <v>331</v>
      </c>
      <c r="B234" s="10">
        <v>33.500007699999998</v>
      </c>
      <c r="C234" s="10">
        <v>126.4580641</v>
      </c>
      <c r="D234" s="10" t="s">
        <v>59</v>
      </c>
      <c r="E234" s="10" t="s">
        <v>60</v>
      </c>
      <c r="F234" s="10" t="s">
        <v>281</v>
      </c>
      <c r="G234" s="4" t="s">
        <v>28</v>
      </c>
    </row>
    <row r="235" spans="1:7" x14ac:dyDescent="0.3">
      <c r="A235" s="3" t="s">
        <v>332</v>
      </c>
      <c r="B235" s="10">
        <v>33.514324999999999</v>
      </c>
      <c r="C235" s="10">
        <v>126.589355</v>
      </c>
      <c r="D235" s="10" t="s">
        <v>59</v>
      </c>
      <c r="E235" s="10" t="s">
        <v>60</v>
      </c>
      <c r="F235" s="10" t="s">
        <v>70</v>
      </c>
      <c r="G235" s="4" t="s">
        <v>575</v>
      </c>
    </row>
    <row r="236" spans="1:7" x14ac:dyDescent="0.3">
      <c r="A236" s="3" t="s">
        <v>333</v>
      </c>
      <c r="B236" s="10">
        <v>33.511491999999997</v>
      </c>
      <c r="C236" s="10">
        <v>126.511663</v>
      </c>
      <c r="D236" s="10" t="s">
        <v>59</v>
      </c>
      <c r="E236" s="10" t="s">
        <v>60</v>
      </c>
      <c r="F236" s="10" t="s">
        <v>63</v>
      </c>
      <c r="G236" s="4" t="s">
        <v>29</v>
      </c>
    </row>
    <row r="237" spans="1:7" x14ac:dyDescent="0.3">
      <c r="A237" s="3" t="s">
        <v>334</v>
      </c>
      <c r="B237" s="10">
        <v>33.257841999999997</v>
      </c>
      <c r="C237" s="10">
        <v>126.56383099999999</v>
      </c>
      <c r="D237" s="10" t="s">
        <v>59</v>
      </c>
      <c r="E237" s="10" t="s">
        <v>65</v>
      </c>
      <c r="F237" s="10" t="s">
        <v>122</v>
      </c>
      <c r="G237" s="4" t="s">
        <v>578</v>
      </c>
    </row>
    <row r="238" spans="1:7" x14ac:dyDescent="0.3">
      <c r="A238" s="3" t="s">
        <v>335</v>
      </c>
      <c r="B238" s="10">
        <v>33.488284</v>
      </c>
      <c r="C238" s="10">
        <v>126.50001090000001</v>
      </c>
      <c r="D238" s="10" t="s">
        <v>59</v>
      </c>
      <c r="E238" s="10" t="s">
        <v>60</v>
      </c>
      <c r="F238" s="10" t="s">
        <v>87</v>
      </c>
      <c r="G238" s="4" t="s">
        <v>28</v>
      </c>
    </row>
    <row r="239" spans="1:7" x14ac:dyDescent="0.3">
      <c r="A239" s="3" t="s">
        <v>336</v>
      </c>
      <c r="B239" s="10">
        <v>33.509217</v>
      </c>
      <c r="C239" s="10">
        <v>126.513524</v>
      </c>
      <c r="D239" s="10" t="s">
        <v>59</v>
      </c>
      <c r="E239" s="10" t="s">
        <v>60</v>
      </c>
      <c r="F239" s="10" t="s">
        <v>337</v>
      </c>
      <c r="G239" s="4" t="s">
        <v>29</v>
      </c>
    </row>
    <row r="240" spans="1:7" x14ac:dyDescent="0.3">
      <c r="A240" s="3" t="s">
        <v>338</v>
      </c>
      <c r="B240" s="10">
        <v>33.514782490000002</v>
      </c>
      <c r="C240" s="10">
        <v>126.5115327</v>
      </c>
      <c r="D240" s="10" t="s">
        <v>59</v>
      </c>
      <c r="E240" s="10" t="s">
        <v>60</v>
      </c>
      <c r="F240" s="10" t="s">
        <v>63</v>
      </c>
      <c r="G240" s="4" t="s">
        <v>29</v>
      </c>
    </row>
    <row r="241" spans="1:7" x14ac:dyDescent="0.3">
      <c r="A241" s="3" t="s">
        <v>339</v>
      </c>
      <c r="B241" s="10">
        <v>33.491200399999997</v>
      </c>
      <c r="C241" s="10">
        <v>126.520229</v>
      </c>
      <c r="D241" s="10" t="s">
        <v>59</v>
      </c>
      <c r="E241" s="10" t="s">
        <v>60</v>
      </c>
      <c r="F241" s="10" t="s">
        <v>74</v>
      </c>
      <c r="G241" s="4" t="s">
        <v>29</v>
      </c>
    </row>
    <row r="242" spans="1:7" x14ac:dyDescent="0.3">
      <c r="A242" s="3" t="s">
        <v>340</v>
      </c>
      <c r="B242" s="10">
        <v>33.467618299999998</v>
      </c>
      <c r="C242" s="10">
        <v>126.51469299999999</v>
      </c>
      <c r="D242" s="10" t="s">
        <v>59</v>
      </c>
      <c r="E242" s="10" t="s">
        <v>60</v>
      </c>
      <c r="F242" s="10" t="s">
        <v>61</v>
      </c>
      <c r="G242" s="4" t="s">
        <v>28</v>
      </c>
    </row>
    <row r="243" spans="1:7" x14ac:dyDescent="0.3">
      <c r="A243" s="3" t="s">
        <v>341</v>
      </c>
      <c r="B243" s="10">
        <v>33.499617999999998</v>
      </c>
      <c r="C243" s="10">
        <v>126.65029</v>
      </c>
      <c r="D243" s="10" t="s">
        <v>59</v>
      </c>
      <c r="E243" s="10" t="s">
        <v>60</v>
      </c>
      <c r="F243" s="10" t="s">
        <v>209</v>
      </c>
      <c r="G243" s="4" t="s">
        <v>577</v>
      </c>
    </row>
    <row r="244" spans="1:7" x14ac:dyDescent="0.3">
      <c r="A244" s="3" t="s">
        <v>342</v>
      </c>
      <c r="B244" s="10">
        <v>33.524856</v>
      </c>
      <c r="C244" s="10">
        <v>126.8568472</v>
      </c>
      <c r="D244" s="10" t="s">
        <v>59</v>
      </c>
      <c r="E244" s="10" t="s">
        <v>60</v>
      </c>
      <c r="F244" s="10" t="s">
        <v>90</v>
      </c>
      <c r="G244" s="4" t="s">
        <v>577</v>
      </c>
    </row>
    <row r="245" spans="1:7" x14ac:dyDescent="0.3">
      <c r="A245" s="3" t="s">
        <v>343</v>
      </c>
      <c r="B245" s="10">
        <v>33.452798999999999</v>
      </c>
      <c r="C245" s="10">
        <v>126.34517200000001</v>
      </c>
      <c r="D245" s="10" t="s">
        <v>59</v>
      </c>
      <c r="E245" s="10" t="s">
        <v>60</v>
      </c>
      <c r="F245" s="10" t="s">
        <v>95</v>
      </c>
      <c r="G245" s="4" t="s">
        <v>576</v>
      </c>
    </row>
    <row r="246" spans="1:7" x14ac:dyDescent="0.3">
      <c r="A246" s="3" t="s">
        <v>344</v>
      </c>
      <c r="B246" s="10">
        <v>33.522018899999999</v>
      </c>
      <c r="C246" s="10">
        <v>126.58574779999999</v>
      </c>
      <c r="D246" s="10" t="s">
        <v>59</v>
      </c>
      <c r="E246" s="10" t="s">
        <v>60</v>
      </c>
      <c r="F246" s="10" t="s">
        <v>70</v>
      </c>
      <c r="G246" s="4" t="s">
        <v>575</v>
      </c>
    </row>
    <row r="247" spans="1:7" x14ac:dyDescent="0.3">
      <c r="A247" s="3" t="s">
        <v>345</v>
      </c>
      <c r="B247" s="10">
        <v>33.414971000000001</v>
      </c>
      <c r="C247" s="10">
        <v>126.894093</v>
      </c>
      <c r="D247" s="10" t="s">
        <v>59</v>
      </c>
      <c r="E247" s="10" t="s">
        <v>65</v>
      </c>
      <c r="F247" s="10" t="s">
        <v>138</v>
      </c>
      <c r="G247" s="4" t="s">
        <v>579</v>
      </c>
    </row>
    <row r="248" spans="1:7" x14ac:dyDescent="0.3">
      <c r="A248" s="3" t="s">
        <v>346</v>
      </c>
      <c r="B248" s="10">
        <v>33.245275999999997</v>
      </c>
      <c r="C248" s="10">
        <v>126.551742</v>
      </c>
      <c r="D248" s="10" t="s">
        <v>59</v>
      </c>
      <c r="E248" s="10" t="s">
        <v>65</v>
      </c>
      <c r="F248" s="10" t="s">
        <v>212</v>
      </c>
      <c r="G248" s="4" t="s">
        <v>578</v>
      </c>
    </row>
    <row r="249" spans="1:7" x14ac:dyDescent="0.3">
      <c r="A249" s="3" t="s">
        <v>347</v>
      </c>
      <c r="B249" s="10">
        <v>33.446705000000001</v>
      </c>
      <c r="C249" s="10">
        <v>126.91327699999999</v>
      </c>
      <c r="D249" s="10" t="s">
        <v>59</v>
      </c>
      <c r="E249" s="10" t="s">
        <v>65</v>
      </c>
      <c r="F249" s="10" t="s">
        <v>138</v>
      </c>
      <c r="G249" s="4" t="s">
        <v>579</v>
      </c>
    </row>
    <row r="250" spans="1:7" x14ac:dyDescent="0.3">
      <c r="A250" s="3" t="s">
        <v>348</v>
      </c>
      <c r="B250" s="10">
        <v>33.3262784</v>
      </c>
      <c r="C250" s="10">
        <v>126.8306774</v>
      </c>
      <c r="D250" s="10" t="s">
        <v>59</v>
      </c>
      <c r="E250" s="10" t="s">
        <v>65</v>
      </c>
      <c r="F250" s="10" t="s">
        <v>205</v>
      </c>
      <c r="G250" s="4" t="s">
        <v>580</v>
      </c>
    </row>
    <row r="251" spans="1:7" x14ac:dyDescent="0.3">
      <c r="A251" s="3" t="s">
        <v>349</v>
      </c>
      <c r="B251" s="10">
        <v>33.457922000000003</v>
      </c>
      <c r="C251" s="10">
        <v>126.40389999999999</v>
      </c>
      <c r="D251" s="10" t="s">
        <v>59</v>
      </c>
      <c r="E251" s="10" t="s">
        <v>60</v>
      </c>
      <c r="F251" s="10" t="s">
        <v>95</v>
      </c>
      <c r="G251" s="4" t="s">
        <v>576</v>
      </c>
    </row>
    <row r="252" spans="1:7" x14ac:dyDescent="0.3">
      <c r="A252" s="3" t="s">
        <v>350</v>
      </c>
      <c r="B252" s="10">
        <v>33.480929000000003</v>
      </c>
      <c r="C252" s="10">
        <v>126.52951299999999</v>
      </c>
      <c r="D252" s="10" t="s">
        <v>59</v>
      </c>
      <c r="E252" s="10" t="s">
        <v>60</v>
      </c>
      <c r="F252" s="10" t="s">
        <v>74</v>
      </c>
      <c r="G252" s="4" t="s">
        <v>29</v>
      </c>
    </row>
    <row r="253" spans="1:7" x14ac:dyDescent="0.3">
      <c r="A253" s="3" t="s">
        <v>351</v>
      </c>
      <c r="B253" s="10">
        <v>33.338357999999999</v>
      </c>
      <c r="C253" s="10">
        <v>126.265658</v>
      </c>
      <c r="D253" s="10" t="s">
        <v>59</v>
      </c>
      <c r="E253" s="10" t="s">
        <v>60</v>
      </c>
      <c r="F253" s="10" t="s">
        <v>143</v>
      </c>
      <c r="G253" s="4" t="s">
        <v>576</v>
      </c>
    </row>
    <row r="254" spans="1:7" x14ac:dyDescent="0.3">
      <c r="A254" s="3" t="s">
        <v>352</v>
      </c>
      <c r="B254" s="10">
        <v>33.408133149999998</v>
      </c>
      <c r="C254" s="10">
        <v>126.9001592</v>
      </c>
      <c r="D254" s="10" t="s">
        <v>59</v>
      </c>
      <c r="E254" s="10" t="s">
        <v>65</v>
      </c>
      <c r="F254" s="10" t="s">
        <v>138</v>
      </c>
      <c r="G254" s="4" t="s">
        <v>579</v>
      </c>
    </row>
    <row r="255" spans="1:7" x14ac:dyDescent="0.3">
      <c r="A255" s="3" t="s">
        <v>353</v>
      </c>
      <c r="B255" s="10">
        <v>33.450701000000002</v>
      </c>
      <c r="C255" s="10">
        <v>126.62133</v>
      </c>
      <c r="D255" s="10" t="s">
        <v>59</v>
      </c>
      <c r="E255" s="10" t="s">
        <v>60</v>
      </c>
      <c r="F255" s="10" t="s">
        <v>240</v>
      </c>
      <c r="G255" s="4" t="s">
        <v>575</v>
      </c>
    </row>
    <row r="256" spans="1:7" x14ac:dyDescent="0.3">
      <c r="A256" s="3" t="s">
        <v>354</v>
      </c>
      <c r="B256" s="10">
        <v>33.499749899999998</v>
      </c>
      <c r="C256" s="10">
        <v>126.6496365</v>
      </c>
      <c r="D256" s="10" t="s">
        <v>59</v>
      </c>
      <c r="E256" s="10" t="s">
        <v>60</v>
      </c>
      <c r="F256" s="10" t="s">
        <v>209</v>
      </c>
      <c r="G256" s="4" t="s">
        <v>577</v>
      </c>
    </row>
    <row r="257" spans="1:7" x14ac:dyDescent="0.3">
      <c r="A257" s="3" t="s">
        <v>355</v>
      </c>
      <c r="B257" s="10">
        <v>33.495094999999999</v>
      </c>
      <c r="C257" s="10">
        <v>126.511678</v>
      </c>
      <c r="D257" s="10" t="s">
        <v>59</v>
      </c>
      <c r="E257" s="10" t="s">
        <v>60</v>
      </c>
      <c r="F257" s="10" t="s">
        <v>61</v>
      </c>
      <c r="G257" s="4" t="s">
        <v>28</v>
      </c>
    </row>
    <row r="258" spans="1:7" x14ac:dyDescent="0.3">
      <c r="A258" s="3" t="s">
        <v>356</v>
      </c>
      <c r="B258" s="10">
        <v>33.390701</v>
      </c>
      <c r="C258" s="10">
        <v>126.237628</v>
      </c>
      <c r="D258" s="10" t="s">
        <v>59</v>
      </c>
      <c r="E258" s="10" t="s">
        <v>60</v>
      </c>
      <c r="F258" s="10" t="s">
        <v>80</v>
      </c>
      <c r="G258" s="4" t="s">
        <v>576</v>
      </c>
    </row>
    <row r="259" spans="1:7" x14ac:dyDescent="0.3">
      <c r="A259" s="3" t="s">
        <v>357</v>
      </c>
      <c r="B259" s="10">
        <v>33.338517029999998</v>
      </c>
      <c r="C259" s="10">
        <v>126.19596369999999</v>
      </c>
      <c r="D259" s="10" t="s">
        <v>59</v>
      </c>
      <c r="E259" s="10" t="s">
        <v>60</v>
      </c>
      <c r="F259" s="10" t="s">
        <v>143</v>
      </c>
      <c r="G259" s="4" t="s">
        <v>576</v>
      </c>
    </row>
    <row r="260" spans="1:7" x14ac:dyDescent="0.3">
      <c r="A260" s="3" t="s">
        <v>358</v>
      </c>
      <c r="B260" s="10">
        <v>33.330516699999997</v>
      </c>
      <c r="C260" s="10">
        <v>126.67391360000001</v>
      </c>
      <c r="D260" s="10" t="s">
        <v>59</v>
      </c>
      <c r="E260" s="10" t="s">
        <v>65</v>
      </c>
      <c r="F260" s="10" t="s">
        <v>168</v>
      </c>
      <c r="G260" s="4" t="s">
        <v>578</v>
      </c>
    </row>
    <row r="261" spans="1:7" x14ac:dyDescent="0.3">
      <c r="A261" s="3" t="s">
        <v>359</v>
      </c>
      <c r="B261" s="10">
        <v>33.495506800000001</v>
      </c>
      <c r="C261" s="10">
        <v>126.51649519999999</v>
      </c>
      <c r="D261" s="10" t="s">
        <v>59</v>
      </c>
      <c r="E261" s="10" t="s">
        <v>60</v>
      </c>
      <c r="F261" s="10" t="s">
        <v>61</v>
      </c>
      <c r="G261" s="4" t="s">
        <v>28</v>
      </c>
    </row>
    <row r="262" spans="1:7" x14ac:dyDescent="0.3">
      <c r="A262" s="3" t="s">
        <v>360</v>
      </c>
      <c r="B262" s="10">
        <v>33.249949000000001</v>
      </c>
      <c r="C262" s="10">
        <v>126.27826399999999</v>
      </c>
      <c r="D262" s="10" t="s">
        <v>59</v>
      </c>
      <c r="E262" s="10" t="s">
        <v>65</v>
      </c>
      <c r="F262" s="10" t="s">
        <v>68</v>
      </c>
      <c r="G262" s="4" t="s">
        <v>574</v>
      </c>
    </row>
    <row r="263" spans="1:7" x14ac:dyDescent="0.3">
      <c r="A263" s="3" t="s">
        <v>361</v>
      </c>
      <c r="B263" s="10">
        <v>33.476215930000002</v>
      </c>
      <c r="C263" s="10">
        <v>126.516175</v>
      </c>
      <c r="D263" s="10" t="s">
        <v>59</v>
      </c>
      <c r="E263" s="10" t="s">
        <v>60</v>
      </c>
      <c r="F263" s="10" t="s">
        <v>61</v>
      </c>
      <c r="G263" s="4" t="s">
        <v>28</v>
      </c>
    </row>
    <row r="264" spans="1:7" x14ac:dyDescent="0.3">
      <c r="A264" s="3" t="s">
        <v>362</v>
      </c>
      <c r="B264" s="10">
        <v>33.390486500000002</v>
      </c>
      <c r="C264" s="10">
        <v>126.23800970000001</v>
      </c>
      <c r="D264" s="10" t="s">
        <v>59</v>
      </c>
      <c r="E264" s="10" t="s">
        <v>60</v>
      </c>
      <c r="F264" s="10" t="s">
        <v>80</v>
      </c>
      <c r="G264" s="4" t="s">
        <v>576</v>
      </c>
    </row>
    <row r="265" spans="1:7" x14ac:dyDescent="0.3">
      <c r="A265" s="3" t="s">
        <v>363</v>
      </c>
      <c r="B265" s="10">
        <v>33.470159799999998</v>
      </c>
      <c r="C265" s="10">
        <v>126.5466775</v>
      </c>
      <c r="D265" s="10" t="s">
        <v>59</v>
      </c>
      <c r="E265" s="10" t="s">
        <v>60</v>
      </c>
      <c r="F265" s="10" t="s">
        <v>124</v>
      </c>
      <c r="G265" s="4" t="s">
        <v>575</v>
      </c>
    </row>
    <row r="266" spans="1:7" x14ac:dyDescent="0.3">
      <c r="A266" s="3" t="s">
        <v>364</v>
      </c>
      <c r="B266" s="10">
        <v>33.262444000000002</v>
      </c>
      <c r="C266" s="10">
        <v>126.595899</v>
      </c>
      <c r="D266" s="10" t="s">
        <v>59</v>
      </c>
      <c r="E266" s="10" t="s">
        <v>65</v>
      </c>
      <c r="F266" s="10" t="s">
        <v>100</v>
      </c>
      <c r="G266" s="4" t="s">
        <v>578</v>
      </c>
    </row>
    <row r="267" spans="1:7" x14ac:dyDescent="0.3">
      <c r="A267" s="3" t="s">
        <v>365</v>
      </c>
      <c r="B267" s="10">
        <v>33.485889999999998</v>
      </c>
      <c r="C267" s="10">
        <v>126.477147</v>
      </c>
      <c r="D267" s="10" t="s">
        <v>59</v>
      </c>
      <c r="E267" s="10" t="s">
        <v>60</v>
      </c>
      <c r="F267" s="10" t="s">
        <v>78</v>
      </c>
      <c r="G267" s="4" t="s">
        <v>28</v>
      </c>
    </row>
    <row r="268" spans="1:7" x14ac:dyDescent="0.3">
      <c r="A268" s="3" t="s">
        <v>366</v>
      </c>
      <c r="B268" s="10">
        <v>33.523055999999997</v>
      </c>
      <c r="C268" s="10">
        <v>126.86285100000001</v>
      </c>
      <c r="D268" s="10" t="s">
        <v>59</v>
      </c>
      <c r="E268" s="10" t="s">
        <v>60</v>
      </c>
      <c r="F268" s="10" t="s">
        <v>90</v>
      </c>
      <c r="G268" s="4" t="s">
        <v>577</v>
      </c>
    </row>
    <row r="269" spans="1:7" x14ac:dyDescent="0.3">
      <c r="A269" s="3" t="s">
        <v>367</v>
      </c>
      <c r="B269" s="10">
        <v>33.253731000000002</v>
      </c>
      <c r="C269" s="10">
        <v>126.560177</v>
      </c>
      <c r="D269" s="10" t="s">
        <v>59</v>
      </c>
      <c r="E269" s="10" t="s">
        <v>65</v>
      </c>
      <c r="F269" s="10" t="s">
        <v>368</v>
      </c>
      <c r="G269" s="4" t="s">
        <v>573</v>
      </c>
    </row>
    <row r="270" spans="1:7" x14ac:dyDescent="0.3">
      <c r="A270" s="3" t="s">
        <v>369</v>
      </c>
      <c r="B270" s="10">
        <v>33.454996999999999</v>
      </c>
      <c r="C270" s="10">
        <v>126.711535</v>
      </c>
      <c r="D270" s="10" t="s">
        <v>59</v>
      </c>
      <c r="E270" s="10" t="s">
        <v>60</v>
      </c>
      <c r="F270" s="10" t="s">
        <v>209</v>
      </c>
      <c r="G270" s="4" t="s">
        <v>577</v>
      </c>
    </row>
    <row r="271" spans="1:7" x14ac:dyDescent="0.3">
      <c r="A271" s="3" t="s">
        <v>370</v>
      </c>
      <c r="B271" s="10">
        <v>33.472709799999997</v>
      </c>
      <c r="C271" s="10">
        <v>126.372614</v>
      </c>
      <c r="D271" s="10" t="s">
        <v>59</v>
      </c>
      <c r="E271" s="10" t="s">
        <v>60</v>
      </c>
      <c r="F271" s="10" t="s">
        <v>95</v>
      </c>
      <c r="G271" s="4" t="s">
        <v>576</v>
      </c>
    </row>
    <row r="272" spans="1:7" x14ac:dyDescent="0.3">
      <c r="A272" s="3" t="s">
        <v>371</v>
      </c>
      <c r="B272" s="10">
        <v>33.360074679999997</v>
      </c>
      <c r="C272" s="10">
        <v>126.29470190000001</v>
      </c>
      <c r="D272" s="10" t="s">
        <v>59</v>
      </c>
      <c r="E272" s="10" t="s">
        <v>60</v>
      </c>
      <c r="F272" s="10" t="s">
        <v>80</v>
      </c>
      <c r="G272" s="4" t="s">
        <v>576</v>
      </c>
    </row>
    <row r="273" spans="1:7" x14ac:dyDescent="0.3">
      <c r="A273" s="3" t="s">
        <v>372</v>
      </c>
      <c r="B273" s="10">
        <v>33.311751999999998</v>
      </c>
      <c r="C273" s="10">
        <v>126.713374</v>
      </c>
      <c r="D273" s="10" t="s">
        <v>59</v>
      </c>
      <c r="E273" s="10" t="s">
        <v>65</v>
      </c>
      <c r="F273" s="10" t="s">
        <v>168</v>
      </c>
      <c r="G273" s="4" t="s">
        <v>578</v>
      </c>
    </row>
    <row r="274" spans="1:7" x14ac:dyDescent="0.3">
      <c r="A274" s="3" t="s">
        <v>373</v>
      </c>
      <c r="B274" s="10">
        <v>33.448608999999998</v>
      </c>
      <c r="C274" s="10">
        <v>126.90651200000001</v>
      </c>
      <c r="D274" s="10" t="s">
        <v>59</v>
      </c>
      <c r="E274" s="10" t="s">
        <v>65</v>
      </c>
      <c r="F274" s="10" t="s">
        <v>138</v>
      </c>
      <c r="G274" s="4" t="s">
        <v>579</v>
      </c>
    </row>
    <row r="275" spans="1:7" x14ac:dyDescent="0.3">
      <c r="A275" s="3" t="s">
        <v>374</v>
      </c>
      <c r="B275" s="10">
        <v>33.3270822</v>
      </c>
      <c r="C275" s="10">
        <v>126.82343539999999</v>
      </c>
      <c r="D275" s="10" t="s">
        <v>59</v>
      </c>
      <c r="E275" s="10" t="s">
        <v>65</v>
      </c>
      <c r="F275" s="10" t="s">
        <v>205</v>
      </c>
      <c r="G275" s="4" t="s">
        <v>580</v>
      </c>
    </row>
    <row r="276" spans="1:7" x14ac:dyDescent="0.3">
      <c r="A276" s="3" t="s">
        <v>375</v>
      </c>
      <c r="B276" s="10">
        <v>33.506839800000002</v>
      </c>
      <c r="C276" s="10">
        <v>126.5271784</v>
      </c>
      <c r="D276" s="10" t="s">
        <v>59</v>
      </c>
      <c r="E276" s="10" t="s">
        <v>60</v>
      </c>
      <c r="F276" s="10" t="s">
        <v>178</v>
      </c>
      <c r="G276" s="4" t="s">
        <v>29</v>
      </c>
    </row>
    <row r="277" spans="1:7" x14ac:dyDescent="0.3">
      <c r="A277" s="3" t="s">
        <v>376</v>
      </c>
      <c r="B277" s="10">
        <v>33.247151000000002</v>
      </c>
      <c r="C277" s="10">
        <v>126.44844399999999</v>
      </c>
      <c r="D277" s="10" t="s">
        <v>59</v>
      </c>
      <c r="E277" s="10" t="s">
        <v>65</v>
      </c>
      <c r="F277" s="10" t="s">
        <v>97</v>
      </c>
      <c r="G277" s="4" t="s">
        <v>573</v>
      </c>
    </row>
    <row r="278" spans="1:7" x14ac:dyDescent="0.3">
      <c r="A278" s="3" t="s">
        <v>377</v>
      </c>
      <c r="B278" s="10">
        <v>33.538023000000003</v>
      </c>
      <c r="C278" s="10">
        <v>126.67707299999999</v>
      </c>
      <c r="D278" s="10" t="s">
        <v>59</v>
      </c>
      <c r="E278" s="10" t="s">
        <v>60</v>
      </c>
      <c r="F278" s="10" t="s">
        <v>209</v>
      </c>
      <c r="G278" s="4" t="s">
        <v>577</v>
      </c>
    </row>
    <row r="279" spans="1:7" x14ac:dyDescent="0.3">
      <c r="A279" s="3" t="s">
        <v>378</v>
      </c>
      <c r="B279" s="10">
        <v>33.504283999999998</v>
      </c>
      <c r="C279" s="10">
        <v>126.52715999999999</v>
      </c>
      <c r="D279" s="10" t="s">
        <v>59</v>
      </c>
      <c r="E279" s="10" t="s">
        <v>60</v>
      </c>
      <c r="F279" s="10" t="s">
        <v>178</v>
      </c>
      <c r="G279" s="4" t="s">
        <v>29</v>
      </c>
    </row>
    <row r="280" spans="1:7" x14ac:dyDescent="0.3">
      <c r="A280" s="3" t="s">
        <v>379</v>
      </c>
      <c r="B280" s="10">
        <v>33.279806000000001</v>
      </c>
      <c r="C280" s="10">
        <v>126.720472</v>
      </c>
      <c r="D280" s="10" t="s">
        <v>59</v>
      </c>
      <c r="E280" s="10" t="s">
        <v>65</v>
      </c>
      <c r="F280" s="10" t="s">
        <v>168</v>
      </c>
      <c r="G280" s="4" t="s">
        <v>578</v>
      </c>
    </row>
    <row r="281" spans="1:7" x14ac:dyDescent="0.3">
      <c r="A281" s="3" t="s">
        <v>380</v>
      </c>
      <c r="B281" s="10">
        <v>33.278056999999997</v>
      </c>
      <c r="C281" s="10">
        <v>126.704457</v>
      </c>
      <c r="D281" s="10" t="s">
        <v>59</v>
      </c>
      <c r="E281" s="10" t="s">
        <v>65</v>
      </c>
      <c r="F281" s="10" t="s">
        <v>168</v>
      </c>
      <c r="G281" s="4" t="s">
        <v>578</v>
      </c>
    </row>
    <row r="282" spans="1:7" x14ac:dyDescent="0.3">
      <c r="A282" s="3" t="s">
        <v>381</v>
      </c>
      <c r="B282" s="10">
        <v>33.257545999999998</v>
      </c>
      <c r="C282" s="10">
        <v>126.330743</v>
      </c>
      <c r="D282" s="10" t="s">
        <v>59</v>
      </c>
      <c r="E282" s="10" t="s">
        <v>65</v>
      </c>
      <c r="F282" s="10" t="s">
        <v>83</v>
      </c>
      <c r="G282" s="4" t="s">
        <v>574</v>
      </c>
    </row>
    <row r="283" spans="1:7" x14ac:dyDescent="0.3">
      <c r="A283" s="3" t="s">
        <v>382</v>
      </c>
      <c r="B283" s="10">
        <v>33.255361700000002</v>
      </c>
      <c r="C283" s="10">
        <v>126.57203029999999</v>
      </c>
      <c r="D283" s="10" t="s">
        <v>59</v>
      </c>
      <c r="E283" s="10" t="s">
        <v>65</v>
      </c>
      <c r="F283" s="10" t="s">
        <v>122</v>
      </c>
      <c r="G283" s="4" t="s">
        <v>578</v>
      </c>
    </row>
    <row r="284" spans="1:7" x14ac:dyDescent="0.3">
      <c r="A284" s="3" t="s">
        <v>383</v>
      </c>
      <c r="B284" s="10">
        <v>33.503723999999998</v>
      </c>
      <c r="C284" s="10">
        <v>126.543192</v>
      </c>
      <c r="D284" s="10" t="s">
        <v>59</v>
      </c>
      <c r="E284" s="10" t="s">
        <v>60</v>
      </c>
      <c r="F284" s="10" t="s">
        <v>135</v>
      </c>
      <c r="G284" s="4" t="s">
        <v>29</v>
      </c>
    </row>
    <row r="285" spans="1:7" x14ac:dyDescent="0.3">
      <c r="A285" s="3" t="s">
        <v>384</v>
      </c>
      <c r="B285" s="10">
        <v>33.493425999999999</v>
      </c>
      <c r="C285" s="10">
        <v>126.49095699999999</v>
      </c>
      <c r="D285" s="10" t="s">
        <v>59</v>
      </c>
      <c r="E285" s="10" t="s">
        <v>60</v>
      </c>
      <c r="F285" s="10" t="s">
        <v>87</v>
      </c>
      <c r="G285" s="4" t="s">
        <v>28</v>
      </c>
    </row>
    <row r="286" spans="1:7" x14ac:dyDescent="0.3">
      <c r="A286" s="3" t="s">
        <v>385</v>
      </c>
      <c r="B286" s="10">
        <v>33.259374129999998</v>
      </c>
      <c r="C286" s="10">
        <v>126.6105779</v>
      </c>
      <c r="D286" s="10" t="s">
        <v>59</v>
      </c>
      <c r="E286" s="10" t="s">
        <v>65</v>
      </c>
      <c r="F286" s="10" t="s">
        <v>303</v>
      </c>
      <c r="G286" s="4" t="s">
        <v>578</v>
      </c>
    </row>
    <row r="287" spans="1:7" x14ac:dyDescent="0.3">
      <c r="A287" s="3" t="s">
        <v>386</v>
      </c>
      <c r="B287" s="10">
        <v>33.350043599999999</v>
      </c>
      <c r="C287" s="10">
        <v>126.184563</v>
      </c>
      <c r="D287" s="10" t="s">
        <v>59</v>
      </c>
      <c r="E287" s="10" t="s">
        <v>60</v>
      </c>
      <c r="F287" s="10" t="s">
        <v>143</v>
      </c>
      <c r="G287" s="4" t="s">
        <v>576</v>
      </c>
    </row>
    <row r="288" spans="1:7" x14ac:dyDescent="0.3">
      <c r="A288" s="3" t="s">
        <v>387</v>
      </c>
      <c r="B288" s="10">
        <v>33.505395</v>
      </c>
      <c r="C288" s="10">
        <v>126.49511099999999</v>
      </c>
      <c r="D288" s="10" t="s">
        <v>59</v>
      </c>
      <c r="E288" s="10" t="s">
        <v>60</v>
      </c>
      <c r="F288" s="10" t="s">
        <v>63</v>
      </c>
      <c r="G288" s="4" t="s">
        <v>29</v>
      </c>
    </row>
    <row r="289" spans="1:7" x14ac:dyDescent="0.3">
      <c r="A289" s="3" t="s">
        <v>388</v>
      </c>
      <c r="B289" s="10">
        <v>33.241750699999997</v>
      </c>
      <c r="C289" s="10">
        <v>126.5294316</v>
      </c>
      <c r="D289" s="10" t="s">
        <v>59</v>
      </c>
      <c r="E289" s="10" t="s">
        <v>65</v>
      </c>
      <c r="F289" s="10" t="s">
        <v>66</v>
      </c>
      <c r="G289" s="4" t="s">
        <v>573</v>
      </c>
    </row>
    <row r="290" spans="1:7" x14ac:dyDescent="0.3">
      <c r="A290" s="3" t="s">
        <v>389</v>
      </c>
      <c r="B290" s="10">
        <v>33.2755692</v>
      </c>
      <c r="C290" s="10">
        <v>126.6879246</v>
      </c>
      <c r="D290" s="10" t="s">
        <v>59</v>
      </c>
      <c r="E290" s="10" t="s">
        <v>65</v>
      </c>
      <c r="F290" s="10" t="s">
        <v>168</v>
      </c>
      <c r="G290" s="4" t="s">
        <v>578</v>
      </c>
    </row>
    <row r="291" spans="1:7" x14ac:dyDescent="0.3">
      <c r="A291" s="3" t="s">
        <v>390</v>
      </c>
      <c r="B291" s="10">
        <v>33.277304999999998</v>
      </c>
      <c r="C291" s="10">
        <v>126.64134</v>
      </c>
      <c r="D291" s="10" t="s">
        <v>59</v>
      </c>
      <c r="E291" s="10" t="s">
        <v>65</v>
      </c>
      <c r="F291" s="10" t="s">
        <v>168</v>
      </c>
      <c r="G291" s="4" t="s">
        <v>578</v>
      </c>
    </row>
    <row r="292" spans="1:7" x14ac:dyDescent="0.3">
      <c r="A292" s="3" t="s">
        <v>391</v>
      </c>
      <c r="B292" s="10">
        <v>33.517938700000002</v>
      </c>
      <c r="C292" s="10">
        <v>126.576723</v>
      </c>
      <c r="D292" s="10" t="s">
        <v>59</v>
      </c>
      <c r="E292" s="10" t="s">
        <v>60</v>
      </c>
      <c r="F292" s="10" t="s">
        <v>107</v>
      </c>
      <c r="G292" s="4" t="s">
        <v>575</v>
      </c>
    </row>
    <row r="293" spans="1:7" x14ac:dyDescent="0.3">
      <c r="A293" s="3" t="s">
        <v>392</v>
      </c>
      <c r="B293" s="10">
        <v>33.453066999999997</v>
      </c>
      <c r="C293" s="10">
        <v>126.488257</v>
      </c>
      <c r="D293" s="10" t="s">
        <v>59</v>
      </c>
      <c r="E293" s="10" t="s">
        <v>60</v>
      </c>
      <c r="F293" s="10" t="s">
        <v>87</v>
      </c>
      <c r="G293" s="4" t="s">
        <v>28</v>
      </c>
    </row>
    <row r="294" spans="1:7" x14ac:dyDescent="0.3">
      <c r="A294" s="3" t="s">
        <v>393</v>
      </c>
      <c r="B294" s="10">
        <v>33.255903000000004</v>
      </c>
      <c r="C294" s="10">
        <v>126.560992</v>
      </c>
      <c r="D294" s="10" t="s">
        <v>59</v>
      </c>
      <c r="E294" s="10" t="s">
        <v>65</v>
      </c>
      <c r="F294" s="10" t="s">
        <v>122</v>
      </c>
      <c r="G294" s="4" t="s">
        <v>578</v>
      </c>
    </row>
    <row r="295" spans="1:7" x14ac:dyDescent="0.3">
      <c r="A295" s="3" t="s">
        <v>394</v>
      </c>
      <c r="B295" s="10">
        <v>33.251418659999999</v>
      </c>
      <c r="C295" s="10">
        <v>126.4347654</v>
      </c>
      <c r="D295" s="10" t="s">
        <v>59</v>
      </c>
      <c r="E295" s="10" t="s">
        <v>65</v>
      </c>
      <c r="F295" s="10" t="s">
        <v>97</v>
      </c>
      <c r="G295" s="4" t="s">
        <v>573</v>
      </c>
    </row>
    <row r="296" spans="1:7" x14ac:dyDescent="0.3">
      <c r="A296" s="3" t="s">
        <v>395</v>
      </c>
      <c r="B296" s="10">
        <v>33.446368</v>
      </c>
      <c r="C296" s="10">
        <v>126.486113</v>
      </c>
      <c r="D296" s="10" t="s">
        <v>59</v>
      </c>
      <c r="E296" s="10" t="s">
        <v>60</v>
      </c>
      <c r="F296" s="10" t="s">
        <v>78</v>
      </c>
      <c r="G296" s="4" t="s">
        <v>28</v>
      </c>
    </row>
    <row r="297" spans="1:7" x14ac:dyDescent="0.3">
      <c r="A297" s="3" t="s">
        <v>396</v>
      </c>
      <c r="B297" s="10">
        <v>33.247505699999998</v>
      </c>
      <c r="C297" s="10">
        <v>126.510693</v>
      </c>
      <c r="D297" s="10" t="s">
        <v>59</v>
      </c>
      <c r="E297" s="10" t="s">
        <v>65</v>
      </c>
      <c r="F297" s="10" t="s">
        <v>66</v>
      </c>
      <c r="G297" s="4" t="s">
        <v>573</v>
      </c>
    </row>
    <row r="298" spans="1:7" x14ac:dyDescent="0.3">
      <c r="A298" s="3" t="s">
        <v>397</v>
      </c>
      <c r="B298" s="10">
        <v>33.484006700000002</v>
      </c>
      <c r="C298" s="10">
        <v>126.41644770000001</v>
      </c>
      <c r="D298" s="10" t="s">
        <v>59</v>
      </c>
      <c r="E298" s="10" t="s">
        <v>60</v>
      </c>
      <c r="F298" s="10" t="s">
        <v>95</v>
      </c>
      <c r="G298" s="4" t="s">
        <v>576</v>
      </c>
    </row>
    <row r="299" spans="1:7" x14ac:dyDescent="0.3">
      <c r="A299" s="3" t="s">
        <v>398</v>
      </c>
      <c r="B299" s="10">
        <v>33.286785999999999</v>
      </c>
      <c r="C299" s="10">
        <v>126.58459499999999</v>
      </c>
      <c r="D299" s="10" t="s">
        <v>59</v>
      </c>
      <c r="E299" s="10" t="s">
        <v>65</v>
      </c>
      <c r="F299" s="10" t="s">
        <v>100</v>
      </c>
      <c r="G299" s="4" t="s">
        <v>578</v>
      </c>
    </row>
    <row r="300" spans="1:7" x14ac:dyDescent="0.3">
      <c r="A300" s="3" t="s">
        <v>399</v>
      </c>
      <c r="B300" s="10">
        <v>33.490723000000003</v>
      </c>
      <c r="C300" s="10">
        <v>126.55817399999999</v>
      </c>
      <c r="D300" s="10" t="s">
        <v>59</v>
      </c>
      <c r="E300" s="10" t="s">
        <v>60</v>
      </c>
      <c r="F300" s="10" t="s">
        <v>107</v>
      </c>
      <c r="G300" s="4" t="s">
        <v>575</v>
      </c>
    </row>
    <row r="301" spans="1:7" x14ac:dyDescent="0.3">
      <c r="A301" s="3" t="s">
        <v>400</v>
      </c>
      <c r="B301" s="10">
        <v>33.471150999999999</v>
      </c>
      <c r="C301" s="10">
        <v>126.351032</v>
      </c>
      <c r="D301" s="10" t="s">
        <v>59</v>
      </c>
      <c r="E301" s="10" t="s">
        <v>60</v>
      </c>
      <c r="F301" s="10" t="s">
        <v>95</v>
      </c>
      <c r="G301" s="4" t="s">
        <v>576</v>
      </c>
    </row>
    <row r="302" spans="1:7" x14ac:dyDescent="0.3">
      <c r="A302" s="3" t="s">
        <v>401</v>
      </c>
      <c r="B302" s="10">
        <v>33.287371</v>
      </c>
      <c r="C302" s="10">
        <v>126.28196199999999</v>
      </c>
      <c r="D302" s="10" t="s">
        <v>59</v>
      </c>
      <c r="E302" s="10" t="s">
        <v>65</v>
      </c>
      <c r="F302" s="10" t="s">
        <v>68</v>
      </c>
      <c r="G302" s="4" t="s">
        <v>574</v>
      </c>
    </row>
    <row r="303" spans="1:7" x14ac:dyDescent="0.3">
      <c r="A303" s="3" t="s">
        <v>402</v>
      </c>
      <c r="B303" s="10">
        <v>33.489668100000003</v>
      </c>
      <c r="C303" s="10">
        <v>126.4849521</v>
      </c>
      <c r="D303" s="10" t="s">
        <v>59</v>
      </c>
      <c r="E303" s="10" t="s">
        <v>60</v>
      </c>
      <c r="F303" s="10" t="s">
        <v>87</v>
      </c>
      <c r="G303" s="4" t="s">
        <v>28</v>
      </c>
    </row>
    <row r="304" spans="1:7" x14ac:dyDescent="0.3">
      <c r="A304" s="3" t="s">
        <v>403</v>
      </c>
      <c r="B304" s="10">
        <v>33.476568</v>
      </c>
      <c r="C304" s="10">
        <v>126.48636500000001</v>
      </c>
      <c r="D304" s="10" t="s">
        <v>59</v>
      </c>
      <c r="E304" s="10" t="s">
        <v>60</v>
      </c>
      <c r="F304" s="10" t="s">
        <v>78</v>
      </c>
      <c r="G304" s="4" t="s">
        <v>28</v>
      </c>
    </row>
    <row r="305" spans="1:7" x14ac:dyDescent="0.3">
      <c r="A305" s="3" t="s">
        <v>404</v>
      </c>
      <c r="B305" s="10">
        <v>33.488515730000003</v>
      </c>
      <c r="C305" s="10">
        <v>126.43347609999999</v>
      </c>
      <c r="D305" s="10" t="s">
        <v>59</v>
      </c>
      <c r="E305" s="10" t="s">
        <v>60</v>
      </c>
      <c r="F305" s="10" t="s">
        <v>175</v>
      </c>
      <c r="G305" s="4" t="s">
        <v>28</v>
      </c>
    </row>
    <row r="306" spans="1:7" x14ac:dyDescent="0.3">
      <c r="A306" s="3" t="s">
        <v>405</v>
      </c>
      <c r="B306" s="10">
        <v>33.548126779999997</v>
      </c>
      <c r="C306" s="10">
        <v>126.70646189999999</v>
      </c>
      <c r="D306" s="10" t="s">
        <v>59</v>
      </c>
      <c r="E306" s="10" t="s">
        <v>60</v>
      </c>
      <c r="F306" s="10" t="s">
        <v>90</v>
      </c>
      <c r="G306" s="4" t="s">
        <v>577</v>
      </c>
    </row>
    <row r="307" spans="1:7" x14ac:dyDescent="0.3">
      <c r="A307" s="3" t="s">
        <v>406</v>
      </c>
      <c r="B307" s="10">
        <v>33.527543999999999</v>
      </c>
      <c r="C307" s="10">
        <v>126.59248100000001</v>
      </c>
      <c r="D307" s="10" t="s">
        <v>59</v>
      </c>
      <c r="E307" s="10" t="s">
        <v>60</v>
      </c>
      <c r="F307" s="10" t="s">
        <v>70</v>
      </c>
      <c r="G307" s="4" t="s">
        <v>575</v>
      </c>
    </row>
    <row r="308" spans="1:7" x14ac:dyDescent="0.3">
      <c r="A308" s="3" t="s">
        <v>407</v>
      </c>
      <c r="B308" s="10">
        <v>33.271001089999999</v>
      </c>
      <c r="C308" s="10">
        <v>126.200884</v>
      </c>
      <c r="D308" s="10" t="s">
        <v>59</v>
      </c>
      <c r="E308" s="10" t="s">
        <v>65</v>
      </c>
      <c r="F308" s="10" t="s">
        <v>68</v>
      </c>
      <c r="G308" s="4" t="s">
        <v>574</v>
      </c>
    </row>
    <row r="309" spans="1:7" x14ac:dyDescent="0.3">
      <c r="A309" s="3" t="s">
        <v>408</v>
      </c>
      <c r="B309" s="10">
        <v>33.251200869999998</v>
      </c>
      <c r="C309" s="10">
        <v>126.2730943</v>
      </c>
      <c r="D309" s="10" t="s">
        <v>59</v>
      </c>
      <c r="E309" s="10" t="s">
        <v>65</v>
      </c>
      <c r="F309" s="10" t="s">
        <v>68</v>
      </c>
      <c r="G309" s="4" t="s">
        <v>574</v>
      </c>
    </row>
    <row r="310" spans="1:7" x14ac:dyDescent="0.3">
      <c r="A310" s="3" t="s">
        <v>409</v>
      </c>
      <c r="B310" s="10">
        <v>33.328468899999997</v>
      </c>
      <c r="C310" s="10">
        <v>126.713685</v>
      </c>
      <c r="D310" s="10" t="s">
        <v>59</v>
      </c>
      <c r="E310" s="10" t="s">
        <v>65</v>
      </c>
      <c r="F310" s="10" t="s">
        <v>168</v>
      </c>
      <c r="G310" s="4" t="s">
        <v>578</v>
      </c>
    </row>
    <row r="311" spans="1:7" x14ac:dyDescent="0.3">
      <c r="A311" s="3" t="s">
        <v>410</v>
      </c>
      <c r="B311" s="10">
        <v>33.297150000000002</v>
      </c>
      <c r="C311" s="10">
        <v>126.30541599999999</v>
      </c>
      <c r="D311" s="10" t="s">
        <v>59</v>
      </c>
      <c r="E311" s="10" t="s">
        <v>65</v>
      </c>
      <c r="F311" s="10" t="s">
        <v>83</v>
      </c>
      <c r="G311" s="4" t="s">
        <v>574</v>
      </c>
    </row>
    <row r="312" spans="1:7" x14ac:dyDescent="0.3">
      <c r="A312" s="3" t="s">
        <v>411</v>
      </c>
      <c r="B312" s="10">
        <v>33.283134500000003</v>
      </c>
      <c r="C312" s="10">
        <v>126.661455</v>
      </c>
      <c r="D312" s="10" t="s">
        <v>59</v>
      </c>
      <c r="E312" s="10" t="s">
        <v>65</v>
      </c>
      <c r="F312" s="10" t="s">
        <v>168</v>
      </c>
      <c r="G312" s="4" t="s">
        <v>578</v>
      </c>
    </row>
    <row r="313" spans="1:7" x14ac:dyDescent="0.3">
      <c r="A313" s="3" t="s">
        <v>412</v>
      </c>
      <c r="B313" s="10">
        <v>33.408389800000002</v>
      </c>
      <c r="C313" s="10">
        <v>126.3860311</v>
      </c>
      <c r="D313" s="10" t="s">
        <v>59</v>
      </c>
      <c r="E313" s="10" t="s">
        <v>60</v>
      </c>
      <c r="F313" s="10" t="s">
        <v>95</v>
      </c>
      <c r="G313" s="4" t="s">
        <v>576</v>
      </c>
    </row>
    <row r="314" spans="1:7" x14ac:dyDescent="0.3">
      <c r="A314" s="3" t="s">
        <v>413</v>
      </c>
      <c r="B314" s="10">
        <v>33.501412000000002</v>
      </c>
      <c r="C314" s="10">
        <v>126.52511490000001</v>
      </c>
      <c r="D314" s="10" t="s">
        <v>59</v>
      </c>
      <c r="E314" s="10" t="s">
        <v>60</v>
      </c>
      <c r="F314" s="10" t="s">
        <v>178</v>
      </c>
      <c r="G314" s="4" t="s">
        <v>29</v>
      </c>
    </row>
    <row r="315" spans="1:7" x14ac:dyDescent="0.3">
      <c r="A315" s="3" t="s">
        <v>414</v>
      </c>
      <c r="B315" s="10">
        <v>33.44059</v>
      </c>
      <c r="C315" s="10">
        <v>126.57219499999999</v>
      </c>
      <c r="D315" s="10" t="s">
        <v>59</v>
      </c>
      <c r="E315" s="10" t="s">
        <v>60</v>
      </c>
      <c r="F315" s="10" t="s">
        <v>124</v>
      </c>
      <c r="G315" s="4" t="s">
        <v>575</v>
      </c>
    </row>
    <row r="316" spans="1:7" x14ac:dyDescent="0.3">
      <c r="A316" s="3" t="s">
        <v>415</v>
      </c>
      <c r="B316" s="10">
        <v>33.245895230000002</v>
      </c>
      <c r="C316" s="10">
        <v>126.3330926</v>
      </c>
      <c r="D316" s="10" t="s">
        <v>59</v>
      </c>
      <c r="E316" s="10" t="s">
        <v>65</v>
      </c>
      <c r="F316" s="10" t="s">
        <v>83</v>
      </c>
      <c r="G316" s="4" t="s">
        <v>574</v>
      </c>
    </row>
    <row r="317" spans="1:7" x14ac:dyDescent="0.3">
      <c r="A317" s="3" t="s">
        <v>416</v>
      </c>
      <c r="B317" s="10">
        <v>33.486526310000002</v>
      </c>
      <c r="C317" s="10">
        <v>126.4368259</v>
      </c>
      <c r="D317" s="10" t="s">
        <v>59</v>
      </c>
      <c r="E317" s="10" t="s">
        <v>60</v>
      </c>
      <c r="F317" s="10" t="s">
        <v>175</v>
      </c>
      <c r="G317" s="4" t="s">
        <v>28</v>
      </c>
    </row>
    <row r="318" spans="1:7" x14ac:dyDescent="0.3">
      <c r="A318" s="3" t="s">
        <v>417</v>
      </c>
      <c r="B318" s="10">
        <v>33.416396910000003</v>
      </c>
      <c r="C318" s="10">
        <v>126.3325313</v>
      </c>
      <c r="D318" s="10" t="s">
        <v>59</v>
      </c>
      <c r="E318" s="10" t="s">
        <v>60</v>
      </c>
      <c r="F318" s="10" t="s">
        <v>95</v>
      </c>
      <c r="G318" s="4" t="s">
        <v>576</v>
      </c>
    </row>
    <row r="319" spans="1:7" x14ac:dyDescent="0.3">
      <c r="A319" s="3" t="s">
        <v>418</v>
      </c>
      <c r="B319" s="10">
        <v>33.446691000000001</v>
      </c>
      <c r="C319" s="10">
        <v>126.559766</v>
      </c>
      <c r="D319" s="10" t="s">
        <v>59</v>
      </c>
      <c r="E319" s="10" t="s">
        <v>60</v>
      </c>
      <c r="F319" s="10" t="s">
        <v>124</v>
      </c>
      <c r="G319" s="4" t="s">
        <v>575</v>
      </c>
    </row>
    <row r="320" spans="1:7" x14ac:dyDescent="0.3">
      <c r="A320" s="3" t="s">
        <v>419</v>
      </c>
      <c r="B320" s="10">
        <v>33.541291000000001</v>
      </c>
      <c r="C320" s="10">
        <v>126.81617199999999</v>
      </c>
      <c r="D320" s="10" t="s">
        <v>59</v>
      </c>
      <c r="E320" s="10" t="s">
        <v>60</v>
      </c>
      <c r="F320" s="10" t="s">
        <v>90</v>
      </c>
      <c r="G320" s="4" t="s">
        <v>577</v>
      </c>
    </row>
    <row r="321" spans="1:7" x14ac:dyDescent="0.3">
      <c r="A321" s="3" t="s">
        <v>420</v>
      </c>
      <c r="B321" s="10">
        <v>33.542383100000002</v>
      </c>
      <c r="C321" s="10">
        <v>126.81216240000001</v>
      </c>
      <c r="D321" s="10" t="s">
        <v>59</v>
      </c>
      <c r="E321" s="10" t="s">
        <v>60</v>
      </c>
      <c r="F321" s="10" t="s">
        <v>90</v>
      </c>
      <c r="G321" s="4" t="s">
        <v>577</v>
      </c>
    </row>
    <row r="322" spans="1:7" x14ac:dyDescent="0.3">
      <c r="A322" s="3" t="s">
        <v>421</v>
      </c>
      <c r="B322" s="10">
        <v>33.553259699999998</v>
      </c>
      <c r="C322" s="10">
        <v>126.81688870000001</v>
      </c>
      <c r="D322" s="10" t="s">
        <v>59</v>
      </c>
      <c r="E322" s="10" t="s">
        <v>60</v>
      </c>
      <c r="F322" s="10" t="s">
        <v>90</v>
      </c>
      <c r="G322" s="4" t="s">
        <v>577</v>
      </c>
    </row>
    <row r="323" spans="1:7" x14ac:dyDescent="0.3">
      <c r="A323" s="3" t="s">
        <v>422</v>
      </c>
      <c r="B323" s="10">
        <v>33.26323</v>
      </c>
      <c r="C323" s="10">
        <v>126.61563</v>
      </c>
      <c r="D323" s="10" t="s">
        <v>59</v>
      </c>
      <c r="E323" s="10" t="s">
        <v>65</v>
      </c>
      <c r="F323" s="10" t="s">
        <v>303</v>
      </c>
      <c r="G323" s="4" t="s">
        <v>578</v>
      </c>
    </row>
    <row r="324" spans="1:7" x14ac:dyDescent="0.3">
      <c r="A324" s="3" t="s">
        <v>423</v>
      </c>
      <c r="B324" s="10">
        <v>33.450197000000003</v>
      </c>
      <c r="C324" s="10">
        <v>126.62161500000001</v>
      </c>
      <c r="D324" s="10" t="s">
        <v>59</v>
      </c>
      <c r="E324" s="10" t="s">
        <v>60</v>
      </c>
      <c r="F324" s="10" t="s">
        <v>240</v>
      </c>
      <c r="G324" s="4" t="s">
        <v>575</v>
      </c>
    </row>
    <row r="325" spans="1:7" x14ac:dyDescent="0.3">
      <c r="A325" s="3" t="s">
        <v>424</v>
      </c>
      <c r="B325" s="10">
        <v>33.257520900000003</v>
      </c>
      <c r="C325" s="10">
        <v>126.2288954</v>
      </c>
      <c r="D325" s="10" t="s">
        <v>59</v>
      </c>
      <c r="E325" s="10" t="s">
        <v>65</v>
      </c>
      <c r="F325" s="10" t="s">
        <v>68</v>
      </c>
      <c r="G325" s="4" t="s">
        <v>574</v>
      </c>
    </row>
    <row r="326" spans="1:7" x14ac:dyDescent="0.3">
      <c r="A326" s="3" t="s">
        <v>425</v>
      </c>
      <c r="B326" s="10">
        <v>33.533020430000001</v>
      </c>
      <c r="C326" s="10">
        <v>126.6001321</v>
      </c>
      <c r="D326" s="10" t="s">
        <v>59</v>
      </c>
      <c r="E326" s="10" t="s">
        <v>60</v>
      </c>
      <c r="F326" s="10" t="s">
        <v>70</v>
      </c>
      <c r="G326" s="4" t="s">
        <v>575</v>
      </c>
    </row>
    <row r="327" spans="1:7" x14ac:dyDescent="0.3">
      <c r="A327" s="3" t="s">
        <v>426</v>
      </c>
      <c r="B327" s="10">
        <v>33.479913799999999</v>
      </c>
      <c r="C327" s="10">
        <v>126.48388370000001</v>
      </c>
      <c r="D327" s="10" t="s">
        <v>59</v>
      </c>
      <c r="E327" s="10" t="s">
        <v>60</v>
      </c>
      <c r="F327" s="10" t="s">
        <v>78</v>
      </c>
      <c r="G327" s="4" t="s">
        <v>28</v>
      </c>
    </row>
    <row r="328" spans="1:7" x14ac:dyDescent="0.3">
      <c r="A328" s="3" t="s">
        <v>427</v>
      </c>
      <c r="B328" s="10">
        <v>33.523096000000002</v>
      </c>
      <c r="C328" s="10">
        <v>126.848905</v>
      </c>
      <c r="D328" s="10" t="s">
        <v>59</v>
      </c>
      <c r="E328" s="10" t="s">
        <v>60</v>
      </c>
      <c r="F328" s="10" t="s">
        <v>90</v>
      </c>
      <c r="G328" s="4" t="s">
        <v>577</v>
      </c>
    </row>
    <row r="329" spans="1:7" x14ac:dyDescent="0.3">
      <c r="A329" s="3" t="s">
        <v>428</v>
      </c>
      <c r="B329" s="10">
        <v>33.516886700000001</v>
      </c>
      <c r="C329" s="10">
        <v>126.70372039999999</v>
      </c>
      <c r="D329" s="10" t="s">
        <v>59</v>
      </c>
      <c r="E329" s="10" t="s">
        <v>60</v>
      </c>
      <c r="F329" s="10" t="s">
        <v>209</v>
      </c>
      <c r="G329" s="4" t="s">
        <v>577</v>
      </c>
    </row>
    <row r="330" spans="1:7" x14ac:dyDescent="0.3">
      <c r="A330" s="3" t="s">
        <v>429</v>
      </c>
      <c r="B330" s="10">
        <v>33.246493000000001</v>
      </c>
      <c r="C330" s="10">
        <v>126.57036600000001</v>
      </c>
      <c r="D330" s="10" t="s">
        <v>59</v>
      </c>
      <c r="E330" s="10" t="s">
        <v>65</v>
      </c>
      <c r="F330" s="10" t="s">
        <v>319</v>
      </c>
      <c r="G330" s="4" t="s">
        <v>578</v>
      </c>
    </row>
    <row r="331" spans="1:7" x14ac:dyDescent="0.3">
      <c r="A331" s="3" t="s">
        <v>430</v>
      </c>
      <c r="B331" s="10">
        <v>33.462787200000001</v>
      </c>
      <c r="C331" s="10">
        <v>126.51505400000001</v>
      </c>
      <c r="D331" s="10" t="s">
        <v>59</v>
      </c>
      <c r="E331" s="10" t="s">
        <v>60</v>
      </c>
      <c r="F331" s="10" t="s">
        <v>61</v>
      </c>
      <c r="G331" s="4" t="s">
        <v>28</v>
      </c>
    </row>
    <row r="332" spans="1:7" x14ac:dyDescent="0.3">
      <c r="A332" s="3" t="s">
        <v>431</v>
      </c>
      <c r="B332" s="10">
        <v>33.440365</v>
      </c>
      <c r="C332" s="10">
        <v>126.580201</v>
      </c>
      <c r="D332" s="10" t="s">
        <v>59</v>
      </c>
      <c r="E332" s="10" t="s">
        <v>60</v>
      </c>
      <c r="F332" s="10" t="s">
        <v>124</v>
      </c>
      <c r="G332" s="4" t="s">
        <v>575</v>
      </c>
    </row>
    <row r="333" spans="1:7" x14ac:dyDescent="0.3">
      <c r="A333" s="3" t="s">
        <v>432</v>
      </c>
      <c r="B333" s="10">
        <v>33.486313699999997</v>
      </c>
      <c r="C333" s="10">
        <v>126.57388829999999</v>
      </c>
      <c r="D333" s="10" t="s">
        <v>59</v>
      </c>
      <c r="E333" s="10" t="s">
        <v>60</v>
      </c>
      <c r="F333" s="10" t="s">
        <v>124</v>
      </c>
      <c r="G333" s="4" t="s">
        <v>575</v>
      </c>
    </row>
    <row r="334" spans="1:7" x14ac:dyDescent="0.3">
      <c r="A334" s="3" t="s">
        <v>433</v>
      </c>
      <c r="B334" s="10">
        <v>33.439660000000003</v>
      </c>
      <c r="C334" s="10">
        <v>126.579013</v>
      </c>
      <c r="D334" s="10" t="s">
        <v>59</v>
      </c>
      <c r="E334" s="10" t="s">
        <v>60</v>
      </c>
      <c r="F334" s="10" t="s">
        <v>124</v>
      </c>
      <c r="G334" s="4" t="s">
        <v>575</v>
      </c>
    </row>
    <row r="335" spans="1:7" x14ac:dyDescent="0.3">
      <c r="A335" s="3" t="s">
        <v>434</v>
      </c>
      <c r="B335" s="10">
        <v>33.452592000000003</v>
      </c>
      <c r="C335" s="10">
        <v>126.552784</v>
      </c>
      <c r="D335" s="10" t="s">
        <v>59</v>
      </c>
      <c r="E335" s="10" t="s">
        <v>60</v>
      </c>
      <c r="F335" s="10" t="s">
        <v>124</v>
      </c>
      <c r="G335" s="4" t="s">
        <v>575</v>
      </c>
    </row>
    <row r="336" spans="1:7" x14ac:dyDescent="0.3">
      <c r="A336" s="3" t="s">
        <v>435</v>
      </c>
      <c r="B336" s="10">
        <v>33.249040600000001</v>
      </c>
      <c r="C336" s="10">
        <v>126.572562</v>
      </c>
      <c r="D336" s="10" t="s">
        <v>59</v>
      </c>
      <c r="E336" s="10" t="s">
        <v>65</v>
      </c>
      <c r="F336" s="10" t="s">
        <v>122</v>
      </c>
      <c r="G336" s="4" t="s">
        <v>578</v>
      </c>
    </row>
    <row r="337" spans="1:7" x14ac:dyDescent="0.3">
      <c r="A337" s="3" t="s">
        <v>436</v>
      </c>
      <c r="B337" s="10">
        <v>33.246113000000001</v>
      </c>
      <c r="C337" s="10">
        <v>126.4607802</v>
      </c>
      <c r="D337" s="10" t="s">
        <v>59</v>
      </c>
      <c r="E337" s="10" t="s">
        <v>65</v>
      </c>
      <c r="F337" s="10" t="s">
        <v>76</v>
      </c>
      <c r="G337" s="4" t="s">
        <v>573</v>
      </c>
    </row>
    <row r="338" spans="1:7" x14ac:dyDescent="0.3">
      <c r="A338" s="3" t="s">
        <v>437</v>
      </c>
      <c r="B338" s="10">
        <v>33.446918199999999</v>
      </c>
      <c r="C338" s="10">
        <v>126.561226</v>
      </c>
      <c r="D338" s="10" t="s">
        <v>59</v>
      </c>
      <c r="E338" s="10" t="s">
        <v>60</v>
      </c>
      <c r="F338" s="10" t="s">
        <v>124</v>
      </c>
      <c r="G338" s="4" t="s">
        <v>575</v>
      </c>
    </row>
    <row r="339" spans="1:7" x14ac:dyDescent="0.3">
      <c r="A339" s="3" t="s">
        <v>438</v>
      </c>
      <c r="B339" s="10">
        <v>33.469081799999998</v>
      </c>
      <c r="C339" s="10">
        <v>126.49134909999999</v>
      </c>
      <c r="D339" s="10" t="s">
        <v>59</v>
      </c>
      <c r="E339" s="10" t="s">
        <v>60</v>
      </c>
      <c r="F339" s="10" t="s">
        <v>87</v>
      </c>
      <c r="G339" s="4" t="s">
        <v>28</v>
      </c>
    </row>
    <row r="340" spans="1:7" x14ac:dyDescent="0.3">
      <c r="A340" s="3" t="s">
        <v>439</v>
      </c>
      <c r="B340" s="10">
        <v>33.273033570000003</v>
      </c>
      <c r="C340" s="10">
        <v>126.568836</v>
      </c>
      <c r="D340" s="10" t="s">
        <v>59</v>
      </c>
      <c r="E340" s="10" t="s">
        <v>65</v>
      </c>
      <c r="F340" s="10" t="s">
        <v>122</v>
      </c>
      <c r="G340" s="4" t="s">
        <v>578</v>
      </c>
    </row>
    <row r="341" spans="1:7" x14ac:dyDescent="0.3">
      <c r="A341" s="3" t="s">
        <v>440</v>
      </c>
      <c r="B341" s="10">
        <v>33.484122319999997</v>
      </c>
      <c r="C341" s="10">
        <v>126.47133650000001</v>
      </c>
      <c r="D341" s="10" t="s">
        <v>59</v>
      </c>
      <c r="E341" s="10" t="s">
        <v>60</v>
      </c>
      <c r="F341" s="10" t="s">
        <v>78</v>
      </c>
      <c r="G341" s="4" t="s">
        <v>28</v>
      </c>
    </row>
    <row r="342" spans="1:7" x14ac:dyDescent="0.3">
      <c r="A342" s="3" t="s">
        <v>441</v>
      </c>
      <c r="B342" s="10">
        <v>33.381622</v>
      </c>
      <c r="C342" s="10">
        <v>126.84219</v>
      </c>
      <c r="D342" s="10" t="s">
        <v>59</v>
      </c>
      <c r="E342" s="10" t="s">
        <v>65</v>
      </c>
      <c r="F342" s="10" t="s">
        <v>138</v>
      </c>
      <c r="G342" s="4" t="s">
        <v>579</v>
      </c>
    </row>
    <row r="343" spans="1:7" x14ac:dyDescent="0.3">
      <c r="A343" s="3" t="s">
        <v>442</v>
      </c>
      <c r="B343" s="10">
        <v>33.493687000000001</v>
      </c>
      <c r="C343" s="10">
        <v>126.50171</v>
      </c>
      <c r="D343" s="10" t="s">
        <v>59</v>
      </c>
      <c r="E343" s="10" t="s">
        <v>60</v>
      </c>
      <c r="F343" s="10" t="s">
        <v>61</v>
      </c>
      <c r="G343" s="4" t="s">
        <v>28</v>
      </c>
    </row>
    <row r="344" spans="1:7" x14ac:dyDescent="0.3">
      <c r="A344" s="3" t="s">
        <v>443</v>
      </c>
      <c r="B344" s="10">
        <v>33.438723109999998</v>
      </c>
      <c r="C344" s="10">
        <v>126.3301263</v>
      </c>
      <c r="D344" s="10" t="s">
        <v>59</v>
      </c>
      <c r="E344" s="10" t="s">
        <v>60</v>
      </c>
      <c r="F344" s="10" t="s">
        <v>95</v>
      </c>
      <c r="G344" s="4" t="s">
        <v>576</v>
      </c>
    </row>
    <row r="345" spans="1:7" x14ac:dyDescent="0.3">
      <c r="A345" s="3" t="s">
        <v>444</v>
      </c>
      <c r="B345" s="10">
        <v>33.469081799999998</v>
      </c>
      <c r="C345" s="10">
        <v>126.4908317</v>
      </c>
      <c r="D345" s="10" t="s">
        <v>59</v>
      </c>
      <c r="E345" s="10" t="s">
        <v>60</v>
      </c>
      <c r="F345" s="10" t="s">
        <v>87</v>
      </c>
      <c r="G345" s="4" t="s">
        <v>28</v>
      </c>
    </row>
    <row r="346" spans="1:7" x14ac:dyDescent="0.3">
      <c r="A346" s="3" t="s">
        <v>445</v>
      </c>
      <c r="B346" s="10">
        <v>33.284730000000003</v>
      </c>
      <c r="C346" s="10">
        <v>126.580989</v>
      </c>
      <c r="D346" s="10" t="s">
        <v>59</v>
      </c>
      <c r="E346" s="10" t="s">
        <v>65</v>
      </c>
      <c r="F346" s="10" t="s">
        <v>100</v>
      </c>
      <c r="G346" s="4" t="s">
        <v>578</v>
      </c>
    </row>
    <row r="347" spans="1:7" x14ac:dyDescent="0.3">
      <c r="A347" s="3" t="s">
        <v>446</v>
      </c>
      <c r="B347" s="10">
        <v>33.487676</v>
      </c>
      <c r="C347" s="10">
        <v>126.429739</v>
      </c>
      <c r="D347" s="10" t="s">
        <v>59</v>
      </c>
      <c r="E347" s="10" t="s">
        <v>60</v>
      </c>
      <c r="F347" s="10" t="s">
        <v>175</v>
      </c>
      <c r="G347" s="4" t="s">
        <v>28</v>
      </c>
    </row>
    <row r="348" spans="1:7" x14ac:dyDescent="0.3">
      <c r="A348" s="3" t="s">
        <v>447</v>
      </c>
      <c r="B348" s="10">
        <v>33.444445999999999</v>
      </c>
      <c r="C348" s="10">
        <v>126.62665</v>
      </c>
      <c r="D348" s="10" t="s">
        <v>59</v>
      </c>
      <c r="E348" s="10" t="s">
        <v>60</v>
      </c>
      <c r="F348" s="10" t="s">
        <v>240</v>
      </c>
      <c r="G348" s="4" t="s">
        <v>575</v>
      </c>
    </row>
    <row r="349" spans="1:7" x14ac:dyDescent="0.3">
      <c r="A349" s="3" t="s">
        <v>448</v>
      </c>
      <c r="B349" s="10">
        <v>33.206037999999999</v>
      </c>
      <c r="C349" s="10">
        <v>126.288949</v>
      </c>
      <c r="D349" s="10" t="s">
        <v>59</v>
      </c>
      <c r="E349" s="10" t="s">
        <v>65</v>
      </c>
      <c r="F349" s="10" t="s">
        <v>68</v>
      </c>
      <c r="G349" s="4" t="s">
        <v>574</v>
      </c>
    </row>
    <row r="350" spans="1:7" x14ac:dyDescent="0.3">
      <c r="A350" s="3" t="s">
        <v>449</v>
      </c>
      <c r="B350" s="10">
        <v>33.491978000000003</v>
      </c>
      <c r="C350" s="10">
        <v>126.51996800000001</v>
      </c>
      <c r="D350" s="10" t="s">
        <v>59</v>
      </c>
      <c r="E350" s="10" t="s">
        <v>60</v>
      </c>
      <c r="F350" s="10" t="s">
        <v>74</v>
      </c>
      <c r="G350" s="4" t="s">
        <v>29</v>
      </c>
    </row>
    <row r="351" spans="1:7" x14ac:dyDescent="0.3">
      <c r="A351" s="3" t="s">
        <v>450</v>
      </c>
      <c r="B351" s="10">
        <v>33.547932000000003</v>
      </c>
      <c r="C351" s="10">
        <v>126.73164300000001</v>
      </c>
      <c r="D351" s="10" t="s">
        <v>59</v>
      </c>
      <c r="E351" s="10" t="s">
        <v>60</v>
      </c>
      <c r="F351" s="10" t="s">
        <v>90</v>
      </c>
      <c r="G351" s="4" t="s">
        <v>577</v>
      </c>
    </row>
    <row r="352" spans="1:7" x14ac:dyDescent="0.3">
      <c r="A352" s="3" t="s">
        <v>451</v>
      </c>
      <c r="B352" s="10">
        <v>33.5009473</v>
      </c>
      <c r="C352" s="10">
        <v>126.550594</v>
      </c>
      <c r="D352" s="10" t="s">
        <v>59</v>
      </c>
      <c r="E352" s="10" t="s">
        <v>60</v>
      </c>
      <c r="F352" s="10" t="s">
        <v>135</v>
      </c>
      <c r="G352" s="4" t="s">
        <v>29</v>
      </c>
    </row>
    <row r="353" spans="1:7" x14ac:dyDescent="0.3">
      <c r="A353" s="3" t="s">
        <v>452</v>
      </c>
      <c r="B353" s="10">
        <v>33.252318199999998</v>
      </c>
      <c r="C353" s="10">
        <v>126.57261579999999</v>
      </c>
      <c r="D353" s="10" t="s">
        <v>59</v>
      </c>
      <c r="E353" s="10" t="s">
        <v>65</v>
      </c>
      <c r="F353" s="10" t="s">
        <v>122</v>
      </c>
      <c r="G353" s="4" t="s">
        <v>578</v>
      </c>
    </row>
    <row r="354" spans="1:7" x14ac:dyDescent="0.3">
      <c r="A354" s="3" t="s">
        <v>453</v>
      </c>
      <c r="B354" s="10">
        <v>33.479075430000002</v>
      </c>
      <c r="C354" s="10">
        <v>126.4895631</v>
      </c>
      <c r="D354" s="10" t="s">
        <v>59</v>
      </c>
      <c r="E354" s="10" t="s">
        <v>60</v>
      </c>
      <c r="F354" s="10" t="s">
        <v>87</v>
      </c>
      <c r="G354" s="4" t="s">
        <v>28</v>
      </c>
    </row>
    <row r="355" spans="1:7" x14ac:dyDescent="0.3">
      <c r="A355" s="3" t="s">
        <v>454</v>
      </c>
      <c r="B355" s="10">
        <v>33.277487000000001</v>
      </c>
      <c r="C355" s="10">
        <v>126.174261</v>
      </c>
      <c r="D355" s="10" t="s">
        <v>59</v>
      </c>
      <c r="E355" s="10" t="s">
        <v>65</v>
      </c>
      <c r="F355" s="10" t="s">
        <v>68</v>
      </c>
      <c r="G355" s="4" t="s">
        <v>574</v>
      </c>
    </row>
    <row r="356" spans="1:7" x14ac:dyDescent="0.3">
      <c r="A356" s="3" t="s">
        <v>455</v>
      </c>
      <c r="B356" s="10">
        <v>33.23976828</v>
      </c>
      <c r="C356" s="10">
        <v>126.56455889999999</v>
      </c>
      <c r="D356" s="10" t="s">
        <v>59</v>
      </c>
      <c r="E356" s="10" t="s">
        <v>65</v>
      </c>
      <c r="F356" s="10" t="s">
        <v>109</v>
      </c>
      <c r="G356" s="4" t="s">
        <v>578</v>
      </c>
    </row>
    <row r="357" spans="1:7" x14ac:dyDescent="0.3">
      <c r="A357" s="3" t="s">
        <v>456</v>
      </c>
      <c r="B357" s="10">
        <v>33.473759600000001</v>
      </c>
      <c r="C357" s="10">
        <v>126.4485375</v>
      </c>
      <c r="D357" s="10" t="s">
        <v>59</v>
      </c>
      <c r="E357" s="10" t="s">
        <v>60</v>
      </c>
      <c r="F357" s="10" t="s">
        <v>175</v>
      </c>
      <c r="G357" s="4" t="s">
        <v>28</v>
      </c>
    </row>
    <row r="358" spans="1:7" x14ac:dyDescent="0.3">
      <c r="A358" s="3" t="s">
        <v>457</v>
      </c>
      <c r="B358" s="10">
        <v>33.440557800000001</v>
      </c>
      <c r="C358" s="10">
        <v>126.822102</v>
      </c>
      <c r="D358" s="10" t="s">
        <v>59</v>
      </c>
      <c r="E358" s="10" t="s">
        <v>65</v>
      </c>
      <c r="F358" s="10" t="s">
        <v>138</v>
      </c>
      <c r="G358" s="4" t="s">
        <v>579</v>
      </c>
    </row>
    <row r="359" spans="1:7" x14ac:dyDescent="0.3">
      <c r="A359" s="3" t="s">
        <v>458</v>
      </c>
      <c r="B359" s="10">
        <v>33.449801200000003</v>
      </c>
      <c r="C359" s="10">
        <v>126.5535836</v>
      </c>
      <c r="D359" s="10" t="s">
        <v>59</v>
      </c>
      <c r="E359" s="10" t="s">
        <v>60</v>
      </c>
      <c r="F359" s="10" t="s">
        <v>124</v>
      </c>
      <c r="G359" s="4" t="s">
        <v>575</v>
      </c>
    </row>
    <row r="360" spans="1:7" x14ac:dyDescent="0.3">
      <c r="A360" s="3" t="s">
        <v>459</v>
      </c>
      <c r="B360" s="10">
        <v>33.404778800000003</v>
      </c>
      <c r="C360" s="10">
        <v>126.372698</v>
      </c>
      <c r="D360" s="10" t="s">
        <v>59</v>
      </c>
      <c r="E360" s="10" t="s">
        <v>60</v>
      </c>
      <c r="F360" s="10" t="s">
        <v>95</v>
      </c>
      <c r="G360" s="4" t="s">
        <v>576</v>
      </c>
    </row>
    <row r="361" spans="1:7" x14ac:dyDescent="0.3">
      <c r="A361" s="3" t="s">
        <v>460</v>
      </c>
      <c r="B361" s="10">
        <v>33.440097000000002</v>
      </c>
      <c r="C361" s="10">
        <v>126.62975900000001</v>
      </c>
      <c r="D361" s="10" t="s">
        <v>59</v>
      </c>
      <c r="E361" s="10" t="s">
        <v>60</v>
      </c>
      <c r="F361" s="10" t="s">
        <v>240</v>
      </c>
      <c r="G361" s="4" t="s">
        <v>575</v>
      </c>
    </row>
    <row r="362" spans="1:7" x14ac:dyDescent="0.3">
      <c r="A362" s="3" t="s">
        <v>461</v>
      </c>
      <c r="B362" s="10">
        <v>33.339765999999997</v>
      </c>
      <c r="C362" s="10">
        <v>126.29196</v>
      </c>
      <c r="D362" s="10" t="s">
        <v>59</v>
      </c>
      <c r="E362" s="10" t="s">
        <v>60</v>
      </c>
      <c r="F362" s="10" t="s">
        <v>80</v>
      </c>
      <c r="G362" s="4" t="s">
        <v>576</v>
      </c>
    </row>
    <row r="363" spans="1:7" x14ac:dyDescent="0.3">
      <c r="A363" s="3" t="s">
        <v>462</v>
      </c>
      <c r="B363" s="10">
        <v>33.486438999999997</v>
      </c>
      <c r="C363" s="10">
        <v>126.43774000000001</v>
      </c>
      <c r="D363" s="10" t="s">
        <v>59</v>
      </c>
      <c r="E363" s="10" t="s">
        <v>60</v>
      </c>
      <c r="F363" s="10" t="s">
        <v>175</v>
      </c>
      <c r="G363" s="4" t="s">
        <v>28</v>
      </c>
    </row>
    <row r="364" spans="1:7" x14ac:dyDescent="0.3">
      <c r="A364" s="3" t="s">
        <v>463</v>
      </c>
      <c r="B364" s="10">
        <v>33.317754999999998</v>
      </c>
      <c r="C364" s="10">
        <v>126.247556</v>
      </c>
      <c r="D364" s="10" t="s">
        <v>59</v>
      </c>
      <c r="E364" s="10" t="s">
        <v>60</v>
      </c>
      <c r="F364" s="10" t="s">
        <v>143</v>
      </c>
      <c r="G364" s="4" t="s">
        <v>576</v>
      </c>
    </row>
    <row r="365" spans="1:7" x14ac:dyDescent="0.3">
      <c r="A365" s="3" t="s">
        <v>464</v>
      </c>
      <c r="B365" s="10">
        <v>33.300475830000003</v>
      </c>
      <c r="C365" s="10">
        <v>126.1837079</v>
      </c>
      <c r="D365" s="10" t="s">
        <v>59</v>
      </c>
      <c r="E365" s="10" t="s">
        <v>60</v>
      </c>
      <c r="F365" s="10" t="s">
        <v>143</v>
      </c>
      <c r="G365" s="4" t="s">
        <v>576</v>
      </c>
    </row>
    <row r="366" spans="1:7" x14ac:dyDescent="0.3">
      <c r="A366" s="3" t="s">
        <v>465</v>
      </c>
      <c r="B366" s="10">
        <v>33.511390030000001</v>
      </c>
      <c r="C366" s="10">
        <v>126.5146313</v>
      </c>
      <c r="D366" s="10" t="s">
        <v>59</v>
      </c>
      <c r="E366" s="10" t="s">
        <v>60</v>
      </c>
      <c r="F366" s="10" t="s">
        <v>337</v>
      </c>
      <c r="G366" s="4" t="s">
        <v>29</v>
      </c>
    </row>
    <row r="367" spans="1:7" x14ac:dyDescent="0.3">
      <c r="A367" s="3" t="s">
        <v>466</v>
      </c>
      <c r="B367" s="10">
        <v>33.471094229999999</v>
      </c>
      <c r="C367" s="10">
        <v>126.4744977</v>
      </c>
      <c r="D367" s="10" t="s">
        <v>59</v>
      </c>
      <c r="E367" s="10" t="s">
        <v>60</v>
      </c>
      <c r="F367" s="10" t="s">
        <v>78</v>
      </c>
      <c r="G367" s="4" t="s">
        <v>28</v>
      </c>
    </row>
    <row r="368" spans="1:7" x14ac:dyDescent="0.3">
      <c r="A368" s="3" t="s">
        <v>467</v>
      </c>
      <c r="B368" s="10">
        <v>33.485881540000001</v>
      </c>
      <c r="C368" s="10">
        <v>126.4144072</v>
      </c>
      <c r="D368" s="10" t="s">
        <v>59</v>
      </c>
      <c r="E368" s="10" t="s">
        <v>60</v>
      </c>
      <c r="F368" s="10" t="s">
        <v>95</v>
      </c>
      <c r="G368" s="4" t="s">
        <v>576</v>
      </c>
    </row>
    <row r="369" spans="1:7" x14ac:dyDescent="0.3">
      <c r="A369" s="3" t="s">
        <v>468</v>
      </c>
      <c r="B369" s="10">
        <v>33.468043100000003</v>
      </c>
      <c r="C369" s="10">
        <v>126.5657619</v>
      </c>
      <c r="D369" s="10" t="s">
        <v>59</v>
      </c>
      <c r="E369" s="10" t="s">
        <v>60</v>
      </c>
      <c r="F369" s="10" t="s">
        <v>124</v>
      </c>
      <c r="G369" s="4" t="s">
        <v>575</v>
      </c>
    </row>
    <row r="370" spans="1:7" x14ac:dyDescent="0.3">
      <c r="A370" s="3" t="s">
        <v>469</v>
      </c>
      <c r="B370" s="10">
        <v>33.427041539999998</v>
      </c>
      <c r="C370" s="10">
        <v>126.2968731</v>
      </c>
      <c r="D370" s="10" t="s">
        <v>59</v>
      </c>
      <c r="E370" s="10" t="s">
        <v>60</v>
      </c>
      <c r="F370" s="10" t="s">
        <v>80</v>
      </c>
      <c r="G370" s="4" t="s">
        <v>576</v>
      </c>
    </row>
    <row r="371" spans="1:7" x14ac:dyDescent="0.3">
      <c r="A371" s="3" t="s">
        <v>470</v>
      </c>
      <c r="B371" s="10">
        <v>33.226438129999998</v>
      </c>
      <c r="C371" s="10">
        <v>126.24792669999999</v>
      </c>
      <c r="D371" s="10" t="s">
        <v>59</v>
      </c>
      <c r="E371" s="10" t="s">
        <v>65</v>
      </c>
      <c r="F371" s="10" t="s">
        <v>68</v>
      </c>
      <c r="G371" s="4" t="s">
        <v>574</v>
      </c>
    </row>
    <row r="372" spans="1:7" x14ac:dyDescent="0.3">
      <c r="A372" s="3" t="s">
        <v>471</v>
      </c>
      <c r="B372" s="10">
        <v>33.211021989999999</v>
      </c>
      <c r="C372" s="10">
        <v>126.2569491</v>
      </c>
      <c r="D372" s="10" t="s">
        <v>59</v>
      </c>
      <c r="E372" s="10" t="s">
        <v>65</v>
      </c>
      <c r="F372" s="10" t="s">
        <v>68</v>
      </c>
      <c r="G372" s="4" t="s">
        <v>574</v>
      </c>
    </row>
    <row r="373" spans="1:7" x14ac:dyDescent="0.3">
      <c r="A373" s="3" t="s">
        <v>472</v>
      </c>
      <c r="B373" s="10">
        <v>33.435785760000002</v>
      </c>
      <c r="C373" s="10">
        <v>126.2722875</v>
      </c>
      <c r="D373" s="10" t="s">
        <v>59</v>
      </c>
      <c r="E373" s="10" t="s">
        <v>60</v>
      </c>
      <c r="F373" s="10" t="s">
        <v>80</v>
      </c>
      <c r="G373" s="4" t="s">
        <v>576</v>
      </c>
    </row>
    <row r="374" spans="1:7" x14ac:dyDescent="0.3">
      <c r="A374" s="3" t="s">
        <v>473</v>
      </c>
      <c r="B374" s="10">
        <v>33.337390360000001</v>
      </c>
      <c r="C374" s="10">
        <v>126.2287106</v>
      </c>
      <c r="D374" s="10" t="s">
        <v>59</v>
      </c>
      <c r="E374" s="10" t="s">
        <v>60</v>
      </c>
      <c r="F374" s="10" t="s">
        <v>143</v>
      </c>
      <c r="G374" s="4" t="s">
        <v>576</v>
      </c>
    </row>
    <row r="375" spans="1:7" x14ac:dyDescent="0.3">
      <c r="A375" s="3" t="s">
        <v>474</v>
      </c>
      <c r="B375" s="10">
        <v>33.37754588</v>
      </c>
      <c r="C375" s="10">
        <v>126.23613659999999</v>
      </c>
      <c r="D375" s="10" t="s">
        <v>59</v>
      </c>
      <c r="E375" s="10" t="s">
        <v>60</v>
      </c>
      <c r="F375" s="10" t="s">
        <v>80</v>
      </c>
      <c r="G375" s="4" t="s">
        <v>576</v>
      </c>
    </row>
    <row r="376" spans="1:7" x14ac:dyDescent="0.3">
      <c r="A376" s="3" t="s">
        <v>475</v>
      </c>
      <c r="B376" s="10">
        <v>33.309720120000001</v>
      </c>
      <c r="C376" s="10">
        <v>126.7147705</v>
      </c>
      <c r="D376" s="10" t="s">
        <v>59</v>
      </c>
      <c r="E376" s="10" t="s">
        <v>65</v>
      </c>
      <c r="F376" s="10" t="s">
        <v>168</v>
      </c>
      <c r="G376" s="4" t="s">
        <v>578</v>
      </c>
    </row>
    <row r="377" spans="1:7" x14ac:dyDescent="0.3">
      <c r="A377" s="3" t="s">
        <v>476</v>
      </c>
      <c r="B377" s="10">
        <v>33.384527050000003</v>
      </c>
      <c r="C377" s="10">
        <v>126.80128070000001</v>
      </c>
      <c r="D377" s="10" t="s">
        <v>59</v>
      </c>
      <c r="E377" s="10" t="s">
        <v>65</v>
      </c>
      <c r="F377" s="10" t="s">
        <v>205</v>
      </c>
      <c r="G377" s="4" t="s">
        <v>580</v>
      </c>
    </row>
    <row r="378" spans="1:7" x14ac:dyDescent="0.3">
      <c r="A378" s="3" t="s">
        <v>477</v>
      </c>
      <c r="B378" s="10">
        <v>33.27109995</v>
      </c>
      <c r="C378" s="10">
        <v>126.5902196</v>
      </c>
      <c r="D378" s="10" t="s">
        <v>59</v>
      </c>
      <c r="E378" s="10" t="s">
        <v>65</v>
      </c>
      <c r="F378" s="10" t="s">
        <v>100</v>
      </c>
      <c r="G378" s="4" t="s">
        <v>578</v>
      </c>
    </row>
    <row r="379" spans="1:7" x14ac:dyDescent="0.3">
      <c r="A379" s="3" t="s">
        <v>478</v>
      </c>
      <c r="B379" s="10">
        <v>33.254643280000003</v>
      </c>
      <c r="C379" s="10">
        <v>126.3064933</v>
      </c>
      <c r="D379" s="10" t="s">
        <v>59</v>
      </c>
      <c r="E379" s="10" t="s">
        <v>65</v>
      </c>
      <c r="F379" s="10" t="s">
        <v>83</v>
      </c>
      <c r="G379" s="4" t="s">
        <v>574</v>
      </c>
    </row>
    <row r="380" spans="1:7" x14ac:dyDescent="0.3">
      <c r="A380" s="3" t="s">
        <v>479</v>
      </c>
      <c r="B380" s="10">
        <v>33.400939540000003</v>
      </c>
      <c r="C380" s="10">
        <v>126.8721007</v>
      </c>
      <c r="D380" s="10" t="s">
        <v>59</v>
      </c>
      <c r="E380" s="10" t="s">
        <v>65</v>
      </c>
      <c r="F380" s="10" t="s">
        <v>138</v>
      </c>
      <c r="G380" s="4" t="s">
        <v>579</v>
      </c>
    </row>
    <row r="381" spans="1:7" x14ac:dyDescent="0.3">
      <c r="A381" s="3" t="s">
        <v>480</v>
      </c>
      <c r="B381" s="10">
        <v>33.31984284</v>
      </c>
      <c r="C381" s="10">
        <v>126.7479063</v>
      </c>
      <c r="D381" s="10" t="s">
        <v>59</v>
      </c>
      <c r="E381" s="10" t="s">
        <v>65</v>
      </c>
      <c r="F381" s="10" t="s">
        <v>168</v>
      </c>
      <c r="G381" s="4" t="s">
        <v>578</v>
      </c>
    </row>
    <row r="382" spans="1:7" x14ac:dyDescent="0.3">
      <c r="A382" s="3" t="s">
        <v>481</v>
      </c>
      <c r="B382" s="10">
        <v>33.427400259999999</v>
      </c>
      <c r="C382" s="10">
        <v>126.67403849999999</v>
      </c>
      <c r="D382" s="10" t="s">
        <v>59</v>
      </c>
      <c r="E382" s="10" t="s">
        <v>60</v>
      </c>
      <c r="F382" s="10" t="s">
        <v>209</v>
      </c>
      <c r="G382" s="4" t="s">
        <v>577</v>
      </c>
    </row>
    <row r="383" spans="1:7" x14ac:dyDescent="0.3">
      <c r="A383" s="3" t="s">
        <v>482</v>
      </c>
      <c r="B383" s="10">
        <v>33.284572189999999</v>
      </c>
      <c r="C383" s="10">
        <v>126.3018876</v>
      </c>
      <c r="D383" s="10" t="s">
        <v>59</v>
      </c>
      <c r="E383" s="10" t="s">
        <v>65</v>
      </c>
      <c r="F383" s="10" t="s">
        <v>83</v>
      </c>
      <c r="G383" s="4" t="s">
        <v>574</v>
      </c>
    </row>
    <row r="384" spans="1:7" x14ac:dyDescent="0.3">
      <c r="A384" s="3" t="s">
        <v>483</v>
      </c>
      <c r="B384" s="10">
        <v>33.362820749999997</v>
      </c>
      <c r="C384" s="10">
        <v>126.2603514</v>
      </c>
      <c r="D384" s="10" t="s">
        <v>59</v>
      </c>
      <c r="E384" s="10" t="s">
        <v>60</v>
      </c>
      <c r="F384" s="10" t="s">
        <v>80</v>
      </c>
      <c r="G384" s="4" t="s">
        <v>576</v>
      </c>
    </row>
    <row r="385" spans="1:7" x14ac:dyDescent="0.3">
      <c r="A385" s="3" t="s">
        <v>484</v>
      </c>
      <c r="B385" s="10">
        <v>33.461226859999996</v>
      </c>
      <c r="C385" s="10">
        <v>126.9152279</v>
      </c>
      <c r="D385" s="10" t="s">
        <v>59</v>
      </c>
      <c r="E385" s="10" t="s">
        <v>65</v>
      </c>
      <c r="F385" s="10" t="s">
        <v>138</v>
      </c>
      <c r="G385" s="4" t="s">
        <v>579</v>
      </c>
    </row>
    <row r="386" spans="1:7" x14ac:dyDescent="0.3">
      <c r="A386" s="3" t="s">
        <v>485</v>
      </c>
      <c r="B386" s="10">
        <v>33.412833919999997</v>
      </c>
      <c r="C386" s="10">
        <v>126.262567</v>
      </c>
      <c r="D386" s="10" t="s">
        <v>59</v>
      </c>
      <c r="E386" s="10" t="s">
        <v>60</v>
      </c>
      <c r="F386" s="10" t="s">
        <v>80</v>
      </c>
      <c r="G386" s="4" t="s">
        <v>576</v>
      </c>
    </row>
    <row r="387" spans="1:7" x14ac:dyDescent="0.3">
      <c r="A387" s="3" t="s">
        <v>486</v>
      </c>
      <c r="B387" s="10">
        <v>33.255514750000003</v>
      </c>
      <c r="C387" s="10">
        <v>126.50919620000001</v>
      </c>
      <c r="D387" s="10" t="s">
        <v>59</v>
      </c>
      <c r="E387" s="10" t="s">
        <v>65</v>
      </c>
      <c r="F387" s="10" t="s">
        <v>66</v>
      </c>
      <c r="G387" s="4" t="s">
        <v>573</v>
      </c>
    </row>
    <row r="388" spans="1:7" x14ac:dyDescent="0.3">
      <c r="A388" s="3" t="s">
        <v>487</v>
      </c>
      <c r="B388" s="10">
        <v>33.282947710000002</v>
      </c>
      <c r="C388" s="10">
        <v>126.7153749</v>
      </c>
      <c r="D388" s="10" t="s">
        <v>59</v>
      </c>
      <c r="E388" s="10" t="s">
        <v>65</v>
      </c>
      <c r="F388" s="10" t="s">
        <v>168</v>
      </c>
      <c r="G388" s="4" t="s">
        <v>578</v>
      </c>
    </row>
    <row r="389" spans="1:7" x14ac:dyDescent="0.3">
      <c r="A389" s="3" t="s">
        <v>488</v>
      </c>
      <c r="B389" s="10">
        <v>33.455332239999997</v>
      </c>
      <c r="C389" s="10">
        <v>126.9255148</v>
      </c>
      <c r="D389" s="10" t="s">
        <v>59</v>
      </c>
      <c r="E389" s="10" t="s">
        <v>65</v>
      </c>
      <c r="F389" s="10" t="s">
        <v>138</v>
      </c>
      <c r="G389" s="4" t="s">
        <v>579</v>
      </c>
    </row>
    <row r="390" spans="1:7" x14ac:dyDescent="0.3">
      <c r="A390" s="3" t="s">
        <v>489</v>
      </c>
      <c r="B390" s="10">
        <v>33.450600000000001</v>
      </c>
      <c r="C390" s="10">
        <v>126.389</v>
      </c>
      <c r="D390" s="10" t="s">
        <v>59</v>
      </c>
      <c r="E390" s="10" t="s">
        <v>60</v>
      </c>
      <c r="F390" s="10" t="s">
        <v>95</v>
      </c>
      <c r="G390" s="4" t="s">
        <v>576</v>
      </c>
    </row>
    <row r="391" spans="1:7" x14ac:dyDescent="0.3">
      <c r="A391" s="3" t="s">
        <v>490</v>
      </c>
      <c r="B391" s="10">
        <v>33.323775070000003</v>
      </c>
      <c r="C391" s="10">
        <v>126.83849600000001</v>
      </c>
      <c r="D391" s="10" t="s">
        <v>59</v>
      </c>
      <c r="E391" s="10" t="s">
        <v>65</v>
      </c>
      <c r="F391" s="10" t="s">
        <v>205</v>
      </c>
      <c r="G391" s="4" t="s">
        <v>580</v>
      </c>
    </row>
    <row r="392" spans="1:7" x14ac:dyDescent="0.3">
      <c r="A392" s="3" t="s">
        <v>491</v>
      </c>
      <c r="B392" s="10">
        <v>33.504694030000003</v>
      </c>
      <c r="C392" s="10">
        <v>126.6349864</v>
      </c>
      <c r="D392" s="10" t="s">
        <v>59</v>
      </c>
      <c r="E392" s="10" t="s">
        <v>60</v>
      </c>
      <c r="F392" s="10" t="s">
        <v>209</v>
      </c>
      <c r="G392" s="4" t="s">
        <v>577</v>
      </c>
    </row>
    <row r="393" spans="1:7" x14ac:dyDescent="0.3">
      <c r="A393" s="3" t="s">
        <v>492</v>
      </c>
      <c r="B393" s="10">
        <v>33.234671089999999</v>
      </c>
      <c r="C393" s="10">
        <v>126.23970660000001</v>
      </c>
      <c r="D393" s="10" t="s">
        <v>59</v>
      </c>
      <c r="E393" s="10" t="s">
        <v>65</v>
      </c>
      <c r="F393" s="10" t="s">
        <v>68</v>
      </c>
      <c r="G393" s="4" t="s">
        <v>574</v>
      </c>
    </row>
    <row r="394" spans="1:7" x14ac:dyDescent="0.3">
      <c r="A394" s="3" t="s">
        <v>493</v>
      </c>
      <c r="B394" s="10">
        <v>33.390459999999997</v>
      </c>
      <c r="C394" s="10">
        <v>126.80197320000001</v>
      </c>
      <c r="D394" s="10" t="s">
        <v>59</v>
      </c>
      <c r="E394" s="10" t="s">
        <v>65</v>
      </c>
      <c r="F394" s="10" t="s">
        <v>205</v>
      </c>
      <c r="G394" s="4" t="s">
        <v>580</v>
      </c>
    </row>
    <row r="395" spans="1:7" x14ac:dyDescent="0.3">
      <c r="A395" s="3" t="s">
        <v>494</v>
      </c>
      <c r="B395" s="10">
        <v>33.49847347</v>
      </c>
      <c r="C395" s="10">
        <v>126.65481080000001</v>
      </c>
      <c r="D395" s="10" t="s">
        <v>59</v>
      </c>
      <c r="E395" s="10" t="s">
        <v>60</v>
      </c>
      <c r="F395" s="10" t="s">
        <v>209</v>
      </c>
      <c r="G395" s="4" t="s">
        <v>577</v>
      </c>
    </row>
    <row r="396" spans="1:7" x14ac:dyDescent="0.3">
      <c r="A396" s="3" t="s">
        <v>495</v>
      </c>
      <c r="B396" s="10">
        <v>33.514003279999997</v>
      </c>
      <c r="C396" s="10">
        <v>126.75278299999999</v>
      </c>
      <c r="D396" s="10" t="s">
        <v>59</v>
      </c>
      <c r="E396" s="10" t="s">
        <v>60</v>
      </c>
      <c r="F396" s="10" t="s">
        <v>90</v>
      </c>
      <c r="G396" s="4" t="s">
        <v>577</v>
      </c>
    </row>
    <row r="397" spans="1:7" x14ac:dyDescent="0.3">
      <c r="A397" s="3" t="s">
        <v>496</v>
      </c>
      <c r="B397" s="10">
        <v>33.526991959999997</v>
      </c>
      <c r="C397" s="10">
        <v>126.8560322</v>
      </c>
      <c r="D397" s="10" t="s">
        <v>59</v>
      </c>
      <c r="E397" s="10" t="s">
        <v>60</v>
      </c>
      <c r="F397" s="10" t="s">
        <v>90</v>
      </c>
      <c r="G397" s="4" t="s">
        <v>577</v>
      </c>
    </row>
    <row r="398" spans="1:7" x14ac:dyDescent="0.3">
      <c r="A398" s="3" t="s">
        <v>497</v>
      </c>
      <c r="B398" s="10">
        <v>33.356537920000001</v>
      </c>
      <c r="C398" s="10">
        <v>126.2966455</v>
      </c>
      <c r="D398" s="10" t="s">
        <v>59</v>
      </c>
      <c r="E398" s="10" t="s">
        <v>60</v>
      </c>
      <c r="F398" s="10" t="s">
        <v>80</v>
      </c>
      <c r="G398" s="4" t="s">
        <v>576</v>
      </c>
    </row>
    <row r="399" spans="1:7" x14ac:dyDescent="0.3">
      <c r="A399" s="3" t="s">
        <v>498</v>
      </c>
      <c r="B399" s="10">
        <v>33.334242119999999</v>
      </c>
      <c r="C399" s="10">
        <v>126.7710687</v>
      </c>
      <c r="D399" s="10" t="s">
        <v>59</v>
      </c>
      <c r="E399" s="10" t="s">
        <v>65</v>
      </c>
      <c r="F399" s="10" t="s">
        <v>205</v>
      </c>
      <c r="G399" s="4" t="s">
        <v>580</v>
      </c>
    </row>
    <row r="400" spans="1:7" x14ac:dyDescent="0.3">
      <c r="A400" s="3" t="s">
        <v>499</v>
      </c>
      <c r="B400" s="10">
        <v>33.507502000000002</v>
      </c>
      <c r="C400" s="10">
        <v>126.477086</v>
      </c>
      <c r="D400" s="10" t="s">
        <v>59</v>
      </c>
      <c r="E400" s="10" t="s">
        <v>60</v>
      </c>
      <c r="F400" s="10" t="s">
        <v>72</v>
      </c>
      <c r="G400" s="4" t="s">
        <v>28</v>
      </c>
    </row>
    <row r="401" spans="1:7" x14ac:dyDescent="0.3">
      <c r="A401" s="3" t="s">
        <v>500</v>
      </c>
      <c r="B401" s="10">
        <v>33.380178919999999</v>
      </c>
      <c r="C401" s="10">
        <v>126.8755436</v>
      </c>
      <c r="D401" s="10" t="s">
        <v>59</v>
      </c>
      <c r="E401" s="10" t="s">
        <v>65</v>
      </c>
      <c r="F401" s="10" t="s">
        <v>138</v>
      </c>
      <c r="G401" s="4" t="s">
        <v>579</v>
      </c>
    </row>
    <row r="402" spans="1:7" x14ac:dyDescent="0.3">
      <c r="A402" s="3" t="s">
        <v>501</v>
      </c>
      <c r="B402" s="10">
        <v>33.374266630000001</v>
      </c>
      <c r="C402" s="10">
        <v>126.84676399999999</v>
      </c>
      <c r="D402" s="10" t="s">
        <v>59</v>
      </c>
      <c r="E402" s="10" t="s">
        <v>65</v>
      </c>
      <c r="F402" s="10" t="s">
        <v>138</v>
      </c>
      <c r="G402" s="4" t="s">
        <v>579</v>
      </c>
    </row>
    <row r="403" spans="1:7" x14ac:dyDescent="0.3">
      <c r="A403" s="3" t="s">
        <v>502</v>
      </c>
      <c r="B403" s="10">
        <v>33.446027610000002</v>
      </c>
      <c r="C403" s="10">
        <v>126.8827174</v>
      </c>
      <c r="D403" s="10" t="s">
        <v>59</v>
      </c>
      <c r="E403" s="10" t="s">
        <v>65</v>
      </c>
      <c r="F403" s="10" t="s">
        <v>138</v>
      </c>
      <c r="G403" s="4" t="s">
        <v>579</v>
      </c>
    </row>
    <row r="404" spans="1:7" x14ac:dyDescent="0.3">
      <c r="A404" s="3" t="s">
        <v>503</v>
      </c>
      <c r="B404" s="10">
        <v>33.361211130000001</v>
      </c>
      <c r="C404" s="10">
        <v>126.8388508</v>
      </c>
      <c r="D404" s="10" t="s">
        <v>59</v>
      </c>
      <c r="E404" s="10" t="s">
        <v>65</v>
      </c>
      <c r="F404" s="10" t="s">
        <v>138</v>
      </c>
      <c r="G404" s="4" t="s">
        <v>579</v>
      </c>
    </row>
    <row r="405" spans="1:7" x14ac:dyDescent="0.3">
      <c r="A405" s="3" t="s">
        <v>504</v>
      </c>
      <c r="B405" s="10">
        <v>33.514850729999999</v>
      </c>
      <c r="C405" s="10">
        <v>126.54822590000001</v>
      </c>
      <c r="D405" s="10" t="s">
        <v>59</v>
      </c>
      <c r="E405" s="10" t="s">
        <v>60</v>
      </c>
      <c r="F405" s="10" t="s">
        <v>141</v>
      </c>
      <c r="G405" s="4" t="s">
        <v>29</v>
      </c>
    </row>
    <row r="406" spans="1:7" x14ac:dyDescent="0.3">
      <c r="A406" s="3" t="s">
        <v>505</v>
      </c>
      <c r="B406" s="10">
        <v>33.242426399999999</v>
      </c>
      <c r="C406" s="10">
        <v>126.4329614</v>
      </c>
      <c r="D406" s="10" t="s">
        <v>59</v>
      </c>
      <c r="E406" s="10" t="s">
        <v>65</v>
      </c>
      <c r="F406" s="10" t="s">
        <v>97</v>
      </c>
      <c r="G406" s="4" t="s">
        <v>573</v>
      </c>
    </row>
    <row r="407" spans="1:7" x14ac:dyDescent="0.3">
      <c r="A407" s="3" t="s">
        <v>506</v>
      </c>
      <c r="B407" s="10">
        <v>33.552574329999999</v>
      </c>
      <c r="C407" s="10">
        <v>126.75278299999999</v>
      </c>
      <c r="D407" s="10" t="s">
        <v>59</v>
      </c>
      <c r="E407" s="10" t="s">
        <v>60</v>
      </c>
      <c r="F407" s="10" t="s">
        <v>90</v>
      </c>
      <c r="G407" s="4" t="s">
        <v>577</v>
      </c>
    </row>
    <row r="408" spans="1:7" x14ac:dyDescent="0.3">
      <c r="A408" s="3" t="s">
        <v>507</v>
      </c>
      <c r="B408" s="10">
        <v>33.451971350000001</v>
      </c>
      <c r="C408" s="10">
        <v>126.5528966</v>
      </c>
      <c r="D408" s="10" t="s">
        <v>59</v>
      </c>
      <c r="E408" s="10" t="s">
        <v>60</v>
      </c>
      <c r="F408" s="10" t="s">
        <v>124</v>
      </c>
      <c r="G408" s="4" t="s">
        <v>575</v>
      </c>
    </row>
    <row r="409" spans="1:7" x14ac:dyDescent="0.3">
      <c r="A409" s="3" t="s">
        <v>508</v>
      </c>
      <c r="B409" s="10">
        <v>33.425990409999997</v>
      </c>
      <c r="C409" s="10">
        <v>126.4024819</v>
      </c>
      <c r="D409" s="10" t="s">
        <v>59</v>
      </c>
      <c r="E409" s="10" t="s">
        <v>60</v>
      </c>
      <c r="F409" s="10" t="s">
        <v>95</v>
      </c>
      <c r="G409" s="4" t="s">
        <v>576</v>
      </c>
    </row>
    <row r="410" spans="1:7" x14ac:dyDescent="0.3">
      <c r="A410" s="3" t="s">
        <v>509</v>
      </c>
      <c r="B410" s="10">
        <v>33.22825383</v>
      </c>
      <c r="C410" s="10">
        <v>126.30526949999999</v>
      </c>
      <c r="D410" s="10" t="s">
        <v>59</v>
      </c>
      <c r="E410" s="10" t="s">
        <v>65</v>
      </c>
      <c r="F410" s="10" t="s">
        <v>83</v>
      </c>
      <c r="G410" s="4" t="s">
        <v>574</v>
      </c>
    </row>
    <row r="411" spans="1:7" x14ac:dyDescent="0.3">
      <c r="A411" s="3" t="s">
        <v>510</v>
      </c>
      <c r="B411" s="10">
        <v>33.311644520000002</v>
      </c>
      <c r="C411" s="10">
        <v>126.6975587</v>
      </c>
      <c r="D411" s="10" t="s">
        <v>59</v>
      </c>
      <c r="E411" s="10" t="s">
        <v>65</v>
      </c>
      <c r="F411" s="10" t="s">
        <v>168</v>
      </c>
      <c r="G411" s="4" t="s">
        <v>578</v>
      </c>
    </row>
    <row r="412" spans="1:7" x14ac:dyDescent="0.3">
      <c r="A412" s="3" t="s">
        <v>511</v>
      </c>
      <c r="B412" s="10">
        <v>33.297159999999998</v>
      </c>
      <c r="C412" s="10">
        <v>126.6089192</v>
      </c>
      <c r="D412" s="10" t="s">
        <v>59</v>
      </c>
      <c r="E412" s="10" t="s">
        <v>65</v>
      </c>
      <c r="F412" s="10" t="s">
        <v>168</v>
      </c>
      <c r="G412" s="4" t="s">
        <v>578</v>
      </c>
    </row>
    <row r="413" spans="1:7" x14ac:dyDescent="0.3">
      <c r="A413" s="3" t="s">
        <v>512</v>
      </c>
      <c r="B413" s="10">
        <v>33.377800000000001</v>
      </c>
      <c r="C413" s="10">
        <v>126.2379</v>
      </c>
      <c r="D413" s="10" t="s">
        <v>59</v>
      </c>
      <c r="E413" s="10" t="s">
        <v>60</v>
      </c>
      <c r="F413" s="10" t="s">
        <v>80</v>
      </c>
      <c r="G413" s="4" t="s">
        <v>576</v>
      </c>
    </row>
    <row r="414" spans="1:7" x14ac:dyDescent="0.3">
      <c r="A414" s="3" t="s">
        <v>513</v>
      </c>
      <c r="B414" s="10">
        <v>33.442300000000003</v>
      </c>
      <c r="C414" s="10">
        <v>126.28959999999999</v>
      </c>
      <c r="D414" s="10" t="s">
        <v>59</v>
      </c>
      <c r="E414" s="10" t="s">
        <v>60</v>
      </c>
      <c r="F414" s="10" t="s">
        <v>80</v>
      </c>
      <c r="G414" s="4" t="s">
        <v>576</v>
      </c>
    </row>
    <row r="415" spans="1:7" x14ac:dyDescent="0.3">
      <c r="A415" s="3" t="s">
        <v>514</v>
      </c>
      <c r="B415" s="10">
        <v>33.485462300000002</v>
      </c>
      <c r="C415" s="10">
        <v>126.413714</v>
      </c>
      <c r="D415" s="10" t="s">
        <v>59</v>
      </c>
      <c r="E415" s="10" t="s">
        <v>60</v>
      </c>
      <c r="F415" s="10" t="s">
        <v>95</v>
      </c>
      <c r="G415" s="4" t="s">
        <v>576</v>
      </c>
    </row>
    <row r="416" spans="1:7" x14ac:dyDescent="0.3">
      <c r="A416" s="3" t="s">
        <v>515</v>
      </c>
      <c r="B416" s="10">
        <v>33.441367700000001</v>
      </c>
      <c r="C416" s="10">
        <v>126.40315579999999</v>
      </c>
      <c r="D416" s="10" t="s">
        <v>59</v>
      </c>
      <c r="E416" s="10" t="s">
        <v>60</v>
      </c>
      <c r="F416" s="10" t="s">
        <v>95</v>
      </c>
      <c r="G416" s="4" t="s">
        <v>576</v>
      </c>
    </row>
    <row r="417" spans="1:7" x14ac:dyDescent="0.3">
      <c r="A417" s="3" t="s">
        <v>516</v>
      </c>
      <c r="B417" s="10">
        <v>33.402839</v>
      </c>
      <c r="C417" s="10">
        <v>126.26971279999999</v>
      </c>
      <c r="D417" s="10" t="s">
        <v>59</v>
      </c>
      <c r="E417" s="10" t="s">
        <v>60</v>
      </c>
      <c r="F417" s="10" t="s">
        <v>80</v>
      </c>
      <c r="G417" s="4" t="s">
        <v>576</v>
      </c>
    </row>
    <row r="418" spans="1:7" x14ac:dyDescent="0.3">
      <c r="A418" s="3" t="s">
        <v>517</v>
      </c>
      <c r="B418" s="10">
        <v>33.410603999999999</v>
      </c>
      <c r="C418" s="10">
        <v>126.267094</v>
      </c>
      <c r="D418" s="10" t="s">
        <v>59</v>
      </c>
      <c r="E418" s="10" t="s">
        <v>60</v>
      </c>
      <c r="F418" s="10" t="s">
        <v>80</v>
      </c>
      <c r="G418" s="4" t="s">
        <v>576</v>
      </c>
    </row>
    <row r="419" spans="1:7" x14ac:dyDescent="0.3">
      <c r="A419" s="3" t="s">
        <v>518</v>
      </c>
      <c r="B419" s="10">
        <v>33.541232899999997</v>
      </c>
      <c r="C419" s="10">
        <v>126.6433159</v>
      </c>
      <c r="D419" s="10" t="s">
        <v>59</v>
      </c>
      <c r="E419" s="10" t="s">
        <v>60</v>
      </c>
      <c r="F419" s="10" t="s">
        <v>209</v>
      </c>
      <c r="G419" s="4" t="s">
        <v>577</v>
      </c>
    </row>
    <row r="420" spans="1:7" x14ac:dyDescent="0.3">
      <c r="A420" s="3" t="s">
        <v>519</v>
      </c>
      <c r="B420" s="10">
        <v>33.260899999999999</v>
      </c>
      <c r="C420" s="10">
        <v>126.4893</v>
      </c>
      <c r="D420" s="10" t="s">
        <v>59</v>
      </c>
      <c r="E420" s="10" t="s">
        <v>65</v>
      </c>
      <c r="F420" s="10" t="s">
        <v>76</v>
      </c>
      <c r="G420" s="4" t="s">
        <v>573</v>
      </c>
    </row>
    <row r="421" spans="1:7" x14ac:dyDescent="0.3">
      <c r="A421" s="3" t="s">
        <v>520</v>
      </c>
      <c r="B421" s="10">
        <v>33.487856999999998</v>
      </c>
      <c r="C421" s="10">
        <v>126.51991649999999</v>
      </c>
      <c r="D421" s="10" t="s">
        <v>59</v>
      </c>
      <c r="E421" s="10" t="s">
        <v>60</v>
      </c>
      <c r="F421" s="10" t="s">
        <v>74</v>
      </c>
      <c r="G421" s="4" t="s">
        <v>29</v>
      </c>
    </row>
    <row r="422" spans="1:7" x14ac:dyDescent="0.3">
      <c r="A422" s="3" t="s">
        <v>521</v>
      </c>
      <c r="B422" s="10">
        <v>33.258249399999997</v>
      </c>
      <c r="C422" s="10">
        <v>126.2108617</v>
      </c>
      <c r="D422" s="10" t="s">
        <v>59</v>
      </c>
      <c r="E422" s="10" t="s">
        <v>65</v>
      </c>
      <c r="F422" s="10" t="s">
        <v>68</v>
      </c>
      <c r="G422" s="4" t="s">
        <v>574</v>
      </c>
    </row>
    <row r="423" spans="1:7" x14ac:dyDescent="0.3">
      <c r="A423" s="3" t="s">
        <v>522</v>
      </c>
      <c r="B423" s="10">
        <v>33.321262099999998</v>
      </c>
      <c r="C423" s="10">
        <v>126.745593</v>
      </c>
      <c r="D423" s="10" t="s">
        <v>59</v>
      </c>
      <c r="E423" s="10" t="s">
        <v>65</v>
      </c>
      <c r="F423" s="10" t="s">
        <v>168</v>
      </c>
      <c r="G423" s="4" t="s">
        <v>578</v>
      </c>
    </row>
    <row r="424" spans="1:7" x14ac:dyDescent="0.3">
      <c r="A424" s="3" t="s">
        <v>523</v>
      </c>
      <c r="B424" s="10">
        <v>33.562380300000001</v>
      </c>
      <c r="C424" s="10">
        <v>126.7781928</v>
      </c>
      <c r="D424" s="10" t="s">
        <v>59</v>
      </c>
      <c r="E424" s="10" t="s">
        <v>60</v>
      </c>
      <c r="F424" s="10" t="s">
        <v>90</v>
      </c>
      <c r="G424" s="4" t="s">
        <v>577</v>
      </c>
    </row>
    <row r="425" spans="1:7" x14ac:dyDescent="0.3">
      <c r="A425" s="3" t="s">
        <v>524</v>
      </c>
      <c r="B425" s="10">
        <v>33.485475999999998</v>
      </c>
      <c r="C425" s="10">
        <v>126.47475300000001</v>
      </c>
      <c r="D425" s="10" t="s">
        <v>59</v>
      </c>
      <c r="E425" s="10" t="s">
        <v>60</v>
      </c>
      <c r="F425" s="10" t="s">
        <v>78</v>
      </c>
      <c r="G425" s="4" t="s">
        <v>28</v>
      </c>
    </row>
    <row r="426" spans="1:7" x14ac:dyDescent="0.3">
      <c r="A426" s="3" t="s">
        <v>525</v>
      </c>
      <c r="B426" s="10">
        <v>33.496343000000003</v>
      </c>
      <c r="C426" s="10">
        <v>126.53698799999999</v>
      </c>
      <c r="D426" s="10" t="s">
        <v>59</v>
      </c>
      <c r="E426" s="10" t="s">
        <v>60</v>
      </c>
      <c r="F426" s="10" t="s">
        <v>74</v>
      </c>
      <c r="G426" s="4" t="s">
        <v>29</v>
      </c>
    </row>
    <row r="427" spans="1:7" x14ac:dyDescent="0.3">
      <c r="A427" s="3" t="s">
        <v>526</v>
      </c>
      <c r="B427" s="10">
        <v>33.507674000000002</v>
      </c>
      <c r="C427" s="10">
        <v>126.588111</v>
      </c>
      <c r="D427" s="10" t="s">
        <v>59</v>
      </c>
      <c r="E427" s="10" t="s">
        <v>60</v>
      </c>
      <c r="F427" s="10" t="s">
        <v>70</v>
      </c>
      <c r="G427" s="4" t="s">
        <v>575</v>
      </c>
    </row>
    <row r="428" spans="1:7" x14ac:dyDescent="0.3">
      <c r="A428" s="3" t="s">
        <v>527</v>
      </c>
      <c r="B428" s="10">
        <v>33.410400000000003</v>
      </c>
      <c r="C428" s="10">
        <v>126.25839999999999</v>
      </c>
      <c r="D428" s="10" t="s">
        <v>59</v>
      </c>
      <c r="E428" s="10" t="s">
        <v>60</v>
      </c>
      <c r="F428" s="10" t="s">
        <v>80</v>
      </c>
      <c r="G428" s="4" t="s">
        <v>576</v>
      </c>
    </row>
    <row r="429" spans="1:7" x14ac:dyDescent="0.3">
      <c r="A429" s="3" t="s">
        <v>528</v>
      </c>
      <c r="B429" s="10">
        <v>33.461610899999997</v>
      </c>
      <c r="C429" s="10">
        <v>126.6295205</v>
      </c>
      <c r="D429" s="10" t="s">
        <v>59</v>
      </c>
      <c r="E429" s="10" t="s">
        <v>60</v>
      </c>
      <c r="F429" s="10" t="s">
        <v>240</v>
      </c>
      <c r="G429" s="4" t="s">
        <v>575</v>
      </c>
    </row>
    <row r="430" spans="1:7" x14ac:dyDescent="0.3">
      <c r="A430" s="3" t="s">
        <v>529</v>
      </c>
      <c r="B430" s="10">
        <v>33.5020582</v>
      </c>
      <c r="C430" s="10">
        <v>126.5487189</v>
      </c>
      <c r="D430" s="10" t="s">
        <v>59</v>
      </c>
      <c r="E430" s="10" t="s">
        <v>60</v>
      </c>
      <c r="F430" s="10" t="s">
        <v>135</v>
      </c>
      <c r="G430" s="4" t="s">
        <v>29</v>
      </c>
    </row>
    <row r="431" spans="1:7" x14ac:dyDescent="0.3">
      <c r="A431" s="3" t="s">
        <v>530</v>
      </c>
      <c r="B431" s="10">
        <v>33.262647000000001</v>
      </c>
      <c r="C431" s="10">
        <v>126.54192569999999</v>
      </c>
      <c r="D431" s="10" t="s">
        <v>59</v>
      </c>
      <c r="E431" s="10" t="s">
        <v>65</v>
      </c>
      <c r="F431" s="10" t="s">
        <v>66</v>
      </c>
      <c r="G431" s="4" t="s">
        <v>573</v>
      </c>
    </row>
    <row r="432" spans="1:7" x14ac:dyDescent="0.3">
      <c r="A432" s="3" t="s">
        <v>531</v>
      </c>
      <c r="B432" s="10">
        <v>33.504816599999998</v>
      </c>
      <c r="C432" s="10">
        <v>126.54192569999999</v>
      </c>
      <c r="D432" s="10" t="s">
        <v>59</v>
      </c>
      <c r="E432" s="10" t="s">
        <v>60</v>
      </c>
      <c r="F432" s="10" t="s">
        <v>135</v>
      </c>
      <c r="G432" s="4" t="s">
        <v>29</v>
      </c>
    </row>
    <row r="433" spans="1:7" x14ac:dyDescent="0.3">
      <c r="A433" s="3" t="s">
        <v>532</v>
      </c>
      <c r="B433" s="10">
        <v>33.337600000000002</v>
      </c>
      <c r="C433" s="10">
        <v>126.2638</v>
      </c>
      <c r="D433" s="10" t="s">
        <v>59</v>
      </c>
      <c r="E433" s="10" t="s">
        <v>60</v>
      </c>
      <c r="F433" s="10" t="s">
        <v>143</v>
      </c>
      <c r="G433" s="4" t="s">
        <v>576</v>
      </c>
    </row>
    <row r="434" spans="1:7" x14ac:dyDescent="0.3">
      <c r="A434" s="3" t="s">
        <v>533</v>
      </c>
      <c r="B434" s="10">
        <v>33.3131621</v>
      </c>
      <c r="C434" s="10">
        <v>126.7433747</v>
      </c>
      <c r="D434" s="10" t="s">
        <v>59</v>
      </c>
      <c r="E434" s="10" t="s">
        <v>65</v>
      </c>
      <c r="F434" s="10" t="s">
        <v>168</v>
      </c>
      <c r="G434" s="4" t="s">
        <v>578</v>
      </c>
    </row>
    <row r="435" spans="1:7" x14ac:dyDescent="0.3">
      <c r="A435" s="3" t="s">
        <v>534</v>
      </c>
      <c r="B435" s="10">
        <v>33.383393900000002</v>
      </c>
      <c r="C435" s="10">
        <v>126.7946568</v>
      </c>
      <c r="D435" s="10" t="s">
        <v>59</v>
      </c>
      <c r="E435" s="10" t="s">
        <v>65</v>
      </c>
      <c r="F435" s="10" t="s">
        <v>205</v>
      </c>
      <c r="G435" s="4" t="s">
        <v>580</v>
      </c>
    </row>
    <row r="436" spans="1:7" x14ac:dyDescent="0.3">
      <c r="A436" s="3" t="s">
        <v>535</v>
      </c>
      <c r="B436" s="10">
        <v>33.260710699999997</v>
      </c>
      <c r="C436" s="10">
        <v>126.55586529999999</v>
      </c>
      <c r="D436" s="10" t="s">
        <v>59</v>
      </c>
      <c r="E436" s="10" t="s">
        <v>65</v>
      </c>
      <c r="F436" s="10" t="s">
        <v>368</v>
      </c>
      <c r="G436" s="4" t="s">
        <v>573</v>
      </c>
    </row>
    <row r="437" spans="1:7" x14ac:dyDescent="0.3">
      <c r="A437" s="3" t="s">
        <v>536</v>
      </c>
      <c r="B437" s="10">
        <v>33.260710719999999</v>
      </c>
      <c r="C437" s="10">
        <v>126.55586529999999</v>
      </c>
      <c r="D437" s="10" t="s">
        <v>59</v>
      </c>
      <c r="E437" s="10" t="s">
        <v>65</v>
      </c>
      <c r="F437" s="10" t="s">
        <v>368</v>
      </c>
      <c r="G437" s="4" t="s">
        <v>573</v>
      </c>
    </row>
    <row r="438" spans="1:7" x14ac:dyDescent="0.3">
      <c r="A438" s="3" t="s">
        <v>537</v>
      </c>
      <c r="B438" s="10">
        <v>33.504248199999999</v>
      </c>
      <c r="C438" s="10">
        <v>126.4639387</v>
      </c>
      <c r="D438" s="10" t="s">
        <v>59</v>
      </c>
      <c r="E438" s="10" t="s">
        <v>60</v>
      </c>
      <c r="F438" s="10" t="s">
        <v>72</v>
      </c>
      <c r="G438" s="4" t="s">
        <v>28</v>
      </c>
    </row>
    <row r="439" spans="1:7" x14ac:dyDescent="0.3">
      <c r="A439" s="3" t="s">
        <v>538</v>
      </c>
      <c r="B439" s="10">
        <v>33.28825123</v>
      </c>
      <c r="C439" s="10">
        <v>126.6275198</v>
      </c>
      <c r="D439" s="10" t="s">
        <v>59</v>
      </c>
      <c r="E439" s="10" t="s">
        <v>65</v>
      </c>
      <c r="F439" s="10" t="s">
        <v>168</v>
      </c>
      <c r="G439" s="4" t="s">
        <v>578</v>
      </c>
    </row>
    <row r="440" spans="1:7" x14ac:dyDescent="0.3">
      <c r="A440" s="3" t="s">
        <v>539</v>
      </c>
      <c r="B440" s="10">
        <v>33.512142480000001</v>
      </c>
      <c r="C440" s="10">
        <v>126.5200397</v>
      </c>
      <c r="D440" s="10" t="s">
        <v>59</v>
      </c>
      <c r="E440" s="10" t="s">
        <v>60</v>
      </c>
      <c r="F440" s="10" t="s">
        <v>198</v>
      </c>
      <c r="G440" s="4" t="s">
        <v>29</v>
      </c>
    </row>
    <row r="441" spans="1:7" x14ac:dyDescent="0.3">
      <c r="A441" s="3" t="s">
        <v>540</v>
      </c>
      <c r="B441" s="10">
        <v>33.513743769999998</v>
      </c>
      <c r="C441" s="10">
        <v>126.50331540000001</v>
      </c>
      <c r="D441" s="10" t="s">
        <v>59</v>
      </c>
      <c r="E441" s="10" t="s">
        <v>60</v>
      </c>
      <c r="F441" s="10" t="s">
        <v>63</v>
      </c>
      <c r="G441" s="4" t="s">
        <v>29</v>
      </c>
    </row>
    <row r="442" spans="1:7" x14ac:dyDescent="0.3">
      <c r="A442" s="3" t="s">
        <v>541</v>
      </c>
      <c r="B442" s="10">
        <v>33.508323300000001</v>
      </c>
      <c r="C442" s="10">
        <v>126.5459115</v>
      </c>
      <c r="D442" s="10" t="s">
        <v>59</v>
      </c>
      <c r="E442" s="10" t="s">
        <v>60</v>
      </c>
      <c r="F442" s="10" t="s">
        <v>141</v>
      </c>
      <c r="G442" s="4" t="s">
        <v>29</v>
      </c>
    </row>
    <row r="443" spans="1:7" x14ac:dyDescent="0.3">
      <c r="A443" s="3" t="s">
        <v>542</v>
      </c>
      <c r="B443" s="10">
        <v>33.426168850000003</v>
      </c>
      <c r="C443" s="10">
        <v>126.5578525</v>
      </c>
      <c r="D443" s="10" t="s">
        <v>59</v>
      </c>
      <c r="E443" s="10" t="s">
        <v>60</v>
      </c>
      <c r="F443" s="10" t="s">
        <v>124</v>
      </c>
      <c r="G443" s="4" t="s">
        <v>575</v>
      </c>
    </row>
    <row r="444" spans="1:7" x14ac:dyDescent="0.3">
      <c r="A444" s="3" t="s">
        <v>543</v>
      </c>
      <c r="B444" s="10">
        <v>33.522102140000001</v>
      </c>
      <c r="C444" s="10">
        <v>126.5845376</v>
      </c>
      <c r="D444" s="10" t="s">
        <v>59</v>
      </c>
      <c r="E444" s="10" t="s">
        <v>60</v>
      </c>
      <c r="F444" s="10" t="s">
        <v>70</v>
      </c>
      <c r="G444" s="4" t="s">
        <v>575</v>
      </c>
    </row>
    <row r="445" spans="1:7" x14ac:dyDescent="0.3">
      <c r="A445" s="3" t="s">
        <v>544</v>
      </c>
      <c r="B445" s="10">
        <v>33.489052729999997</v>
      </c>
      <c r="C445" s="10">
        <v>126.49149250000001</v>
      </c>
      <c r="D445" s="10" t="s">
        <v>59</v>
      </c>
      <c r="E445" s="10" t="s">
        <v>60</v>
      </c>
      <c r="F445" s="10" t="s">
        <v>87</v>
      </c>
      <c r="G445" s="4" t="s">
        <v>28</v>
      </c>
    </row>
    <row r="446" spans="1:7" x14ac:dyDescent="0.3">
      <c r="A446" s="3" t="s">
        <v>545</v>
      </c>
      <c r="B446" s="10">
        <v>33.491752169999998</v>
      </c>
      <c r="C446" s="10">
        <v>126.4322358</v>
      </c>
      <c r="D446" s="10" t="s">
        <v>59</v>
      </c>
      <c r="E446" s="10" t="s">
        <v>60</v>
      </c>
      <c r="F446" s="10" t="s">
        <v>175</v>
      </c>
      <c r="G446" s="4" t="s">
        <v>28</v>
      </c>
    </row>
    <row r="447" spans="1:7" x14ac:dyDescent="0.3">
      <c r="A447" s="3" t="s">
        <v>546</v>
      </c>
      <c r="B447" s="10">
        <v>33.54806507</v>
      </c>
      <c r="C447" s="10">
        <v>126.650319</v>
      </c>
      <c r="D447" s="10" t="s">
        <v>59</v>
      </c>
      <c r="E447" s="10" t="s">
        <v>60</v>
      </c>
      <c r="F447" s="10" t="s">
        <v>209</v>
      </c>
      <c r="G447" s="4" t="s">
        <v>577</v>
      </c>
    </row>
    <row r="448" spans="1:7" x14ac:dyDescent="0.3">
      <c r="A448" s="3" t="s">
        <v>547</v>
      </c>
      <c r="B448" s="10">
        <v>33.490438480000002</v>
      </c>
      <c r="C448" s="10">
        <v>126.5428174</v>
      </c>
      <c r="D448" s="10" t="s">
        <v>59</v>
      </c>
      <c r="E448" s="10" t="s">
        <v>60</v>
      </c>
      <c r="F448" s="10" t="s">
        <v>74</v>
      </c>
      <c r="G448" s="4" t="s">
        <v>29</v>
      </c>
    </row>
    <row r="449" spans="1:7" x14ac:dyDescent="0.3">
      <c r="A449" s="3" t="s">
        <v>548</v>
      </c>
      <c r="B449" s="10">
        <v>33.491642900000002</v>
      </c>
      <c r="C449" s="10">
        <v>126.53785139999999</v>
      </c>
      <c r="D449" s="10" t="s">
        <v>59</v>
      </c>
      <c r="E449" s="10" t="s">
        <v>60</v>
      </c>
      <c r="F449" s="10" t="s">
        <v>74</v>
      </c>
      <c r="G449" s="4" t="s">
        <v>29</v>
      </c>
    </row>
    <row r="450" spans="1:7" x14ac:dyDescent="0.3">
      <c r="A450" s="3" t="s">
        <v>549</v>
      </c>
      <c r="B450" s="10">
        <v>33.52687169</v>
      </c>
      <c r="C450" s="10">
        <v>126.5905072</v>
      </c>
      <c r="D450" s="10" t="s">
        <v>59</v>
      </c>
      <c r="E450" s="10" t="s">
        <v>60</v>
      </c>
      <c r="F450" s="10" t="s">
        <v>70</v>
      </c>
      <c r="G450" s="4" t="s">
        <v>575</v>
      </c>
    </row>
    <row r="451" spans="1:7" x14ac:dyDescent="0.3">
      <c r="A451" s="3" t="s">
        <v>550</v>
      </c>
      <c r="B451" s="10">
        <v>33.274304549999997</v>
      </c>
      <c r="C451" s="10">
        <v>126.28013180000001</v>
      </c>
      <c r="D451" s="10" t="s">
        <v>59</v>
      </c>
      <c r="E451" s="10" t="s">
        <v>65</v>
      </c>
      <c r="F451" s="10" t="s">
        <v>68</v>
      </c>
      <c r="G451" s="4" t="s">
        <v>574</v>
      </c>
    </row>
    <row r="452" spans="1:7" x14ac:dyDescent="0.3">
      <c r="A452" s="3" t="s">
        <v>551</v>
      </c>
      <c r="B452" s="10">
        <v>33.293724820000001</v>
      </c>
      <c r="C452" s="10">
        <v>126.7586708</v>
      </c>
      <c r="D452" s="10" t="s">
        <v>59</v>
      </c>
      <c r="E452" s="10" t="s">
        <v>65</v>
      </c>
      <c r="F452" s="10" t="s">
        <v>168</v>
      </c>
      <c r="G452" s="4" t="s">
        <v>578</v>
      </c>
    </row>
    <row r="453" spans="1:7" x14ac:dyDescent="0.3">
      <c r="A453" s="3" t="s">
        <v>552</v>
      </c>
      <c r="B453" s="10">
        <v>33.2799482</v>
      </c>
      <c r="C453" s="10">
        <v>126.71858760000001</v>
      </c>
      <c r="D453" s="10" t="s">
        <v>59</v>
      </c>
      <c r="E453" s="10" t="s">
        <v>65</v>
      </c>
      <c r="F453" s="10" t="s">
        <v>168</v>
      </c>
      <c r="G453" s="4" t="s">
        <v>578</v>
      </c>
    </row>
    <row r="454" spans="1:7" x14ac:dyDescent="0.3">
      <c r="A454" s="3" t="s">
        <v>553</v>
      </c>
      <c r="B454" s="10">
        <v>33.266705299999998</v>
      </c>
      <c r="C454" s="10">
        <v>126.57322000000001</v>
      </c>
      <c r="D454" s="10" t="s">
        <v>59</v>
      </c>
      <c r="E454" s="10" t="s">
        <v>65</v>
      </c>
      <c r="F454" s="10" t="s">
        <v>122</v>
      </c>
      <c r="G454" s="4" t="s">
        <v>578</v>
      </c>
    </row>
    <row r="455" spans="1:7" x14ac:dyDescent="0.3">
      <c r="A455" s="3" t="s">
        <v>554</v>
      </c>
      <c r="B455" s="10">
        <v>33.252102950000001</v>
      </c>
      <c r="C455" s="10">
        <v>126.515693</v>
      </c>
      <c r="D455" s="10" t="s">
        <v>59</v>
      </c>
      <c r="E455" s="10" t="s">
        <v>65</v>
      </c>
      <c r="F455" s="10" t="s">
        <v>66</v>
      </c>
      <c r="G455" s="4" t="s">
        <v>573</v>
      </c>
    </row>
    <row r="456" spans="1:7" x14ac:dyDescent="0.3">
      <c r="A456" s="3" t="s">
        <v>555</v>
      </c>
      <c r="B456" s="10">
        <v>33.51726927</v>
      </c>
      <c r="C456" s="10">
        <v>126.5241738</v>
      </c>
      <c r="D456" s="10" t="s">
        <v>59</v>
      </c>
      <c r="E456" s="10" t="s">
        <v>60</v>
      </c>
      <c r="F456" s="10" t="s">
        <v>198</v>
      </c>
      <c r="G456" s="4" t="s">
        <v>29</v>
      </c>
    </row>
    <row r="457" spans="1:7" x14ac:dyDescent="0.3">
      <c r="A457" s="3" t="s">
        <v>556</v>
      </c>
      <c r="B457" s="10">
        <v>33.397374360000001</v>
      </c>
      <c r="C457" s="10">
        <v>126.246075</v>
      </c>
      <c r="D457" s="10" t="s">
        <v>59</v>
      </c>
      <c r="E457" s="10" t="s">
        <v>60</v>
      </c>
      <c r="F457" s="10" t="s">
        <v>80</v>
      </c>
      <c r="G457" s="4" t="s">
        <v>576</v>
      </c>
    </row>
    <row r="458" spans="1:7" x14ac:dyDescent="0.3">
      <c r="A458" s="3" t="s">
        <v>557</v>
      </c>
      <c r="B458" s="10">
        <v>33.436392859999998</v>
      </c>
      <c r="C458" s="10">
        <v>126.29804439999999</v>
      </c>
      <c r="D458" s="10" t="s">
        <v>59</v>
      </c>
      <c r="E458" s="10" t="s">
        <v>60</v>
      </c>
      <c r="F458" s="10" t="s">
        <v>80</v>
      </c>
      <c r="G458" s="4" t="s">
        <v>576</v>
      </c>
    </row>
    <row r="459" spans="1:7" x14ac:dyDescent="0.3">
      <c r="A459" s="3" t="s">
        <v>558</v>
      </c>
      <c r="B459" s="10">
        <v>33.524773920000001</v>
      </c>
      <c r="C459" s="10">
        <v>126.5868579</v>
      </c>
      <c r="D459" s="10" t="s">
        <v>59</v>
      </c>
      <c r="E459" s="10" t="s">
        <v>60</v>
      </c>
      <c r="F459" s="10" t="s">
        <v>70</v>
      </c>
      <c r="G459" s="4" t="s">
        <v>575</v>
      </c>
    </row>
    <row r="460" spans="1:7" x14ac:dyDescent="0.3">
      <c r="A460" s="3" t="s">
        <v>559</v>
      </c>
      <c r="B460" s="10">
        <v>33.511892019999998</v>
      </c>
      <c r="C460" s="10">
        <v>126.56092390000001</v>
      </c>
      <c r="D460" s="10" t="s">
        <v>59</v>
      </c>
      <c r="E460" s="10" t="s">
        <v>60</v>
      </c>
      <c r="F460" s="10" t="s">
        <v>107</v>
      </c>
      <c r="G460" s="4" t="s">
        <v>575</v>
      </c>
    </row>
    <row r="461" spans="1:7" x14ac:dyDescent="0.3">
      <c r="A461" s="3" t="s">
        <v>560</v>
      </c>
      <c r="B461" s="10">
        <v>33.243712000000002</v>
      </c>
      <c r="C461" s="10">
        <v>126.4505592</v>
      </c>
      <c r="D461" s="10" t="s">
        <v>59</v>
      </c>
      <c r="E461" s="10" t="s">
        <v>65</v>
      </c>
      <c r="F461" s="10" t="s">
        <v>97</v>
      </c>
      <c r="G461" s="4" t="s">
        <v>573</v>
      </c>
    </row>
    <row r="462" spans="1:7" x14ac:dyDescent="0.3">
      <c r="A462" s="3" t="s">
        <v>561</v>
      </c>
      <c r="B462" s="10">
        <v>33.296944629999999</v>
      </c>
      <c r="C462" s="10">
        <v>126.5898925</v>
      </c>
      <c r="D462" s="10" t="s">
        <v>59</v>
      </c>
      <c r="E462" s="10" t="s">
        <v>65</v>
      </c>
      <c r="F462" s="10" t="s">
        <v>100</v>
      </c>
      <c r="G462" s="4" t="s">
        <v>578</v>
      </c>
    </row>
    <row r="463" spans="1:7" x14ac:dyDescent="0.3">
      <c r="A463" s="3" t="s">
        <v>562</v>
      </c>
      <c r="B463" s="10">
        <v>33.495664269999999</v>
      </c>
      <c r="C463" s="10">
        <v>126.5314157</v>
      </c>
      <c r="D463" s="10" t="s">
        <v>59</v>
      </c>
      <c r="E463" s="10" t="s">
        <v>60</v>
      </c>
      <c r="F463" s="10" t="s">
        <v>74</v>
      </c>
      <c r="G463" s="4" t="s">
        <v>29</v>
      </c>
    </row>
    <row r="464" spans="1:7" x14ac:dyDescent="0.3">
      <c r="A464" s="3" t="s">
        <v>563</v>
      </c>
      <c r="B464" s="10">
        <v>33.256161830000003</v>
      </c>
      <c r="C464" s="10">
        <v>126.5684383</v>
      </c>
      <c r="D464" s="10" t="s">
        <v>59</v>
      </c>
      <c r="E464" s="10" t="s">
        <v>65</v>
      </c>
      <c r="F464" s="10" t="s">
        <v>122</v>
      </c>
      <c r="G464" s="4" t="s">
        <v>578</v>
      </c>
    </row>
    <row r="465" spans="1:7" x14ac:dyDescent="0.3">
      <c r="A465" s="3" t="s">
        <v>564</v>
      </c>
      <c r="B465" s="10">
        <v>33.27316218</v>
      </c>
      <c r="C465" s="10">
        <v>126.59687220000001</v>
      </c>
      <c r="D465" s="10" t="s">
        <v>59</v>
      </c>
      <c r="E465" s="10" t="s">
        <v>65</v>
      </c>
      <c r="F465" s="10" t="s">
        <v>100</v>
      </c>
      <c r="G465" s="4" t="s">
        <v>578</v>
      </c>
    </row>
    <row r="466" spans="1:7" x14ac:dyDescent="0.3">
      <c r="A466" s="3" t="s">
        <v>565</v>
      </c>
      <c r="B466" s="10">
        <v>33.485141990000002</v>
      </c>
      <c r="C466" s="10">
        <v>126.500517</v>
      </c>
      <c r="D466" s="10" t="s">
        <v>59</v>
      </c>
      <c r="E466" s="10" t="s">
        <v>60</v>
      </c>
      <c r="F466" s="10" t="s">
        <v>87</v>
      </c>
      <c r="G466" s="4" t="s">
        <v>28</v>
      </c>
    </row>
    <row r="467" spans="1:7" x14ac:dyDescent="0.3">
      <c r="A467" s="3" t="s">
        <v>566</v>
      </c>
      <c r="B467" s="10">
        <v>33.255189209999998</v>
      </c>
      <c r="C467" s="10">
        <v>126.50770060000001</v>
      </c>
      <c r="D467" s="10" t="s">
        <v>59</v>
      </c>
      <c r="E467" s="10" t="s">
        <v>65</v>
      </c>
      <c r="F467" s="10" t="s">
        <v>76</v>
      </c>
      <c r="G467" s="4" t="s">
        <v>573</v>
      </c>
    </row>
    <row r="468" spans="1:7" x14ac:dyDescent="0.3">
      <c r="A468" s="3" t="s">
        <v>567</v>
      </c>
      <c r="B468" s="10">
        <v>33.497413780000002</v>
      </c>
      <c r="C468" s="10">
        <v>126.90552630000001</v>
      </c>
      <c r="D468" s="10" t="s">
        <v>59</v>
      </c>
      <c r="E468" s="10" t="s">
        <v>60</v>
      </c>
      <c r="F468" s="10" t="s">
        <v>90</v>
      </c>
      <c r="G468" s="4" t="s">
        <v>577</v>
      </c>
    </row>
    <row r="469" spans="1:7" x14ac:dyDescent="0.3">
      <c r="A469" s="3" t="s">
        <v>568</v>
      </c>
      <c r="B469" s="10">
        <v>33.435205430000003</v>
      </c>
      <c r="C469" s="10">
        <v>126.8178509</v>
      </c>
      <c r="D469" s="10" t="s">
        <v>59</v>
      </c>
      <c r="E469" s="10" t="s">
        <v>65</v>
      </c>
      <c r="F469" s="10" t="s">
        <v>138</v>
      </c>
      <c r="G469" s="4" t="s">
        <v>579</v>
      </c>
    </row>
    <row r="470" spans="1:7" x14ac:dyDescent="0.3">
      <c r="A470" s="3" t="s">
        <v>569</v>
      </c>
      <c r="B470" s="10">
        <v>33.447217000000002</v>
      </c>
      <c r="C470" s="10">
        <v>126.915426</v>
      </c>
      <c r="D470" s="10" t="s">
        <v>59</v>
      </c>
      <c r="E470" s="10" t="s">
        <v>65</v>
      </c>
      <c r="F470" s="10" t="s">
        <v>138</v>
      </c>
      <c r="G470" s="4" t="s">
        <v>579</v>
      </c>
    </row>
    <row r="471" spans="1:7" x14ac:dyDescent="0.3">
      <c r="A471" s="3" t="s">
        <v>570</v>
      </c>
      <c r="B471" s="10">
        <v>33.394150420000003</v>
      </c>
      <c r="C471" s="10">
        <v>126.79816940000001</v>
      </c>
      <c r="D471" s="10" t="s">
        <v>59</v>
      </c>
      <c r="E471" s="10" t="s">
        <v>65</v>
      </c>
      <c r="F471" s="10" t="s">
        <v>205</v>
      </c>
      <c r="G471" s="4" t="s">
        <v>580</v>
      </c>
    </row>
    <row r="472" spans="1:7" x14ac:dyDescent="0.3">
      <c r="A472" s="3" t="s">
        <v>571</v>
      </c>
      <c r="B472" s="10">
        <v>33.251816120000001</v>
      </c>
      <c r="C472" s="10">
        <v>126.569496</v>
      </c>
      <c r="D472" s="10" t="s">
        <v>59</v>
      </c>
      <c r="E472" s="10" t="s">
        <v>65</v>
      </c>
      <c r="F472" s="10" t="s">
        <v>122</v>
      </c>
      <c r="G472" s="4" t="s">
        <v>578</v>
      </c>
    </row>
    <row r="473" spans="1:7" ht="18" thickBot="1" x14ac:dyDescent="0.35">
      <c r="A473" s="11" t="s">
        <v>572</v>
      </c>
      <c r="B473" s="12">
        <v>33.282131620000001</v>
      </c>
      <c r="C473" s="12">
        <v>126.6211981</v>
      </c>
      <c r="D473" s="12" t="s">
        <v>59</v>
      </c>
      <c r="E473" s="12" t="s">
        <v>65</v>
      </c>
      <c r="F473" s="12" t="s">
        <v>168</v>
      </c>
      <c r="G473" s="30" t="s">
        <v>578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제주도</vt:lpstr>
      <vt:lpstr>제주시 및 서귀포시</vt:lpstr>
      <vt:lpstr>Zone(변전소 기준)</vt:lpstr>
      <vt:lpstr>월간 평균 충전량</vt:lpstr>
      <vt:lpstr>충전소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PESL_RTDS</cp:lastModifiedBy>
  <dcterms:created xsi:type="dcterms:W3CDTF">2023-01-10T08:19:07Z</dcterms:created>
  <dcterms:modified xsi:type="dcterms:W3CDTF">2023-01-11T17:42:09Z</dcterms:modified>
</cp:coreProperties>
</file>