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1" activeTab="22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Tower" sheetId="51" r:id="rId8"/>
    <sheet name="Back and Forth" sheetId="66" r:id="rId9"/>
    <sheet name="Maze" sheetId="52" r:id="rId10"/>
    <sheet name="Guard House" sheetId="53" r:id="rId11"/>
    <sheet name="Tower Top" sheetId="61" r:id="rId12"/>
    <sheet name="Temple" sheetId="55" r:id="rId13"/>
    <sheet name="Colonnade" sheetId="57" r:id="rId14"/>
    <sheet name="Snake Shrine" sheetId="58" r:id="rId15"/>
    <sheet name="Priest Quarters" sheetId="59" r:id="rId16"/>
    <sheet name="Altar of S" sheetId="60" r:id="rId17"/>
    <sheet name="Ruins" sheetId="54" r:id="rId18"/>
    <sheet name="Tomb" sheetId="63" r:id="rId19"/>
    <sheet name="Arena" sheetId="67" r:id="rId20"/>
    <sheet name="Portal1" sheetId="62" r:id="rId21"/>
    <sheet name="Final Room" sheetId="65" r:id="rId22"/>
    <sheet name="Tiles" sheetId="56" r:id="rId23"/>
  </sheets>
  <definedNames>
    <definedName name="_xlnm._FilterDatabase" localSheetId="22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Z20" i="65" l="1"/>
  <c r="Z19" i="65"/>
  <c r="Z18" i="65"/>
  <c r="Z17" i="65"/>
  <c r="Z16" i="65"/>
  <c r="Z15" i="65"/>
  <c r="Z14" i="65"/>
  <c r="Z13" i="65"/>
  <c r="Z12" i="65"/>
  <c r="Z11" i="65"/>
  <c r="Z10" i="65"/>
  <c r="Z9" i="65"/>
  <c r="Z8" i="65"/>
  <c r="Z7" i="65"/>
  <c r="Z6" i="65"/>
  <c r="Z5" i="65"/>
  <c r="Z4" i="65"/>
  <c r="Z3" i="65"/>
  <c r="Z2" i="65"/>
  <c r="Z1" i="65"/>
  <c r="Z20" i="62"/>
  <c r="Z19" i="62"/>
  <c r="Z18" i="62"/>
  <c r="Z17" i="62"/>
  <c r="Z16" i="62"/>
  <c r="Z15" i="62"/>
  <c r="Z14" i="62"/>
  <c r="Z13" i="62"/>
  <c r="Z12" i="62"/>
  <c r="Z11" i="62"/>
  <c r="Z10" i="62"/>
  <c r="Z9" i="62"/>
  <c r="Z8" i="62"/>
  <c r="Z7" i="62"/>
  <c r="Z6" i="62"/>
  <c r="Z5" i="62"/>
  <c r="Z4" i="62"/>
  <c r="Z3" i="62"/>
  <c r="Z2" i="62"/>
  <c r="Z1" i="62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A21" i="65"/>
  <c r="B21" i="62" l="1"/>
  <c r="C21" i="62"/>
  <c r="D21" i="62"/>
  <c r="E21" i="62"/>
  <c r="F21" i="62"/>
  <c r="G21" i="62"/>
  <c r="H21" i="62"/>
  <c r="I21" i="62"/>
  <c r="J21" i="62"/>
  <c r="K21" i="62"/>
  <c r="L21" i="62"/>
  <c r="M21" i="62"/>
  <c r="N21" i="62"/>
  <c r="O21" i="62"/>
  <c r="P21" i="62"/>
  <c r="Q21" i="62"/>
  <c r="R21" i="62"/>
  <c r="S21" i="62"/>
  <c r="T21" i="62"/>
  <c r="A21" i="62"/>
  <c r="AB1" i="67" l="1"/>
  <c r="AA25" i="67"/>
  <c r="AB25" i="67" s="1"/>
  <c r="AA24" i="67"/>
  <c r="AB24" i="67" s="1"/>
  <c r="AA23" i="67"/>
  <c r="AB23" i="67" s="1"/>
  <c r="AA22" i="67"/>
  <c r="AB22" i="67" s="1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C21" i="67"/>
  <c r="B21" i="67"/>
  <c r="A21" i="67"/>
  <c r="AA21" i="67" s="1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A3" i="62"/>
  <c r="AB3" i="62" s="1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<sst xmlns="http://schemas.openxmlformats.org/spreadsheetml/2006/main" count="8682" uniqueCount="273">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</sst>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0" fillId="0" borderId="9" xfId="0" applyBorder="1"/>
    <xf numFmtId="0" fontId="0" fillId="0" borderId="0" xfId="0" applyFont="1"/>
    <xf numFmtId="0" fontId="0" fillId="0" borderId="9" xfId="0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\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153</v>
      </c>
      <c r="AB1" s="15" t="s">
        <v>131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154</v>
      </c>
      <c r="AB2" s="15" t="s">
        <v>132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155</v>
      </c>
      <c r="AB3" s="15" t="s">
        <v>133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156</v>
      </c>
      <c r="AB4" s="15" t="s">
        <v>134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152</v>
      </c>
      <c r="AB5" s="15" t="s">
        <v>135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157</v>
      </c>
      <c r="AB6" s="15" t="s">
        <v>136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158</v>
      </c>
      <c r="AB7" s="15" t="s">
        <v>137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159</v>
      </c>
      <c r="AB8" s="15" t="s">
        <v>138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160</v>
      </c>
      <c r="AB9" s="15" t="s">
        <v>139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161</v>
      </c>
      <c r="AB10" s="15" t="s">
        <v>140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162</v>
      </c>
      <c r="AB11" s="15" t="s">
        <v>139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163</v>
      </c>
      <c r="AB12" s="15" t="s">
        <v>141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164</v>
      </c>
      <c r="AB13" s="15" t="s">
        <v>142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157</v>
      </c>
      <c r="AB14" s="15" t="s">
        <v>143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158</v>
      </c>
      <c r="AB15" s="15" t="s">
        <v>144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152</v>
      </c>
      <c r="AB16" s="15" t="s">
        <v>145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165</v>
      </c>
      <c r="AB17" s="15" t="s">
        <v>146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166</v>
      </c>
      <c r="AB18" s="15" t="s">
        <v>147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167</v>
      </c>
      <c r="AB19" s="15" t="s">
        <v>148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151</v>
      </c>
      <c r="AB20" s="15" t="s">
        <v>149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6" priority="2">
      <formula>AND(COLUMN()&lt;=$B$26,ROW()&lt;=$B$27)</formula>
    </cfRule>
  </conditionalFormatting>
  <conditionalFormatting sqref="A1:Z25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4" priority="4">
      <formula>AND(COLUMN()&lt;=$B$26,ROW()&lt;=$B$27)</formula>
    </cfRule>
  </conditionalFormatting>
  <conditionalFormatting sqref="A21:Z25 U1:Z20">
    <cfRule type="cellIs" dxfId="43" priority="3" stopIfTrue="1" operator="equal">
      <formula>":"</formula>
    </cfRule>
  </conditionalFormatting>
  <conditionalFormatting sqref="A1:T20">
    <cfRule type="expression" dxfId="42" priority="2">
      <formula>AND(COLUMN()&lt;=$B$26,ROW()&lt;=$B$27)</formula>
    </cfRule>
  </conditionalFormatting>
  <conditionalFormatting sqref="A1:T20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0" priority="4">
      <formula>AND(COLUMN()&lt;=$B$26,ROW()&lt;=$B$27)</formula>
    </cfRule>
  </conditionalFormatting>
  <conditionalFormatting sqref="A21:Z25 U1:Z20">
    <cfRule type="cellIs" dxfId="39" priority="3" stopIfTrue="1" operator="equal">
      <formula>":"</formula>
    </cfRule>
  </conditionalFormatting>
  <conditionalFormatting sqref="A1:T20">
    <cfRule type="expression" dxfId="38" priority="2">
      <formula>AND(COLUMN()&lt;=$B$26,ROW()&lt;=$B$27)</formula>
    </cfRule>
  </conditionalFormatting>
  <conditionalFormatting sqref="A1:T20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j:-:j (:~.~~~</v>
      </c>
      <c r="AB6" t="str">
        <f t="shared" si="1"/>
        <v>'~~~~:) j:-:j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130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130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130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130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130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46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63</v>
      </c>
      <c r="I13" s="14" t="s">
        <v>12</v>
      </c>
      <c r="J13" s="7" t="s">
        <v>5</v>
      </c>
      <c r="K13" s="7" t="s">
        <v>11</v>
      </c>
      <c r="L13" s="7" t="s">
        <v>63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x/+\x  :~~~.~</v>
      </c>
      <c r="AB13" t="str">
        <f t="shared" si="1"/>
        <v>'.~~~:  x/+\x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11</v>
      </c>
      <c r="G14" s="7" t="s">
        <v>63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63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~~~~:\x:::::x/:~~~~~</v>
      </c>
      <c r="AB14" t="str">
        <f t="shared" si="1"/>
        <v>'~~~~:\x:::::x/:~~~~~',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6" priority="4">
      <formula>AND(COLUMN()&lt;=$B$26,ROW()&lt;=$B$27)</formula>
    </cfRule>
  </conditionalFormatting>
  <conditionalFormatting sqref="A21:Z25 U1:Z20">
    <cfRule type="cellIs" dxfId="35" priority="3" stopIfTrue="1" operator="equal">
      <formula>":"</formula>
    </cfRule>
  </conditionalFormatting>
  <conditionalFormatting sqref="A1:T20">
    <cfRule type="expression" dxfId="34" priority="2">
      <formula>AND(COLUMN()&lt;=$B$26,ROW()&lt;=$B$27)</formula>
    </cfRule>
  </conditionalFormatting>
  <conditionalFormatting sqref="A1:T20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130</v>
      </c>
      <c r="C10" s="14" t="s">
        <v>130</v>
      </c>
      <c r="D10" s="14" t="s">
        <v>130</v>
      </c>
      <c r="E10" s="14" t="s">
        <v>130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130</v>
      </c>
      <c r="M10" s="14" t="s">
        <v>130</v>
      </c>
      <c r="N10" s="14" t="s">
        <v>130</v>
      </c>
      <c r="O10" s="14" t="s">
        <v>130</v>
      </c>
      <c r="P10" s="14" t="s">
        <v>130</v>
      </c>
      <c r="Q10" s="14" t="s">
        <v>130</v>
      </c>
      <c r="R10" s="14" t="s">
        <v>130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130</v>
      </c>
      <c r="B11" s="14" t="s">
        <v>130</v>
      </c>
      <c r="C11" s="14" t="s">
        <v>130</v>
      </c>
      <c r="D11" s="14" t="s">
        <v>130</v>
      </c>
      <c r="E11" s="14" t="s">
        <v>130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130</v>
      </c>
      <c r="M11" s="14" t="s">
        <v>130</v>
      </c>
      <c r="N11" s="14" t="s">
        <v>130</v>
      </c>
      <c r="O11" s="14" t="s">
        <v>130</v>
      </c>
      <c r="P11" s="14" t="s">
        <v>130</v>
      </c>
      <c r="Q11" s="14" t="s">
        <v>130</v>
      </c>
      <c r="R11" s="14" t="s">
        <v>130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2" priority="2">
      <formula>AND(COLUMN()&lt;=$B$26,ROW()&lt;=$B$27)</formula>
    </cfRule>
  </conditionalFormatting>
  <conditionalFormatting sqref="A1:Z25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46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130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130</v>
      </c>
      <c r="C13" s="14" t="s">
        <v>130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130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3" t="s">
        <v>66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130</v>
      </c>
      <c r="R9" s="14" t="s">
        <v>130</v>
      </c>
      <c r="S9" s="14" t="s">
        <v>130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130</v>
      </c>
      <c r="E10" s="14" t="s">
        <v>130</v>
      </c>
      <c r="F10" s="14" t="s">
        <v>130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130</v>
      </c>
      <c r="R10" s="14" t="s">
        <v>130</v>
      </c>
      <c r="S10" s="14" t="s">
        <v>130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130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130</v>
      </c>
      <c r="R11" s="14" t="s">
        <v>130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130</v>
      </c>
      <c r="R12" s="14" t="s">
        <v>130</v>
      </c>
      <c r="S12" s="14" t="s">
        <v>130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48</v>
      </c>
      <c r="E19" s="14" t="s">
        <v>2</v>
      </c>
      <c r="F19" s="14" t="s">
        <v>48</v>
      </c>
      <c r="G19" s="14" t="s">
        <v>6</v>
      </c>
      <c r="H19" s="14" t="s">
        <v>12</v>
      </c>
      <c r="I19" s="14" t="s">
        <v>2</v>
      </c>
      <c r="J19" s="14" t="s">
        <v>130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130</v>
      </c>
      <c r="K6" s="14" t="s">
        <v>2</v>
      </c>
      <c r="L6" s="14" t="s">
        <v>130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130</v>
      </c>
      <c r="K7" s="14" t="s">
        <v>7</v>
      </c>
      <c r="L7" s="14" t="s">
        <v>130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130</v>
      </c>
      <c r="K8" s="14" t="s">
        <v>2</v>
      </c>
      <c r="L8" s="14" t="s">
        <v>130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130</v>
      </c>
      <c r="C9" s="14" t="s">
        <v>130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130</v>
      </c>
      <c r="T9" s="7" t="s">
        <v>130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46</v>
      </c>
      <c r="C10" s="14" t="s">
        <v>130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130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130</v>
      </c>
      <c r="C11" s="14" t="s">
        <v>130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130</v>
      </c>
      <c r="T11" s="7" t="s">
        <v>130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130</v>
      </c>
      <c r="K13" s="14" t="s">
        <v>2</v>
      </c>
      <c r="L13" s="14" t="s">
        <v>130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130</v>
      </c>
      <c r="K14" s="14" t="s">
        <v>7</v>
      </c>
      <c r="L14" s="14" t="s">
        <v>130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130</v>
      </c>
      <c r="K15" s="14" t="s">
        <v>2</v>
      </c>
      <c r="L15" s="14" t="s">
        <v>130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130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130</v>
      </c>
      <c r="H6" s="14" t="s">
        <v>130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41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Z  : </v>
      </c>
      <c r="AB7" t="str">
        <f t="shared" si="1"/>
        <v>'\     /:) :w:  Z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41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Z    /:\   </v>
      </c>
      <c r="AB10" t="str">
        <f t="shared" si="1"/>
        <v>'::::  (: Z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41</v>
      </c>
      <c r="U12" s="8"/>
      <c r="V12" s="8"/>
      <c r="W12" s="8"/>
      <c r="X12" s="8"/>
      <c r="Y12" s="9"/>
      <c r="AA12" t="str">
        <f t="shared" si="0"/>
        <v>)  ::         :    Z</v>
      </c>
      <c r="AB12" t="str">
        <f t="shared" si="1"/>
        <v>')  ::         :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130</v>
      </c>
      <c r="K18" s="14" t="s">
        <v>6</v>
      </c>
      <c r="L18" s="14" t="s">
        <v>6</v>
      </c>
      <c r="M18" s="14" t="s">
        <v>6</v>
      </c>
      <c r="N18" s="14" t="s">
        <v>41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Z      </v>
      </c>
      <c r="AB18" t="str">
        <f t="shared" si="1"/>
        <v>'T    (   `   Z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130</v>
      </c>
      <c r="J19" s="14" t="s">
        <v>130</v>
      </c>
      <c r="K19" s="14" t="s">
        <v>130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130</v>
      </c>
      <c r="I20" s="14" t="s">
        <v>130</v>
      </c>
      <c r="J20" s="14" t="s">
        <v>18</v>
      </c>
      <c r="K20" s="14" t="s">
        <v>130</v>
      </c>
      <c r="L20" s="14" t="s">
        <v>130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41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:wwww:Z  (:</v>
      </c>
      <c r="AB2" t="str">
        <f t="shared" ref="AB2:AB25" si="1">"'"&amp;AA2&amp;"',"</f>
        <v>':   D    :wwww:Z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46</v>
      </c>
      <c r="C8" s="14" t="s">
        <v>130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41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Z     www::w</v>
      </c>
      <c r="AB8" t="str">
        <f t="shared" si="1"/>
        <v>':M`:    Z     www::w',</v>
      </c>
    </row>
    <row r="9" spans="1:28" x14ac:dyDescent="0.25">
      <c r="A9" s="14" t="s">
        <v>2</v>
      </c>
      <c r="B9" s="14" t="s">
        <v>130</v>
      </c>
      <c r="C9" s="14" t="s">
        <v>130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130</v>
      </c>
      <c r="C10" s="14" t="s">
        <v>130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130</v>
      </c>
      <c r="R10" s="14" t="s">
        <v>130</v>
      </c>
      <c r="S10" s="14" t="s">
        <v>130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130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130</v>
      </c>
      <c r="R11" s="14" t="s">
        <v>130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130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130</v>
      </c>
      <c r="S12" s="14" t="s">
        <v>130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25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14</v>
      </c>
      <c r="J1" s="14" t="s">
        <v>2</v>
      </c>
      <c r="K1" s="14" t="s">
        <v>48</v>
      </c>
      <c r="L1" s="14" t="s">
        <v>2</v>
      </c>
      <c r="M1" s="14" t="s">
        <v>13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25</v>
      </c>
      <c r="U1" s="4"/>
      <c r="V1" s="4"/>
      <c r="W1" s="4"/>
      <c r="X1" s="4"/>
      <c r="Y1" s="5"/>
      <c r="AA1" t="str">
        <f>CONCATENATE(A1,B1,C1,D1,E1,F1,G1,H1,I1,J1,K1,L1,M1,N1,O1,P1,Q1,R1,S1,T1,U1,V1,W1,X1,Y1)</f>
        <v>j       (:R:)      j</v>
      </c>
      <c r="AB1" t="str">
        <f>"'"&amp;AA1&amp;"',"</f>
        <v>'j       (:R:)      j',</v>
      </c>
    </row>
    <row r="2" spans="1:28" x14ac:dyDescent="0.25">
      <c r="A2" s="14" t="s">
        <v>42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42</v>
      </c>
      <c r="U3" s="8"/>
      <c r="V3" s="8"/>
      <c r="W3" s="8"/>
      <c r="X3" s="8"/>
      <c r="Y3" s="9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14" t="s">
        <v>42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14</v>
      </c>
      <c r="U4" s="8"/>
      <c r="V4" s="8"/>
      <c r="W4" s="8"/>
      <c r="X4" s="8"/>
      <c r="Y4" s="9"/>
      <c r="AA4" t="str">
        <f t="shared" si="0"/>
        <v>!                  (</v>
      </c>
      <c r="AB4" t="str">
        <f t="shared" si="1"/>
        <v>'!                  (',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)                   </v>
      </c>
      <c r="AB5" t="str">
        <f t="shared" si="1"/>
        <v>')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42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!    !      </v>
      </c>
      <c r="AB6" t="str">
        <f t="shared" si="1"/>
        <v>'        !    !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42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42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12</v>
      </c>
      <c r="U7" s="8"/>
      <c r="V7" s="8"/>
      <c r="W7" s="8"/>
      <c r="X7" s="8"/>
      <c r="Y7" s="9"/>
      <c r="AA7" t="str">
        <f t="shared" si="0"/>
        <v xml:space="preserve">        !    !     /</v>
      </c>
      <c r="AB7" t="str">
        <f t="shared" si="1"/>
        <v>'        !    !     /',</v>
      </c>
    </row>
    <row r="8" spans="1:28" x14ac:dyDescent="0.25">
      <c r="A8" s="14" t="s">
        <v>11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42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42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\       !    !     :</v>
      </c>
      <c r="AB8" t="str">
        <f t="shared" si="1"/>
        <v>'\       !    !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11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:::\              /:</v>
      </c>
      <c r="AB9" t="str">
        <f t="shared" si="1"/>
        <v>':::\              /:',</v>
      </c>
    </row>
    <row r="10" spans="1:28" x14ac:dyDescent="0.25">
      <c r="A10" s="14" t="s">
        <v>2</v>
      </c>
      <c r="B10" s="14" t="s">
        <v>130</v>
      </c>
      <c r="C10" s="14" t="s">
        <v>130</v>
      </c>
      <c r="D10" s="14" t="s">
        <v>2</v>
      </c>
      <c r="E10" s="14">
        <v>8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>
        <v>8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:``:8            8::</v>
      </c>
      <c r="AB10" t="str">
        <f t="shared" si="1"/>
        <v>':``:8            8::',</v>
      </c>
    </row>
    <row r="11" spans="1:28" x14ac:dyDescent="0.25">
      <c r="A11" s="14" t="s">
        <v>22</v>
      </c>
      <c r="B11" s="14" t="s">
        <v>130</v>
      </c>
      <c r="C11" s="14" t="s">
        <v>130</v>
      </c>
      <c r="D11" s="14" t="s">
        <v>168</v>
      </c>
      <c r="E11" s="14">
        <v>8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>
        <v>8</v>
      </c>
      <c r="S11" s="14" t="s">
        <v>130</v>
      </c>
      <c r="T11" s="14" t="s">
        <v>23</v>
      </c>
      <c r="U11" s="8"/>
      <c r="V11" s="8"/>
      <c r="W11" s="8"/>
      <c r="X11" s="8"/>
      <c r="Y11" s="9"/>
      <c r="AA11" t="str">
        <f t="shared" si="0"/>
        <v>W``F8            8`E</v>
      </c>
      <c r="AB11" t="str">
        <f t="shared" si="1"/>
        <v>'W``F8            8`E',</v>
      </c>
    </row>
    <row r="12" spans="1:28" x14ac:dyDescent="0.25">
      <c r="A12" s="14" t="s">
        <v>2</v>
      </c>
      <c r="B12" s="14" t="s">
        <v>130</v>
      </c>
      <c r="C12" s="14" t="s">
        <v>130</v>
      </c>
      <c r="D12" s="14" t="s">
        <v>2</v>
      </c>
      <c r="E12" s="14">
        <v>8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>
        <v>8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:``:8            8::</v>
      </c>
      <c r="AB12" t="str">
        <f t="shared" si="1"/>
        <v>':``:8            8::',</v>
      </c>
    </row>
    <row r="13" spans="1:28" x14ac:dyDescent="0.25">
      <c r="A13" s="14" t="s">
        <v>2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>:::)              (:</v>
      </c>
      <c r="AB13" t="str">
        <f t="shared" si="1"/>
        <v>':::)              (:',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42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42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)       !    !     :</v>
      </c>
      <c r="AB14" t="str">
        <f t="shared" si="1"/>
        <v>')       !    ! 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42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42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14</v>
      </c>
      <c r="U15" s="8"/>
      <c r="V15" s="8"/>
      <c r="W15" s="8"/>
      <c r="X15" s="8"/>
      <c r="Y15" s="9"/>
      <c r="AA15" t="str">
        <f t="shared" si="0"/>
        <v xml:space="preserve">        !    !     (</v>
      </c>
      <c r="AB15" t="str">
        <f t="shared" si="1"/>
        <v>'        !    !     (',</v>
      </c>
    </row>
    <row r="16" spans="1:28" x14ac:dyDescent="0.25">
      <c r="A16" s="14" t="s">
        <v>11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42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42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\       !    !      </v>
      </c>
      <c r="AB16" t="str">
        <f t="shared" si="1"/>
        <v>'\       !    !      ',</v>
      </c>
    </row>
    <row r="17" spans="1:28" x14ac:dyDescent="0.25">
      <c r="A17" s="14" t="s">
        <v>42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!                   </v>
      </c>
      <c r="AB17" t="str">
        <f t="shared" si="1"/>
        <v>'!                   ',</v>
      </c>
    </row>
    <row r="18" spans="1:28" x14ac:dyDescent="0.25">
      <c r="A18" s="14" t="s">
        <v>42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!                   </v>
      </c>
      <c r="AB18" t="str">
        <f t="shared" si="1"/>
        <v>'!                   ',</v>
      </c>
    </row>
    <row r="19" spans="1:28" x14ac:dyDescent="0.25">
      <c r="A19" s="14" t="s">
        <v>42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12</v>
      </c>
      <c r="I19" s="14" t="s">
        <v>11</v>
      </c>
      <c r="J19" s="14" t="s">
        <v>6</v>
      </c>
      <c r="K19" s="14" t="s">
        <v>6</v>
      </c>
      <c r="L19" s="14" t="s">
        <v>12</v>
      </c>
      <c r="M19" s="14" t="s">
        <v>11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!      /\  /\       </v>
      </c>
      <c r="AB19" t="str">
        <f t="shared" si="1"/>
        <v>'!      /\  /\       ',</v>
      </c>
    </row>
    <row r="20" spans="1:28" x14ac:dyDescent="0.25">
      <c r="A20" s="14" t="s">
        <v>25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42</v>
      </c>
      <c r="G20" s="14" t="s">
        <v>42</v>
      </c>
      <c r="H20" s="14" t="s">
        <v>42</v>
      </c>
      <c r="I20" s="14" t="s">
        <v>2</v>
      </c>
      <c r="J20" s="14" t="s">
        <v>2</v>
      </c>
      <c r="K20" s="14" t="s">
        <v>48</v>
      </c>
      <c r="L20" s="14" t="s">
        <v>2</v>
      </c>
      <c r="M20" s="14" t="s">
        <v>42</v>
      </c>
      <c r="N20" s="14" t="s">
        <v>42</v>
      </c>
      <c r="O20" s="14" t="s">
        <v>42</v>
      </c>
      <c r="P20" s="14" t="s">
        <v>42</v>
      </c>
      <c r="Q20" s="14" t="s">
        <v>11</v>
      </c>
      <c r="R20" s="14" t="s">
        <v>6</v>
      </c>
      <c r="S20" s="14" t="s">
        <v>6</v>
      </c>
      <c r="T20" s="14" t="s">
        <v>25</v>
      </c>
      <c r="U20" s="8"/>
      <c r="V20" s="8"/>
      <c r="W20" s="8"/>
      <c r="X20" s="8"/>
      <c r="Y20" s="9"/>
      <c r="AA20" t="str">
        <f t="shared" si="0"/>
        <v>j   /!!!::R:!!!!\  j</v>
      </c>
      <c r="AB20" t="str">
        <f t="shared" si="1"/>
        <v>'j   /!!!::R:!!!!\  j',</v>
      </c>
    </row>
    <row r="21" spans="1:28" x14ac:dyDescent="0.25">
      <c r="A21" s="28">
        <f>COLUMN()</f>
        <v>1</v>
      </c>
      <c r="B21" s="28">
        <f>COLUMN()</f>
        <v>2</v>
      </c>
      <c r="C21" s="28">
        <f>COLUMN()</f>
        <v>3</v>
      </c>
      <c r="D21" s="28">
        <f>COLUMN()</f>
        <v>4</v>
      </c>
      <c r="E21" s="28">
        <f>COLUMN()</f>
        <v>5</v>
      </c>
      <c r="F21" s="28">
        <f>COLUMN()</f>
        <v>6</v>
      </c>
      <c r="G21" s="28">
        <f>COLUMN()</f>
        <v>7</v>
      </c>
      <c r="H21" s="28">
        <f>COLUMN()</f>
        <v>8</v>
      </c>
      <c r="I21" s="28">
        <f>COLUMN()</f>
        <v>9</v>
      </c>
      <c r="J21" s="28">
        <f>COLUMN()</f>
        <v>10</v>
      </c>
      <c r="K21" s="28">
        <f>COLUMN()</f>
        <v>11</v>
      </c>
      <c r="L21" s="28">
        <f>COLUMN()</f>
        <v>12</v>
      </c>
      <c r="M21" s="28">
        <f>COLUMN()</f>
        <v>13</v>
      </c>
      <c r="N21" s="28">
        <f>COLUMN()</f>
        <v>14</v>
      </c>
      <c r="O21" s="28">
        <f>COLUMN()</f>
        <v>15</v>
      </c>
      <c r="P21" s="28">
        <f>COLUMN()</f>
        <v>16</v>
      </c>
      <c r="Q21" s="28">
        <f>COLUMN()</f>
        <v>17</v>
      </c>
      <c r="R21" s="28">
        <f>COLUMN()</f>
        <v>18</v>
      </c>
      <c r="S21" s="28">
        <f>COLUMN()</f>
        <v>19</v>
      </c>
      <c r="T21" s="28">
        <f>COLUMN()</f>
        <v>20</v>
      </c>
      <c r="U21" s="8"/>
      <c r="V21" s="8"/>
      <c r="W21" s="8"/>
      <c r="X21" s="8"/>
      <c r="Y21" s="9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8" priority="4">
      <formula>AND(COLUMN()&lt;=$B$26,ROW()&lt;=$B$27)</formula>
    </cfRule>
  </conditionalFormatting>
  <conditionalFormatting sqref="A22:Z25 U21:Z21 A1:Z20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19" sqref="J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28"/>
      <c r="V1" s="4"/>
      <c r="W1" s="4"/>
      <c r="X1" s="4"/>
      <c r="Y1" s="5"/>
      <c r="Z1" s="28">
        <f>ROW()-1</f>
        <v>0</v>
      </c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130</v>
      </c>
      <c r="J2" s="14" t="s">
        <v>25</v>
      </c>
      <c r="K2" s="14" t="s">
        <v>130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28"/>
      <c r="V2" s="8"/>
      <c r="W2" s="8"/>
      <c r="X2" s="8"/>
      <c r="Y2" s="9"/>
      <c r="Z2" s="28">
        <f t="shared" ref="Z2:Z20" si="0">ROW()-1</f>
        <v>1</v>
      </c>
      <c r="AA2" t="str">
        <f t="shared" ref="AA2:AA25" si="1">CONCATENATE(A2,B2,C2,D2,E2,F2,G2,H2,I2,J2,K2,L2,M2,N2,O2,P2,Q2,R2,S2,T2,U2,V2,W2,X2,Y2)</f>
        <v>:)     :`j`:      (:</v>
      </c>
      <c r="AB2" t="str">
        <f t="shared" ref="AB2:AB25" si="2">"'"&amp;AA2&amp;"',"</f>
        <v>':)     :`j`: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130</v>
      </c>
      <c r="J3" s="14" t="s">
        <v>130</v>
      </c>
      <c r="K3" s="14" t="s">
        <v>130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28"/>
      <c r="V3" s="8"/>
      <c r="W3" s="8"/>
      <c r="X3" s="8"/>
      <c r="Y3" s="9"/>
      <c r="Z3" s="28">
        <f t="shared" si="0"/>
        <v>2</v>
      </c>
      <c r="AA3" t="str">
        <f t="shared" si="1"/>
        <v>:      :```:       :</v>
      </c>
      <c r="AB3" t="str">
        <f t="shared" si="2"/>
        <v>':      :```: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28"/>
      <c r="V4" s="8"/>
      <c r="W4" s="8"/>
      <c r="X4" s="8"/>
      <c r="Y4" s="9"/>
      <c r="Z4" s="28">
        <f t="shared" si="0"/>
        <v>3</v>
      </c>
      <c r="AA4" t="str">
        <f t="shared" si="1"/>
        <v>:      (:D:)       :</v>
      </c>
      <c r="AB4" t="str">
        <f t="shared" si="2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>
        <v>8</v>
      </c>
      <c r="J5" s="14">
        <v>8</v>
      </c>
      <c r="K5" s="14">
        <v>8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28"/>
      <c r="V5" s="8"/>
      <c r="W5" s="8"/>
      <c r="X5" s="8"/>
      <c r="Y5" s="9"/>
      <c r="Z5" s="28">
        <f t="shared" si="0"/>
        <v>4</v>
      </c>
      <c r="AA5" t="str">
        <f t="shared" si="1"/>
        <v>:       888        :</v>
      </c>
      <c r="AB5" t="str">
        <f t="shared" si="2"/>
        <v>':       888        :',</v>
      </c>
    </row>
    <row r="6" spans="1:28" x14ac:dyDescent="0.25">
      <c r="A6" s="6" t="s">
        <v>2</v>
      </c>
      <c r="B6" s="14" t="s">
        <v>48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28"/>
      <c r="V6" s="8"/>
      <c r="W6" s="8"/>
      <c r="X6" s="8"/>
      <c r="Y6" s="9"/>
      <c r="Z6" s="28">
        <f t="shared" si="0"/>
        <v>5</v>
      </c>
      <c r="AA6" t="str">
        <f t="shared" si="1"/>
        <v>:R                 :</v>
      </c>
      <c r="AB6" t="str">
        <f t="shared" si="2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28"/>
      <c r="V7" s="8"/>
      <c r="W7" s="8"/>
      <c r="X7" s="8"/>
      <c r="Y7" s="9"/>
      <c r="Z7" s="28">
        <f t="shared" si="0"/>
        <v>6</v>
      </c>
      <c r="AA7" t="str">
        <f t="shared" si="1"/>
        <v>:B  B              :</v>
      </c>
      <c r="AB7" t="str">
        <f t="shared" si="2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130</v>
      </c>
      <c r="G8" s="14" t="s">
        <v>130</v>
      </c>
      <c r="H8" s="14" t="s">
        <v>130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28"/>
      <c r="V8" s="8"/>
      <c r="W8" s="8"/>
      <c r="X8" s="8"/>
      <c r="Y8" s="9"/>
      <c r="Z8" s="28">
        <f t="shared" si="0"/>
        <v>7</v>
      </c>
      <c r="AA8" t="str">
        <f t="shared" si="1"/>
        <v>:::::```     B:\   :</v>
      </c>
      <c r="AB8" t="str">
        <f t="shared" si="2"/>
        <v>':::::```     B:\   :',</v>
      </c>
    </row>
    <row r="9" spans="1:28" x14ac:dyDescent="0.25">
      <c r="A9" s="6" t="s">
        <v>2</v>
      </c>
      <c r="B9" s="14" t="s">
        <v>130</v>
      </c>
      <c r="C9" s="14" t="s">
        <v>130</v>
      </c>
      <c r="D9" s="14" t="s">
        <v>130</v>
      </c>
      <c r="E9" s="14" t="s">
        <v>130</v>
      </c>
      <c r="F9" s="14" t="s">
        <v>130</v>
      </c>
      <c r="G9" s="14" t="s">
        <v>150</v>
      </c>
      <c r="H9" s="14" t="s">
        <v>130</v>
      </c>
      <c r="I9" s="14" t="s">
        <v>130</v>
      </c>
      <c r="J9" s="14" t="s">
        <v>130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28"/>
      <c r="V9" s="8"/>
      <c r="W9" s="8"/>
      <c r="X9" s="8"/>
      <c r="Y9" s="9"/>
      <c r="Z9" s="28">
        <f t="shared" si="0"/>
        <v>8</v>
      </c>
      <c r="AA9" t="str">
        <f t="shared" si="1"/>
        <v>:`````¬```     (\ /:</v>
      </c>
      <c r="AB9" t="str">
        <f t="shared" si="2"/>
        <v>':`````¬```     (\ /:',</v>
      </c>
    </row>
    <row r="10" spans="1:28" x14ac:dyDescent="0.25">
      <c r="A10" s="6" t="s">
        <v>2</v>
      </c>
      <c r="B10" s="14" t="s">
        <v>130</v>
      </c>
      <c r="C10" s="14" t="s">
        <v>130</v>
      </c>
      <c r="D10" s="14" t="s">
        <v>130</v>
      </c>
      <c r="E10" s="14" t="s">
        <v>130</v>
      </c>
      <c r="F10" s="14" t="s">
        <v>150</v>
      </c>
      <c r="G10" s="14" t="s">
        <v>150</v>
      </c>
      <c r="H10" s="14" t="s">
        <v>130</v>
      </c>
      <c r="I10" s="14" t="s">
        <v>130</v>
      </c>
      <c r="J10" s="14" t="s">
        <v>130</v>
      </c>
      <c r="K10" s="14" t="s">
        <v>130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28"/>
      <c r="V10" s="8"/>
      <c r="W10" s="8"/>
      <c r="X10" s="8"/>
      <c r="Y10" s="9"/>
      <c r="Z10" s="28">
        <f t="shared" si="0"/>
        <v>9</v>
      </c>
      <c r="AA10" t="str">
        <f t="shared" si="1"/>
        <v>:````¬¬````     (:::</v>
      </c>
      <c r="AB10" t="str">
        <f t="shared" si="2"/>
        <v>':````¬¬````     (:::',</v>
      </c>
    </row>
    <row r="11" spans="1:28" x14ac:dyDescent="0.25">
      <c r="A11" s="6" t="s">
        <v>2</v>
      </c>
      <c r="B11" s="14" t="s">
        <v>130</v>
      </c>
      <c r="C11" s="14" t="s">
        <v>24</v>
      </c>
      <c r="D11" s="14" t="s">
        <v>130</v>
      </c>
      <c r="E11" s="14" t="s">
        <v>150</v>
      </c>
      <c r="F11" s="14" t="s">
        <v>150</v>
      </c>
      <c r="G11" s="14" t="s">
        <v>150</v>
      </c>
      <c r="H11" s="14" t="s">
        <v>150</v>
      </c>
      <c r="I11" s="14" t="s">
        <v>150</v>
      </c>
      <c r="J11" s="14" t="s">
        <v>150</v>
      </c>
      <c r="K11" s="14" t="s">
        <v>130</v>
      </c>
      <c r="L11" s="14" t="s">
        <v>130</v>
      </c>
      <c r="M11" s="14" t="s">
        <v>130</v>
      </c>
      <c r="N11" s="14" t="s">
        <v>130</v>
      </c>
      <c r="O11" s="14" t="s">
        <v>130</v>
      </c>
      <c r="P11" s="14" t="s">
        <v>130</v>
      </c>
      <c r="Q11" s="14" t="s">
        <v>130</v>
      </c>
      <c r="R11" s="14" t="s">
        <v>130</v>
      </c>
      <c r="S11" s="14" t="s">
        <v>130</v>
      </c>
      <c r="T11" s="7" t="s">
        <v>23</v>
      </c>
      <c r="U11" s="28"/>
      <c r="V11" s="8"/>
      <c r="W11" s="8"/>
      <c r="X11" s="8"/>
      <c r="Y11" s="9"/>
      <c r="Z11" s="28">
        <f t="shared" si="0"/>
        <v>10</v>
      </c>
      <c r="AA11" t="str">
        <f t="shared" si="1"/>
        <v>:`L`¬¬¬¬¬¬`````````E</v>
      </c>
      <c r="AB11" t="str">
        <f t="shared" si="2"/>
        <v>':`L`¬¬¬¬¬¬`````````E',</v>
      </c>
    </row>
    <row r="12" spans="1:28" x14ac:dyDescent="0.25">
      <c r="A12" s="6" t="s">
        <v>2</v>
      </c>
      <c r="B12" s="14" t="s">
        <v>130</v>
      </c>
      <c r="C12" s="14" t="s">
        <v>130</v>
      </c>
      <c r="D12" s="14" t="s">
        <v>130</v>
      </c>
      <c r="E12" s="14" t="s">
        <v>130</v>
      </c>
      <c r="F12" s="14" t="s">
        <v>150</v>
      </c>
      <c r="G12" s="14" t="s">
        <v>150</v>
      </c>
      <c r="H12" s="14" t="s">
        <v>130</v>
      </c>
      <c r="I12" s="14" t="s">
        <v>130</v>
      </c>
      <c r="J12" s="14" t="s">
        <v>130</v>
      </c>
      <c r="K12" s="14" t="s">
        <v>130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28"/>
      <c r="V12" s="8"/>
      <c r="W12" s="8"/>
      <c r="X12" s="8"/>
      <c r="Y12" s="9"/>
      <c r="Z12" s="28">
        <f t="shared" si="0"/>
        <v>11</v>
      </c>
      <c r="AA12" t="str">
        <f t="shared" si="1"/>
        <v>:````¬¬````     /:::</v>
      </c>
      <c r="AB12" t="str">
        <f t="shared" si="2"/>
        <v>':````¬¬````     /:::',</v>
      </c>
    </row>
    <row r="13" spans="1:28" x14ac:dyDescent="0.25">
      <c r="A13" s="6" t="s">
        <v>2</v>
      </c>
      <c r="B13" s="14" t="s">
        <v>130</v>
      </c>
      <c r="C13" s="14" t="s">
        <v>130</v>
      </c>
      <c r="D13" s="14" t="s">
        <v>130</v>
      </c>
      <c r="E13" s="14" t="s">
        <v>130</v>
      </c>
      <c r="F13" s="14" t="s">
        <v>130</v>
      </c>
      <c r="G13" s="14" t="s">
        <v>150</v>
      </c>
      <c r="H13" s="14" t="s">
        <v>130</v>
      </c>
      <c r="I13" s="14" t="s">
        <v>130</v>
      </c>
      <c r="J13" s="14" t="s">
        <v>130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28"/>
      <c r="V13" s="8"/>
      <c r="W13" s="8"/>
      <c r="X13" s="8"/>
      <c r="Y13" s="9"/>
      <c r="Z13" s="28">
        <f t="shared" si="0"/>
        <v>12</v>
      </c>
      <c r="AA13" t="str">
        <f t="shared" si="1"/>
        <v>:`````¬```     /) (:</v>
      </c>
      <c r="AB13" t="str">
        <f t="shared" si="2"/>
        <v>':`````¬```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130</v>
      </c>
      <c r="G14" s="14" t="s">
        <v>130</v>
      </c>
      <c r="H14" s="14" t="s">
        <v>130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28"/>
      <c r="V14" s="8"/>
      <c r="W14" s="8"/>
      <c r="X14" s="8"/>
      <c r="Y14" s="9"/>
      <c r="Z14" s="28">
        <f t="shared" si="0"/>
        <v>13</v>
      </c>
      <c r="AA14" t="str">
        <f t="shared" si="1"/>
        <v>:::::```     B:)   :</v>
      </c>
      <c r="AB14" t="str">
        <f t="shared" si="2"/>
        <v>':::::```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28"/>
      <c r="V15" s="8"/>
      <c r="W15" s="8"/>
      <c r="X15" s="8"/>
      <c r="Y15" s="9"/>
      <c r="Z15" s="28">
        <f t="shared" si="0"/>
        <v>14</v>
      </c>
      <c r="AA15" t="str">
        <f t="shared" si="1"/>
        <v>:B  B              :</v>
      </c>
      <c r="AB15" t="str">
        <f t="shared" si="2"/>
        <v>':B  B              :',</v>
      </c>
    </row>
    <row r="16" spans="1:28" x14ac:dyDescent="0.25">
      <c r="A16" s="6" t="s">
        <v>2</v>
      </c>
      <c r="B16" s="14" t="s">
        <v>63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>
        <v>8</v>
      </c>
      <c r="J16" s="14">
        <v>8</v>
      </c>
      <c r="K16" s="14">
        <v>8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28"/>
      <c r="V16" s="8"/>
      <c r="W16" s="8"/>
      <c r="X16" s="8"/>
      <c r="Y16" s="9"/>
      <c r="Z16" s="28">
        <f t="shared" si="0"/>
        <v>15</v>
      </c>
      <c r="AA16" t="str">
        <f t="shared" si="1"/>
        <v>:x      888        :</v>
      </c>
      <c r="AB16" t="str">
        <f t="shared" si="2"/>
        <v>':x      888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28"/>
      <c r="V17" s="8"/>
      <c r="W17" s="8"/>
      <c r="X17" s="8"/>
      <c r="Y17" s="9"/>
      <c r="Z17" s="28">
        <f t="shared" si="0"/>
        <v>16</v>
      </c>
      <c r="AA17" t="str">
        <f t="shared" si="1"/>
        <v>:      /:D:\       :</v>
      </c>
      <c r="AB17" t="str">
        <f t="shared" si="2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130</v>
      </c>
      <c r="J18" s="14" t="s">
        <v>130</v>
      </c>
      <c r="K18" s="14" t="s">
        <v>130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28"/>
      <c r="V18" s="8"/>
      <c r="W18" s="8"/>
      <c r="X18" s="8"/>
      <c r="Y18" s="9"/>
      <c r="Z18" s="28">
        <f t="shared" si="0"/>
        <v>17</v>
      </c>
      <c r="AA18" t="str">
        <f t="shared" si="1"/>
        <v>:      :```:       :</v>
      </c>
      <c r="AB18" t="str">
        <f t="shared" si="2"/>
        <v>':      :```: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130</v>
      </c>
      <c r="J19" s="14" t="s">
        <v>130</v>
      </c>
      <c r="K19" s="14" t="s">
        <v>130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28"/>
      <c r="V19" s="8"/>
      <c r="W19" s="8"/>
      <c r="X19" s="8"/>
      <c r="Y19" s="9"/>
      <c r="Z19" s="28">
        <f t="shared" si="0"/>
        <v>18</v>
      </c>
      <c r="AA19" t="str">
        <f t="shared" si="1"/>
        <v>:\     :```:      /:</v>
      </c>
      <c r="AB19" t="str">
        <f t="shared" si="2"/>
        <v>':\     :```: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28"/>
      <c r="V20" s="8"/>
      <c r="W20" s="8"/>
      <c r="X20" s="8"/>
      <c r="Y20" s="9"/>
      <c r="Z20" s="28">
        <f t="shared" si="0"/>
        <v>19</v>
      </c>
      <c r="AA20" t="str">
        <f t="shared" si="1"/>
        <v>::::::::::::::::::::</v>
      </c>
      <c r="AB20" t="str">
        <f t="shared" si="2"/>
        <v>'::::::::::::::::::::',</v>
      </c>
    </row>
    <row r="21" spans="1:28" x14ac:dyDescent="0.25">
      <c r="A21" s="28">
        <f>COLUMN()-1</f>
        <v>0</v>
      </c>
      <c r="B21" s="28">
        <f t="shared" ref="B21:T21" si="3">COLUMN()-1</f>
        <v>1</v>
      </c>
      <c r="C21" s="28">
        <f t="shared" si="3"/>
        <v>2</v>
      </c>
      <c r="D21" s="28">
        <f t="shared" si="3"/>
        <v>3</v>
      </c>
      <c r="E21" s="28">
        <f t="shared" si="3"/>
        <v>4</v>
      </c>
      <c r="F21" s="28">
        <f t="shared" si="3"/>
        <v>5</v>
      </c>
      <c r="G21" s="28">
        <f t="shared" si="3"/>
        <v>6</v>
      </c>
      <c r="H21" s="28">
        <f t="shared" si="3"/>
        <v>7</v>
      </c>
      <c r="I21" s="28">
        <f t="shared" si="3"/>
        <v>8</v>
      </c>
      <c r="J21" s="28">
        <f t="shared" si="3"/>
        <v>9</v>
      </c>
      <c r="K21" s="28">
        <f t="shared" si="3"/>
        <v>10</v>
      </c>
      <c r="L21" s="28">
        <f t="shared" si="3"/>
        <v>11</v>
      </c>
      <c r="M21" s="28">
        <f t="shared" si="3"/>
        <v>12</v>
      </c>
      <c r="N21" s="28">
        <f t="shared" si="3"/>
        <v>13</v>
      </c>
      <c r="O21" s="28">
        <f t="shared" si="3"/>
        <v>14</v>
      </c>
      <c r="P21" s="28">
        <f t="shared" si="3"/>
        <v>15</v>
      </c>
      <c r="Q21" s="28">
        <f t="shared" si="3"/>
        <v>16</v>
      </c>
      <c r="R21" s="28">
        <f t="shared" si="3"/>
        <v>17</v>
      </c>
      <c r="S21" s="28">
        <f t="shared" si="3"/>
        <v>18</v>
      </c>
      <c r="T21" s="28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" priority="3">
      <formula>AND(COLUMN()&lt;=$B$26,ROW()&lt;=$B$27)</formula>
    </cfRule>
  </conditionalFormatting>
  <conditionalFormatting sqref="A1:Z25">
    <cfRule type="cellIs" dxfId="13" priority="2" stopIfTrue="1" operator="equal">
      <formula>":"</formula>
    </cfRule>
  </conditionalFormatting>
  <conditionalFormatting sqref="Z1:Z20">
    <cfRule type="expression" dxfId="12" priority="1">
      <formula>AND(COLUMN()&lt;=$B$26,ROW()&lt;=$B$27)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9" sqref="J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6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Z1" s="28">
        <f>ROW()-1</f>
        <v>0</v>
      </c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Z2" s="28">
        <f t="shared" ref="Z2:Z20" si="0">ROW()-1</f>
        <v>1</v>
      </c>
      <c r="AA2" t="str">
        <f t="shared" ref="AA2:AA25" si="1">CONCATENATE(A2,B2,C2,D2,E2,F2,G2,H2,I2,J2,K2,L2,M2,N2,O2,P2,Q2,R2,S2,T2,U2,V2,W2,X2,Y2)</f>
        <v>:)       :        (:</v>
      </c>
      <c r="AB2" t="str">
        <f t="shared" ref="AB2:AB25" si="2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Z3" s="28">
        <f t="shared" si="0"/>
        <v>2</v>
      </c>
      <c r="AA3" t="str">
        <f t="shared" si="1"/>
        <v>:        :         :</v>
      </c>
      <c r="AB3" t="str">
        <f t="shared" si="2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Z4" s="28">
        <f t="shared" si="0"/>
        <v>3</v>
      </c>
      <c r="AA4" t="str">
        <f t="shared" si="1"/>
        <v>:       /:\        :</v>
      </c>
      <c r="AB4" t="str">
        <f t="shared" si="2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29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Z5" s="28">
        <f t="shared" si="0"/>
        <v>4</v>
      </c>
      <c r="AA5" t="str">
        <f t="shared" si="1"/>
        <v>:     /::l::\      :</v>
      </c>
      <c r="AB5" t="str">
        <f t="shared" si="2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130</v>
      </c>
      <c r="J6" s="14" t="s">
        <v>150</v>
      </c>
      <c r="K6" s="14" t="s">
        <v>130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Z6" s="28">
        <f t="shared" si="0"/>
        <v>5</v>
      </c>
      <c r="AA6" t="str">
        <f t="shared" si="1"/>
        <v>:     : `¬` :      :</v>
      </c>
      <c r="AB6" t="str">
        <f t="shared" si="2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130</v>
      </c>
      <c r="J7" s="14" t="s">
        <v>150</v>
      </c>
      <c r="K7" s="14" t="s">
        <v>130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Z7" s="28">
        <f t="shared" si="0"/>
        <v>6</v>
      </c>
      <c r="AA7" t="str">
        <f t="shared" si="1"/>
        <v>:  B    `¬`     B  :</v>
      </c>
      <c r="AB7" t="str">
        <f t="shared" si="2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130</v>
      </c>
      <c r="J8" s="14" t="s">
        <v>150</v>
      </c>
      <c r="K8" s="14" t="s">
        <v>130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Z8" s="28">
        <f t="shared" si="0"/>
        <v>7</v>
      </c>
      <c r="AA8" t="str">
        <f t="shared" si="1"/>
        <v>:       `¬`        :</v>
      </c>
      <c r="AB8" t="str">
        <f t="shared" si="2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130</v>
      </c>
      <c r="J9" s="14" t="s">
        <v>150</v>
      </c>
      <c r="K9" s="14" t="s">
        <v>130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Z9" s="28">
        <f t="shared" si="0"/>
        <v>8</v>
      </c>
      <c r="AA9" t="str">
        <f t="shared" si="1"/>
        <v>:  B    `¬`     B  :</v>
      </c>
      <c r="AB9" t="str">
        <f t="shared" si="2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130</v>
      </c>
      <c r="J10" s="14" t="s">
        <v>150</v>
      </c>
      <c r="K10" s="14" t="s">
        <v>130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Z10" s="28">
        <f t="shared" si="0"/>
        <v>9</v>
      </c>
      <c r="AA10" t="str">
        <f t="shared" si="1"/>
        <v>:       `¬`        :</v>
      </c>
      <c r="AB10" t="str">
        <f t="shared" si="2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130</v>
      </c>
      <c r="J11" s="14" t="s">
        <v>150</v>
      </c>
      <c r="K11" s="14" t="s">
        <v>130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Z11" s="28">
        <f t="shared" si="0"/>
        <v>10</v>
      </c>
      <c r="AA11" t="str">
        <f t="shared" si="1"/>
        <v>:  B    `¬`     B  :</v>
      </c>
      <c r="AB11" t="str">
        <f t="shared" si="2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130</v>
      </c>
      <c r="J12" s="14" t="s">
        <v>150</v>
      </c>
      <c r="K12" s="14" t="s">
        <v>130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Z12" s="28">
        <f t="shared" si="0"/>
        <v>11</v>
      </c>
      <c r="AA12" t="str">
        <f t="shared" si="1"/>
        <v>:       `¬`        :</v>
      </c>
      <c r="AB12" t="str">
        <f t="shared" si="2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130</v>
      </c>
      <c r="J13" s="14" t="s">
        <v>150</v>
      </c>
      <c r="K13" s="14" t="s">
        <v>130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Z13" s="28">
        <f t="shared" si="0"/>
        <v>12</v>
      </c>
      <c r="AA13" t="str">
        <f t="shared" si="1"/>
        <v>:  B    `¬`     B  :</v>
      </c>
      <c r="AB13" t="str">
        <f t="shared" si="2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130</v>
      </c>
      <c r="J14" s="14" t="s">
        <v>150</v>
      </c>
      <c r="K14" s="14" t="s">
        <v>130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Z14" s="28">
        <f t="shared" si="0"/>
        <v>13</v>
      </c>
      <c r="AA14" t="str">
        <f t="shared" si="1"/>
        <v>:       `¬`        :</v>
      </c>
      <c r="AB14" t="str">
        <f t="shared" si="2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130</v>
      </c>
      <c r="J15" s="14" t="s">
        <v>150</v>
      </c>
      <c r="K15" s="14" t="s">
        <v>130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Z15" s="28">
        <f t="shared" si="0"/>
        <v>14</v>
      </c>
      <c r="AA15" t="str">
        <f t="shared" si="1"/>
        <v>:       `¬`        :</v>
      </c>
      <c r="AB15" t="str">
        <f t="shared" si="2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150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Z16" s="28">
        <f t="shared" si="0"/>
        <v>15</v>
      </c>
      <c r="AA16" t="str">
        <f t="shared" si="1"/>
        <v>:   /\   ¬   /\    :</v>
      </c>
      <c r="AB16" t="str">
        <f t="shared" si="2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150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Z17" s="28">
        <f t="shared" si="0"/>
        <v>16</v>
      </c>
      <c r="AA17" t="str">
        <f t="shared" si="1"/>
        <v>:   :    ¬    :    :</v>
      </c>
      <c r="AB17" t="str">
        <f t="shared" si="2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Z18" s="28">
        <f t="shared" si="0"/>
        <v>17</v>
      </c>
      <c r="AA18" t="str">
        <f t="shared" si="1"/>
        <v>:   :         :    :</v>
      </c>
      <c r="AB18" t="str">
        <f t="shared" si="2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65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Z19" s="28">
        <f t="shared" si="0"/>
        <v>18</v>
      </c>
      <c r="AA19" t="str">
        <f t="shared" si="1"/>
        <v>:\ /:    G    :\  /:</v>
      </c>
      <c r="AB19" t="str">
        <f t="shared" si="2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Z20" s="28">
        <f t="shared" si="0"/>
        <v>19</v>
      </c>
      <c r="AA20" t="str">
        <f t="shared" si="1"/>
        <v>::::::::::::::::::::</v>
      </c>
      <c r="AB20" t="str">
        <f t="shared" si="2"/>
        <v>'::::::::::::::::::::',</v>
      </c>
    </row>
    <row r="21" spans="1:28" x14ac:dyDescent="0.25">
      <c r="A21" s="28">
        <f>COLUMN()-1</f>
        <v>0</v>
      </c>
      <c r="B21" s="28">
        <f t="shared" ref="B21:T21" si="3">COLUMN()-1</f>
        <v>1</v>
      </c>
      <c r="C21" s="28">
        <f t="shared" si="3"/>
        <v>2</v>
      </c>
      <c r="D21" s="28">
        <f t="shared" si="3"/>
        <v>3</v>
      </c>
      <c r="E21" s="28">
        <f t="shared" si="3"/>
        <v>4</v>
      </c>
      <c r="F21" s="28">
        <f t="shared" si="3"/>
        <v>5</v>
      </c>
      <c r="G21" s="28">
        <f t="shared" si="3"/>
        <v>6</v>
      </c>
      <c r="H21" s="28">
        <f t="shared" si="3"/>
        <v>7</v>
      </c>
      <c r="I21" s="28">
        <f t="shared" si="3"/>
        <v>8</v>
      </c>
      <c r="J21" s="28">
        <f t="shared" si="3"/>
        <v>9</v>
      </c>
      <c r="K21" s="28">
        <f t="shared" si="3"/>
        <v>10</v>
      </c>
      <c r="L21" s="28">
        <f t="shared" si="3"/>
        <v>11</v>
      </c>
      <c r="M21" s="28">
        <f t="shared" si="3"/>
        <v>12</v>
      </c>
      <c r="N21" s="28">
        <f t="shared" si="3"/>
        <v>13</v>
      </c>
      <c r="O21" s="28">
        <f t="shared" si="3"/>
        <v>14</v>
      </c>
      <c r="P21" s="28">
        <f t="shared" si="3"/>
        <v>15</v>
      </c>
      <c r="Q21" s="28">
        <f t="shared" si="3"/>
        <v>16</v>
      </c>
      <c r="R21" s="28">
        <f t="shared" si="3"/>
        <v>17</v>
      </c>
      <c r="S21" s="28">
        <f t="shared" si="3"/>
        <v>18</v>
      </c>
      <c r="T21" s="28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1" priority="6">
      <formula>AND(COLUMN()&lt;=$B$26,ROW()&lt;=$B$27)</formula>
    </cfRule>
  </conditionalFormatting>
  <conditionalFormatting sqref="A1:Y20 A22:Z25 U21:Z21">
    <cfRule type="cellIs" dxfId="10" priority="5" stopIfTrue="1" operator="equal">
      <formula>":"</formula>
    </cfRule>
  </conditionalFormatting>
  <conditionalFormatting sqref="A21:T21">
    <cfRule type="expression" dxfId="9" priority="4">
      <formula>AND(COLUMN()&lt;=$B$26,ROW()&lt;=$B$27)</formula>
    </cfRule>
  </conditionalFormatting>
  <conditionalFormatting sqref="A21:T21">
    <cfRule type="cellIs" dxfId="8" priority="3" stopIfTrue="1" operator="equal">
      <formula>":"</formula>
    </cfRule>
  </conditionalFormatting>
  <conditionalFormatting sqref="Z1:Z20">
    <cfRule type="expression" dxfId="7" priority="2">
      <formula>AND(COLUMN()&lt;=$B$26,ROW()&lt;=$B$27)</formula>
    </cfRule>
  </conditionalFormatting>
  <conditionalFormatting sqref="Z1:Z20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pane ySplit="1" topLeftCell="A17" activePane="bottomLeft" state="frozen"/>
      <selection pane="bottomLeft" activeCell="B33" sqref="B33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19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36</v>
      </c>
      <c r="B1" s="20" t="s">
        <v>32</v>
      </c>
      <c r="C1" s="21" t="s">
        <v>33</v>
      </c>
      <c r="D1" s="21" t="s">
        <v>34</v>
      </c>
      <c r="E1" s="22" t="s">
        <v>67</v>
      </c>
      <c r="H1" t="s">
        <v>68</v>
      </c>
      <c r="K1" t="s">
        <v>34</v>
      </c>
    </row>
    <row r="2" spans="1:11" x14ac:dyDescent="0.25">
      <c r="B2" t="s">
        <v>183</v>
      </c>
      <c r="C2" t="s">
        <v>37</v>
      </c>
      <c r="D2" s="18" t="b">
        <f>SUMPRODUCT(--(EXACT(C:C,C2)))&gt;1</f>
        <v>0</v>
      </c>
      <c r="E2" t="str">
        <f t="shared" ref="E2:E34" si="0">B2&amp;"='"&amp;C2&amp;"'"</f>
        <v>BANG='$'</v>
      </c>
      <c r="H2" s="24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8" t="b">
        <f>SUMPRODUCT(--(EXACT(J:J,J2)))&gt;1</f>
        <v>0</v>
      </c>
    </row>
    <row r="3" spans="1:11" x14ac:dyDescent="0.25">
      <c r="B3" t="s">
        <v>184</v>
      </c>
      <c r="C3" t="s">
        <v>38</v>
      </c>
      <c r="D3" s="18" t="b">
        <f>SUMPRODUCT(--(EXACT(C:C,C3)))&gt;1</f>
        <v>0</v>
      </c>
      <c r="E3" t="str">
        <f t="shared" si="0"/>
        <v>BOMB='q'</v>
      </c>
      <c r="H3" s="25" t="s">
        <v>70</v>
      </c>
      <c r="I3" t="str">
        <f t="shared" ref="I3:I67" si="1">TRIM(MID($H3,1,FIND("=",$H3)-1))</f>
        <v>BOMB</v>
      </c>
      <c r="J3" t="str">
        <f t="shared" ref="J3:J67" si="2">SUBSTITUTE(TRIM(MID($H3,FIND("=",$H3)+1,200)),"'","")</f>
        <v>q</v>
      </c>
      <c r="K3" s="18" t="b">
        <f>SUMPRODUCT(--(EXACT(J:J,J3)))&gt;1</f>
        <v>0</v>
      </c>
    </row>
    <row r="4" spans="1:11" x14ac:dyDescent="0.25">
      <c r="B4" t="s">
        <v>185</v>
      </c>
      <c r="C4" t="s">
        <v>39</v>
      </c>
      <c r="D4" s="18" t="b">
        <f>SUMPRODUCT(--(EXACT(C:C,C4)))&gt;1</f>
        <v>0</v>
      </c>
      <c r="E4" t="str">
        <f t="shared" si="0"/>
        <v>BOMB_LIT='Q'</v>
      </c>
      <c r="H4" s="25" t="s">
        <v>71</v>
      </c>
      <c r="I4" t="str">
        <f t="shared" si="1"/>
        <v>BOMB_LIT</v>
      </c>
      <c r="J4" t="str">
        <f t="shared" si="2"/>
        <v>Q</v>
      </c>
      <c r="K4" s="18" t="b">
        <f>SUMPRODUCT(--(EXACT(J:J,J4)))&gt;1</f>
        <v>0</v>
      </c>
    </row>
    <row r="5" spans="1:11" x14ac:dyDescent="0.25">
      <c r="B5" t="s">
        <v>186</v>
      </c>
      <c r="C5" t="s">
        <v>168</v>
      </c>
      <c r="D5" s="18" t="b">
        <f>SUMPRODUCT(--(EXACT(C:C,C5)))&gt;1</f>
        <v>0</v>
      </c>
      <c r="E5" t="str">
        <f t="shared" si="0"/>
        <v>BOSS_DOOR='F'</v>
      </c>
      <c r="H5" s="25" t="s">
        <v>169</v>
      </c>
      <c r="I5" t="str">
        <f t="shared" si="1"/>
        <v>BOSS_DOOR</v>
      </c>
      <c r="J5" t="str">
        <f t="shared" si="2"/>
        <v>F</v>
      </c>
      <c r="K5" s="18" t="b">
        <f>SUMPRODUCT(--(EXACT(J:J,J5)))&gt;1</f>
        <v>0</v>
      </c>
    </row>
    <row r="6" spans="1:11" x14ac:dyDescent="0.25">
      <c r="B6" t="s">
        <v>187</v>
      </c>
      <c r="C6" t="s">
        <v>188</v>
      </c>
      <c r="D6" s="18" t="b">
        <f>SUMPRODUCT(--(EXACT(C:C,C6)))&gt;1</f>
        <v>0</v>
      </c>
      <c r="E6" t="str">
        <f t="shared" si="0"/>
        <v>BOSS_DOOR_OPEN='f'</v>
      </c>
      <c r="H6" s="25" t="s">
        <v>170</v>
      </c>
      <c r="I6" t="str">
        <f t="shared" si="1"/>
        <v>BOSS_DOOR_OPEN</v>
      </c>
      <c r="J6" t="str">
        <f t="shared" si="2"/>
        <v>f</v>
      </c>
      <c r="K6" s="18" t="b">
        <f>SUMPRODUCT(--(EXACT(J:J,J6)))&gt;1</f>
        <v>0</v>
      </c>
    </row>
    <row r="7" spans="1:11" x14ac:dyDescent="0.25">
      <c r="B7" t="s">
        <v>189</v>
      </c>
      <c r="C7" t="s">
        <v>9</v>
      </c>
      <c r="D7" s="18" t="b">
        <f>SUMPRODUCT(--(EXACT(C:C,C7)))&gt;1</f>
        <v>0</v>
      </c>
      <c r="E7" t="str">
        <f t="shared" si="0"/>
        <v>BRAZIER='B'</v>
      </c>
      <c r="H7" s="25" t="s">
        <v>72</v>
      </c>
      <c r="I7" t="str">
        <f t="shared" si="1"/>
        <v>BRAZIER</v>
      </c>
      <c r="J7" t="str">
        <f t="shared" si="2"/>
        <v>B</v>
      </c>
      <c r="K7" s="18" t="b">
        <f>SUMPRODUCT(--(EXACT(J:J,J7)))&gt;1</f>
        <v>0</v>
      </c>
    </row>
    <row r="8" spans="1:11" x14ac:dyDescent="0.25">
      <c r="B8" t="s">
        <v>190</v>
      </c>
      <c r="C8" t="s">
        <v>17</v>
      </c>
      <c r="D8" s="18" t="b">
        <f>SUMPRODUCT(--(EXACT(C:C,C8)))&gt;1</f>
        <v>0</v>
      </c>
      <c r="E8" t="str">
        <f t="shared" si="0"/>
        <v>DECORATION1='z'</v>
      </c>
      <c r="H8" s="25" t="s">
        <v>73</v>
      </c>
      <c r="I8" t="str">
        <f t="shared" si="1"/>
        <v>DECORATION1</v>
      </c>
      <c r="J8" t="str">
        <f t="shared" si="2"/>
        <v>z</v>
      </c>
      <c r="K8" s="18" t="b">
        <f>SUMPRODUCT(--(EXACT(J:J,J8)))&gt;1</f>
        <v>0</v>
      </c>
    </row>
    <row r="9" spans="1:11" x14ac:dyDescent="0.25">
      <c r="B9" t="s">
        <v>191</v>
      </c>
      <c r="C9" t="s">
        <v>41</v>
      </c>
      <c r="D9" s="18" t="b">
        <f>SUMPRODUCT(--(EXACT(C:C,C9)))&gt;1</f>
        <v>0</v>
      </c>
      <c r="E9" t="str">
        <f t="shared" si="0"/>
        <v>DECORATION2='Z'</v>
      </c>
      <c r="H9" s="25" t="s">
        <v>74</v>
      </c>
      <c r="I9" t="str">
        <f t="shared" si="1"/>
        <v>DECORATION2</v>
      </c>
      <c r="J9" t="str">
        <f t="shared" si="2"/>
        <v>Z</v>
      </c>
      <c r="K9" s="18" t="b">
        <f>SUMPRODUCT(--(EXACT(J:J,J9)))&gt;1</f>
        <v>0</v>
      </c>
    </row>
    <row r="10" spans="1:11" x14ac:dyDescent="0.25">
      <c r="B10" t="s">
        <v>192</v>
      </c>
      <c r="C10" t="s">
        <v>7</v>
      </c>
      <c r="D10" s="18" t="b">
        <f>SUMPRODUCT(--(EXACT(C:C,C10)))&gt;1</f>
        <v>0</v>
      </c>
      <c r="E10" t="str">
        <f t="shared" si="0"/>
        <v>DOOR='D'</v>
      </c>
      <c r="H10" s="25" t="s">
        <v>75</v>
      </c>
      <c r="I10" t="str">
        <f t="shared" si="1"/>
        <v>DOOR</v>
      </c>
      <c r="J10" t="str">
        <f t="shared" si="2"/>
        <v>D</v>
      </c>
      <c r="K10" s="18" t="b">
        <f>SUMPRODUCT(--(EXACT(J:J,J10)))&gt;1</f>
        <v>0</v>
      </c>
    </row>
    <row r="11" spans="1:11" x14ac:dyDescent="0.25">
      <c r="B11" t="s">
        <v>193</v>
      </c>
      <c r="C11" t="s">
        <v>40</v>
      </c>
      <c r="D11" s="18" t="b">
        <f>SUMPRODUCT(--(EXACT(C:C,C11)))&gt;1</f>
        <v>0</v>
      </c>
      <c r="E11" t="str">
        <f t="shared" si="0"/>
        <v>DOOR_OPEN='d'</v>
      </c>
      <c r="H11" s="25" t="s">
        <v>171</v>
      </c>
      <c r="I11" t="str">
        <f t="shared" si="1"/>
        <v>DOOR_OPEN</v>
      </c>
      <c r="J11" t="str">
        <f t="shared" si="2"/>
        <v>d</v>
      </c>
      <c r="K11" s="18" t="b">
        <f>SUMPRODUCT(--(EXACT(J:J,J11)))&gt;1</f>
        <v>0</v>
      </c>
    </row>
    <row r="12" spans="1:11" x14ac:dyDescent="0.25">
      <c r="B12" t="s">
        <v>194</v>
      </c>
      <c r="C12" t="s">
        <v>42</v>
      </c>
      <c r="D12" s="18" t="b">
        <f>SUMPRODUCT(--(EXACT(C:C,C12)))&gt;1</f>
        <v>0</v>
      </c>
      <c r="E12" t="str">
        <f t="shared" si="0"/>
        <v>DOT1='!'</v>
      </c>
      <c r="H12" s="25" t="s">
        <v>76</v>
      </c>
      <c r="I12" t="str">
        <f t="shared" si="1"/>
        <v>DOT1</v>
      </c>
      <c r="J12" t="str">
        <f t="shared" si="2"/>
        <v>!</v>
      </c>
      <c r="K12" s="18" t="b">
        <f>SUMPRODUCT(--(EXACT(J:J,J12)))&gt;1</f>
        <v>0</v>
      </c>
    </row>
    <row r="13" spans="1:11" x14ac:dyDescent="0.25">
      <c r="B13" t="s">
        <v>195</v>
      </c>
      <c r="C13" t="s">
        <v>43</v>
      </c>
      <c r="D13" s="18" t="b">
        <f>SUMPRODUCT(--(EXACT(C:C,C13)))&gt;1</f>
        <v>0</v>
      </c>
      <c r="E13" t="str">
        <f t="shared" si="0"/>
        <v>DOT2='£'</v>
      </c>
      <c r="H13" s="25" t="s">
        <v>77</v>
      </c>
      <c r="I13" t="str">
        <f t="shared" si="1"/>
        <v>DOT2</v>
      </c>
      <c r="J13" t="str">
        <f t="shared" si="2"/>
        <v>£</v>
      </c>
      <c r="K13" s="18" t="b">
        <f>SUMPRODUCT(--(EXACT(J:J,J13)))&gt;1</f>
        <v>0</v>
      </c>
    </row>
    <row r="14" spans="1:11" x14ac:dyDescent="0.25">
      <c r="B14" t="s">
        <v>196</v>
      </c>
      <c r="C14" t="s">
        <v>16</v>
      </c>
      <c r="D14" s="18" t="b">
        <f>SUMPRODUCT(--(EXACT(C:C,C14)))&gt;1</f>
        <v>0</v>
      </c>
      <c r="E14" t="str">
        <f t="shared" si="0"/>
        <v>DOWN='-'</v>
      </c>
      <c r="H14" s="25" t="s">
        <v>78</v>
      </c>
      <c r="I14" t="str">
        <f t="shared" si="1"/>
        <v>DOWN</v>
      </c>
      <c r="J14" t="str">
        <f t="shared" si="2"/>
        <v>-</v>
      </c>
      <c r="K14" s="18" t="b">
        <f>SUMPRODUCT(--(EXACT(J:J,J14)))&gt;1</f>
        <v>0</v>
      </c>
    </row>
    <row r="15" spans="1:11" x14ac:dyDescent="0.25">
      <c r="B15" t="s">
        <v>197</v>
      </c>
      <c r="C15" t="s">
        <v>23</v>
      </c>
      <c r="D15" s="18" t="b">
        <f>SUMPRODUCT(--(EXACT(C:C,C15)))&gt;1</f>
        <v>0</v>
      </c>
      <c r="E15" t="str">
        <f t="shared" si="0"/>
        <v>EAST='E'</v>
      </c>
      <c r="H15" s="25" t="s">
        <v>79</v>
      </c>
      <c r="I15" t="str">
        <f t="shared" si="1"/>
        <v>EAST</v>
      </c>
      <c r="J15" t="str">
        <f t="shared" si="2"/>
        <v>E</v>
      </c>
      <c r="K15" s="18" t="b">
        <f>SUMPRODUCT(--(EXACT(J:J,J15)))&gt;1</f>
        <v>0</v>
      </c>
    </row>
    <row r="16" spans="1:11" x14ac:dyDescent="0.25">
      <c r="B16" t="s">
        <v>198</v>
      </c>
      <c r="C16" t="s">
        <v>6</v>
      </c>
      <c r="D16" s="18" t="b">
        <f>SUMPRODUCT(--(EXACT(C:C,C16)))&gt;1</f>
        <v>0</v>
      </c>
      <c r="E16" t="str">
        <f t="shared" si="0"/>
        <v>EMPTY=' '</v>
      </c>
      <c r="H16" s="25" t="s">
        <v>80</v>
      </c>
      <c r="I16" t="str">
        <f t="shared" si="1"/>
        <v>EMPTY</v>
      </c>
      <c r="J16" t="str">
        <f t="shared" si="2"/>
        <v xml:space="preserve"> </v>
      </c>
      <c r="K16" s="18" t="b">
        <f>SUMPRODUCT(--(EXACT(J:J,J16)))&gt;1</f>
        <v>0</v>
      </c>
    </row>
    <row r="17" spans="2:11" x14ac:dyDescent="0.25">
      <c r="B17" t="s">
        <v>199</v>
      </c>
      <c r="C17" t="s">
        <v>44</v>
      </c>
      <c r="D17" s="18" t="b">
        <f>SUMPRODUCT(--(EXACT(C:C,C17)))&gt;1</f>
        <v>0</v>
      </c>
      <c r="E17" t="str">
        <f t="shared" si="0"/>
        <v>EXIT_KEY='%'</v>
      </c>
      <c r="H17" s="25" t="s">
        <v>81</v>
      </c>
      <c r="I17" t="str">
        <f t="shared" si="1"/>
        <v>EXIT_KEY</v>
      </c>
      <c r="J17" t="str">
        <f t="shared" si="2"/>
        <v>%</v>
      </c>
      <c r="K17" s="18" t="b">
        <f>SUMPRODUCT(--(EXACT(J:J,J17)))&gt;1</f>
        <v>0</v>
      </c>
    </row>
    <row r="18" spans="2:11" x14ac:dyDescent="0.25">
      <c r="B18" t="s">
        <v>200</v>
      </c>
      <c r="C18" t="s">
        <v>45</v>
      </c>
      <c r="D18" s="18" t="b">
        <f>SUMPRODUCT(--(EXACT(C:C,C18)))&gt;1</f>
        <v>0</v>
      </c>
      <c r="E18" t="str">
        <f t="shared" si="0"/>
        <v>HEART='HP'</v>
      </c>
      <c r="H18" s="25" t="s">
        <v>82</v>
      </c>
      <c r="I18" t="str">
        <f t="shared" si="1"/>
        <v>HEART</v>
      </c>
      <c r="J18" t="str">
        <f t="shared" si="2"/>
        <v>HP</v>
      </c>
      <c r="K18" s="18" t="b">
        <f>SUMPRODUCT(--(EXACT(J:J,J18)))&gt;1</f>
        <v>0</v>
      </c>
    </row>
    <row r="19" spans="2:11" x14ac:dyDescent="0.25">
      <c r="B19" t="s">
        <v>201</v>
      </c>
      <c r="C19" t="s">
        <v>202</v>
      </c>
      <c r="D19" s="18" t="b">
        <f>SUMPRODUCT(--(EXACT(C:C,C19)))&gt;1</f>
        <v>0</v>
      </c>
      <c r="E19" t="str">
        <f t="shared" si="0"/>
        <v>REPLENISH='"H"'</v>
      </c>
      <c r="H19" s="25" t="s">
        <v>172</v>
      </c>
      <c r="I19" t="str">
        <f t="shared" si="1"/>
        <v>REPLENISH</v>
      </c>
      <c r="J19" t="str">
        <f t="shared" si="2"/>
        <v>"H"</v>
      </c>
      <c r="K19" s="18" t="b">
        <f>SUMPRODUCT(--(EXACT(J:J,J19)))&gt;1</f>
        <v>0</v>
      </c>
    </row>
    <row r="20" spans="2:11" x14ac:dyDescent="0.25">
      <c r="B20" t="s">
        <v>203</v>
      </c>
      <c r="C20" t="s">
        <v>8</v>
      </c>
      <c r="D20" s="18" t="b">
        <f>SUMPRODUCT(--(EXACT(C:C,C20)))&gt;1</f>
        <v>0</v>
      </c>
      <c r="E20" t="str">
        <f t="shared" si="0"/>
        <v>KEY='?'</v>
      </c>
      <c r="H20" s="25" t="s">
        <v>83</v>
      </c>
      <c r="I20" t="str">
        <f t="shared" si="1"/>
        <v>KEY</v>
      </c>
      <c r="J20" t="str">
        <f t="shared" si="2"/>
        <v>?</v>
      </c>
      <c r="K20" s="18" t="b">
        <f>SUMPRODUCT(--(EXACT(J:J,J20)))&gt;1</f>
        <v>0</v>
      </c>
    </row>
    <row r="21" spans="2:11" x14ac:dyDescent="0.25">
      <c r="B21" t="s">
        <v>204</v>
      </c>
      <c r="C21" t="s">
        <v>46</v>
      </c>
      <c r="D21" s="18" t="b">
        <f>SUMPRODUCT(--(EXACT(C:C,C21)))&gt;1</f>
        <v>0</v>
      </c>
      <c r="E21" t="str">
        <f t="shared" si="0"/>
        <v>MAP='M'</v>
      </c>
      <c r="H21" s="25" t="s">
        <v>84</v>
      </c>
      <c r="I21" t="str">
        <f t="shared" si="1"/>
        <v>MAP</v>
      </c>
      <c r="J21" t="str">
        <f t="shared" si="2"/>
        <v>M</v>
      </c>
      <c r="K21" s="18" t="b">
        <f>SUMPRODUCT(--(EXACT(J:J,J21)))&gt;1</f>
        <v>0</v>
      </c>
    </row>
    <row r="22" spans="2:11" x14ac:dyDescent="0.25">
      <c r="B22" t="s">
        <v>205</v>
      </c>
      <c r="C22" t="s">
        <v>206</v>
      </c>
      <c r="D22" s="18" t="b">
        <f>SUMPRODUCT(--(EXACT(C:C,C22)))&gt;1</f>
        <v>0</v>
      </c>
      <c r="E22" t="str">
        <f t="shared" si="0"/>
        <v>MONSTER1='1'</v>
      </c>
      <c r="H22" s="25" t="s">
        <v>85</v>
      </c>
      <c r="I22" t="str">
        <f t="shared" si="1"/>
        <v>MONSTER1</v>
      </c>
      <c r="J22" t="str">
        <f t="shared" si="2"/>
        <v>1</v>
      </c>
      <c r="K22" s="18" t="b">
        <f>SUMPRODUCT(--(EXACT(J:J,J22)))&gt;1</f>
        <v>0</v>
      </c>
    </row>
    <row r="23" spans="2:11" x14ac:dyDescent="0.25">
      <c r="B23" t="s">
        <v>207</v>
      </c>
      <c r="C23" t="s">
        <v>208</v>
      </c>
      <c r="D23" s="18" t="b">
        <f>SUMPRODUCT(--(EXACT(C:C,C23)))&gt;1</f>
        <v>0</v>
      </c>
      <c r="E23" t="str">
        <f t="shared" si="0"/>
        <v>MONSTER2='2'</v>
      </c>
      <c r="H23" s="25" t="s">
        <v>86</v>
      </c>
      <c r="I23" t="str">
        <f t="shared" si="1"/>
        <v>MONSTER2</v>
      </c>
      <c r="J23" t="str">
        <f t="shared" si="2"/>
        <v>2</v>
      </c>
      <c r="K23" s="18" t="b">
        <f>SUMPRODUCT(--(EXACT(J:J,J23)))&gt;1</f>
        <v>0</v>
      </c>
    </row>
    <row r="24" spans="2:11" x14ac:dyDescent="0.25">
      <c r="B24" t="s">
        <v>209</v>
      </c>
      <c r="C24" t="s">
        <v>210</v>
      </c>
      <c r="D24" s="18" t="b">
        <f>SUMPRODUCT(--(EXACT(C:C,C24)))&gt;1</f>
        <v>0</v>
      </c>
      <c r="E24" t="str">
        <f t="shared" si="0"/>
        <v>MONSTER3='3'</v>
      </c>
      <c r="H24" s="25" t="s">
        <v>87</v>
      </c>
      <c r="I24" t="str">
        <f t="shared" si="1"/>
        <v>MONSTER3</v>
      </c>
      <c r="J24" t="str">
        <f t="shared" si="2"/>
        <v>3</v>
      </c>
      <c r="K24" s="18" t="b">
        <f>SUMPRODUCT(--(EXACT(J:J,J24)))&gt;1</f>
        <v>0</v>
      </c>
    </row>
    <row r="25" spans="2:11" x14ac:dyDescent="0.25">
      <c r="B25" t="s">
        <v>211</v>
      </c>
      <c r="C25" t="s">
        <v>212</v>
      </c>
      <c r="D25" s="18" t="b">
        <f>SUMPRODUCT(--(EXACT(C:C,C25)))&gt;1</f>
        <v>0</v>
      </c>
      <c r="E25" t="str">
        <f t="shared" si="0"/>
        <v>BOSS='4'</v>
      </c>
      <c r="H25" s="25" t="s">
        <v>173</v>
      </c>
      <c r="I25" t="str">
        <f t="shared" si="1"/>
        <v>BOSS</v>
      </c>
      <c r="J25" t="str">
        <f t="shared" si="2"/>
        <v>4</v>
      </c>
      <c r="K25" s="18" t="b">
        <f>SUMPRODUCT(--(EXACT(J:J,J25)))&gt;1</f>
        <v>0</v>
      </c>
    </row>
    <row r="26" spans="2:11" x14ac:dyDescent="0.25">
      <c r="B26" t="s">
        <v>213</v>
      </c>
      <c r="C26" t="s">
        <v>214</v>
      </c>
      <c r="D26" s="18" t="b">
        <f>SUMPRODUCT(--(EXACT(C:C,C26)))&gt;1</f>
        <v>0</v>
      </c>
      <c r="E26" t="str">
        <f t="shared" si="0"/>
        <v>BOSS_KEY='K'</v>
      </c>
      <c r="H26" s="25" t="s">
        <v>174</v>
      </c>
      <c r="I26" t="str">
        <f t="shared" si="1"/>
        <v>BOSS_KEY</v>
      </c>
      <c r="J26" t="str">
        <f t="shared" si="2"/>
        <v>K</v>
      </c>
      <c r="K26" s="18" t="b">
        <f>SUMPRODUCT(--(EXACT(J:J,J26)))&gt;1</f>
        <v>0</v>
      </c>
    </row>
    <row r="27" spans="2:11" x14ac:dyDescent="0.25">
      <c r="B27" t="s">
        <v>215</v>
      </c>
      <c r="C27" t="s">
        <v>24</v>
      </c>
      <c r="D27" s="18" t="b">
        <f>SUMPRODUCT(--(EXACT(C:C,C27)))&gt;1</f>
        <v>0</v>
      </c>
      <c r="E27" t="str">
        <f t="shared" si="0"/>
        <v>NEXT_LEVEL='L'</v>
      </c>
      <c r="H27" s="25" t="s">
        <v>88</v>
      </c>
      <c r="I27" t="str">
        <f t="shared" si="1"/>
        <v>NEXT_LEVEL</v>
      </c>
      <c r="J27" t="str">
        <f t="shared" si="2"/>
        <v>L</v>
      </c>
      <c r="K27" s="18" t="b">
        <f>SUMPRODUCT(--(EXACT(J:J,J27)))&gt;1</f>
        <v>0</v>
      </c>
    </row>
    <row r="28" spans="2:11" x14ac:dyDescent="0.25">
      <c r="B28" t="s">
        <v>216</v>
      </c>
      <c r="C28" t="s">
        <v>20</v>
      </c>
      <c r="D28" s="18" t="b">
        <f>SUMPRODUCT(--(EXACT(C:C,C28)))&gt;1</f>
        <v>0</v>
      </c>
      <c r="E28" t="str">
        <f t="shared" si="0"/>
        <v>NORTH='N'</v>
      </c>
      <c r="H28" s="25" t="s">
        <v>89</v>
      </c>
      <c r="I28" t="str">
        <f t="shared" si="1"/>
        <v>NORTH</v>
      </c>
      <c r="J28" t="str">
        <f t="shared" si="2"/>
        <v>N</v>
      </c>
      <c r="K28" s="18" t="b">
        <f>SUMPRODUCT(--(EXACT(J:J,J28)))&gt;1</f>
        <v>0</v>
      </c>
    </row>
    <row r="29" spans="2:11" x14ac:dyDescent="0.25">
      <c r="B29" t="s">
        <v>217</v>
      </c>
      <c r="C29" t="s">
        <v>47</v>
      </c>
      <c r="D29" s="18" t="b">
        <f>SUMPRODUCT(--(EXACT(C:C,C29)))&gt;1</f>
        <v>0</v>
      </c>
      <c r="E29" t="str">
        <f t="shared" si="0"/>
        <v>PLAYER='P'</v>
      </c>
      <c r="H29" s="25" t="s">
        <v>90</v>
      </c>
      <c r="I29" t="str">
        <f t="shared" si="1"/>
        <v>PLAYER</v>
      </c>
      <c r="J29" t="str">
        <f t="shared" si="2"/>
        <v>P</v>
      </c>
      <c r="K29" s="18" t="b">
        <f>SUMPRODUCT(--(EXACT(J:J,J29)))&gt;1</f>
        <v>0</v>
      </c>
    </row>
    <row r="30" spans="2:11" x14ac:dyDescent="0.25">
      <c r="B30" t="s">
        <v>218</v>
      </c>
      <c r="C30" t="s">
        <v>219</v>
      </c>
      <c r="D30" s="18" t="b">
        <f>SUMPRODUCT(--(EXACT(C:C,C30)))&gt;1</f>
        <v>0</v>
      </c>
      <c r="E30" t="str">
        <f t="shared" si="0"/>
        <v>PLAYER_ARMOUR='p'</v>
      </c>
      <c r="H30" s="25" t="s">
        <v>175</v>
      </c>
      <c r="I30" t="str">
        <f t="shared" si="1"/>
        <v>PLAYER_ARMOUR</v>
      </c>
      <c r="J30" t="str">
        <f t="shared" si="2"/>
        <v>p</v>
      </c>
      <c r="K30" s="18" t="b">
        <f>SUMPRODUCT(--(EXACT(J:J,J30)))&gt;1</f>
        <v>0</v>
      </c>
    </row>
    <row r="31" spans="2:11" x14ac:dyDescent="0.25">
      <c r="B31" t="s">
        <v>220</v>
      </c>
      <c r="C31" t="s">
        <v>221</v>
      </c>
      <c r="D31" s="18" t="b">
        <f>SUMPRODUCT(--(EXACT(C:C,C31)))&gt;1</f>
        <v>0</v>
      </c>
      <c r="E31" t="str">
        <f t="shared" si="0"/>
        <v>PLAYER_GOLD='g'</v>
      </c>
      <c r="H31" s="25" t="s">
        <v>176</v>
      </c>
      <c r="I31" t="str">
        <f t="shared" si="1"/>
        <v>PLAYER_GOLD</v>
      </c>
      <c r="J31" t="str">
        <f t="shared" si="2"/>
        <v>g</v>
      </c>
      <c r="K31" s="18" t="b">
        <f>SUMPRODUCT(--(EXACT(J:J,J31)))&gt;1</f>
        <v>1</v>
      </c>
    </row>
    <row r="32" spans="2:11" x14ac:dyDescent="0.25">
      <c r="B32" t="s">
        <v>272</v>
      </c>
      <c r="C32" t="s">
        <v>271</v>
      </c>
      <c r="D32" s="18" t="b">
        <f>SUMPRODUCT(--(EXACT(C:C,C32)))&gt;1</f>
        <v>0</v>
      </c>
      <c r="E32" t="str">
        <f t="shared" ref="E32" si="3">B32&amp;"='"&amp;C32&amp;"'"</f>
        <v>PLAYER_THIEF='a'</v>
      </c>
      <c r="H32" s="25" t="s">
        <v>176</v>
      </c>
      <c r="I32" t="str">
        <f t="shared" si="1"/>
        <v>PLAYER_GOLD</v>
      </c>
      <c r="J32" t="str">
        <f t="shared" si="2"/>
        <v>g</v>
      </c>
      <c r="K32" s="18" t="b">
        <f>SUMPRODUCT(--(EXACT(J:J,J32)))&gt;1</f>
        <v>1</v>
      </c>
    </row>
    <row r="33" spans="2:11" x14ac:dyDescent="0.25">
      <c r="B33" t="s">
        <v>222</v>
      </c>
      <c r="C33" t="s">
        <v>223</v>
      </c>
      <c r="D33" s="18" t="b">
        <f>SUMPRODUCT(--(EXACT(C:C,C33)))&gt;1</f>
        <v>0</v>
      </c>
      <c r="E33" t="str">
        <f t="shared" si="0"/>
        <v>PLAYER_SPIKE='A'</v>
      </c>
      <c r="H33" s="25" t="s">
        <v>177</v>
      </c>
      <c r="I33" t="str">
        <f t="shared" si="1"/>
        <v>PLAYER_SPIKE</v>
      </c>
      <c r="J33" t="str">
        <f t="shared" si="2"/>
        <v>A</v>
      </c>
      <c r="K33" s="18" t="b">
        <f>SUMPRODUCT(--(EXACT(J:J,J33)))&gt;1</f>
        <v>0</v>
      </c>
    </row>
    <row r="34" spans="2:11" x14ac:dyDescent="0.25">
      <c r="B34" t="s">
        <v>224</v>
      </c>
      <c r="C34" t="s">
        <v>225</v>
      </c>
      <c r="D34" s="18" t="b">
        <f>SUMPRODUCT(--(EXACT(C:C,C34)))&gt;1</f>
        <v>0</v>
      </c>
      <c r="E34" t="str">
        <f t="shared" si="0"/>
        <v>NPC1='Y'</v>
      </c>
      <c r="H34" s="25" t="s">
        <v>178</v>
      </c>
      <c r="I34" t="str">
        <f t="shared" si="1"/>
        <v>NPC1</v>
      </c>
      <c r="J34" t="str">
        <f t="shared" si="2"/>
        <v>Y</v>
      </c>
      <c r="K34" s="18" t="b">
        <f>SUMPRODUCT(--(EXACT(J:J,J34)))&gt;1</f>
        <v>0</v>
      </c>
    </row>
    <row r="35" spans="2:11" x14ac:dyDescent="0.25">
      <c r="B35" t="s">
        <v>226</v>
      </c>
      <c r="C35" t="s">
        <v>227</v>
      </c>
      <c r="D35" s="18" t="b">
        <f>SUMPRODUCT(--(EXACT(C:C,C35)))&gt;1</f>
        <v>0</v>
      </c>
      <c r="E35" t="str">
        <f t="shared" ref="E35:E65" si="4">B35&amp;"='"&amp;C35&amp;"'"</f>
        <v>NPC2='y'</v>
      </c>
      <c r="H35" s="25" t="s">
        <v>179</v>
      </c>
      <c r="I35" t="str">
        <f t="shared" si="1"/>
        <v>NPC2</v>
      </c>
      <c r="J35" t="str">
        <f t="shared" si="2"/>
        <v>y</v>
      </c>
      <c r="K35" s="18" t="b">
        <f>SUMPRODUCT(--(EXACT(J:J,J35)))&gt;1</f>
        <v>0</v>
      </c>
    </row>
    <row r="36" spans="2:11" x14ac:dyDescent="0.25">
      <c r="B36" t="s">
        <v>228</v>
      </c>
      <c r="C36" t="s">
        <v>29</v>
      </c>
      <c r="D36" s="18" t="b">
        <f>SUMPRODUCT(--(EXACT(C:C,C36)))&gt;1</f>
        <v>0</v>
      </c>
      <c r="E36" t="str">
        <f t="shared" si="4"/>
        <v>PREVIOUS_LEVEL='l'</v>
      </c>
      <c r="H36" s="25" t="s">
        <v>91</v>
      </c>
      <c r="I36" t="str">
        <f t="shared" si="1"/>
        <v>PREVIOUS_LEVEL</v>
      </c>
      <c r="J36" t="str">
        <f t="shared" si="2"/>
        <v>l</v>
      </c>
      <c r="K36" s="18" t="b">
        <f>SUMPRODUCT(--(EXACT(J:J,J36)))&gt;1</f>
        <v>0</v>
      </c>
    </row>
    <row r="37" spans="2:11" x14ac:dyDescent="0.25">
      <c r="B37" t="s">
        <v>229</v>
      </c>
      <c r="C37" t="s">
        <v>48</v>
      </c>
      <c r="D37" s="18" t="b">
        <f>SUMPRODUCT(--(EXACT(C:C,C37)))&gt;1</f>
        <v>0</v>
      </c>
      <c r="E37" t="str">
        <f t="shared" si="4"/>
        <v>RED_POTION='R'</v>
      </c>
      <c r="H37" s="25" t="s">
        <v>92</v>
      </c>
      <c r="I37" t="str">
        <f t="shared" si="1"/>
        <v>RED_POTION</v>
      </c>
      <c r="J37" t="str">
        <f t="shared" si="2"/>
        <v>R</v>
      </c>
      <c r="K37" s="18" t="b">
        <f>SUMPRODUCT(--(EXACT(J:J,J37)))&gt;1</f>
        <v>0</v>
      </c>
    </row>
    <row r="38" spans="2:11" x14ac:dyDescent="0.25">
      <c r="B38" t="s">
        <v>230</v>
      </c>
      <c r="C38" t="s">
        <v>49</v>
      </c>
      <c r="D38" s="18" t="b">
        <f>SUMPRODUCT(--(EXACT(C:C,C38)))&gt;1</f>
        <v>0</v>
      </c>
      <c r="E38" t="str">
        <f t="shared" si="4"/>
        <v>RUNE='u'</v>
      </c>
      <c r="H38" s="25" t="s">
        <v>93</v>
      </c>
      <c r="I38" t="str">
        <f t="shared" si="1"/>
        <v>RUNE</v>
      </c>
      <c r="J38" t="str">
        <f t="shared" si="2"/>
        <v>u</v>
      </c>
      <c r="K38" s="18" t="b">
        <f>SUMPRODUCT(--(EXACT(J:J,J38)))&gt;1</f>
        <v>0</v>
      </c>
    </row>
    <row r="39" spans="2:11" x14ac:dyDescent="0.25">
      <c r="B39" t="s">
        <v>231</v>
      </c>
      <c r="C39" t="s">
        <v>50</v>
      </c>
      <c r="D39" s="18" t="b">
        <f>SUMPRODUCT(--(EXACT(C:C,C39)))&gt;1</f>
        <v>0</v>
      </c>
      <c r="E39" t="str">
        <f t="shared" si="4"/>
        <v>RUNE1='R1'</v>
      </c>
      <c r="H39" s="25" t="s">
        <v>94</v>
      </c>
      <c r="I39" t="str">
        <f t="shared" si="1"/>
        <v>RUNE1</v>
      </c>
      <c r="J39" t="str">
        <f t="shared" si="2"/>
        <v>R1</v>
      </c>
      <c r="K39" s="18" t="b">
        <f>SUMPRODUCT(--(EXACT(J:J,J39)))&gt;1</f>
        <v>0</v>
      </c>
    </row>
    <row r="40" spans="2:11" x14ac:dyDescent="0.25">
      <c r="B40" t="s">
        <v>232</v>
      </c>
      <c r="C40" t="s">
        <v>51</v>
      </c>
      <c r="D40" s="18" t="b">
        <f>SUMPRODUCT(--(EXACT(C:C,C40)))&gt;1</f>
        <v>0</v>
      </c>
      <c r="E40" t="str">
        <f t="shared" si="4"/>
        <v>RUNE2='R2'</v>
      </c>
      <c r="H40" s="25" t="s">
        <v>95</v>
      </c>
      <c r="I40" t="str">
        <f t="shared" si="1"/>
        <v>RUNE2</v>
      </c>
      <c r="J40" t="str">
        <f t="shared" si="2"/>
        <v>R2</v>
      </c>
      <c r="K40" s="18" t="b">
        <f>SUMPRODUCT(--(EXACT(J:J,J40)))&gt;1</f>
        <v>0</v>
      </c>
    </row>
    <row r="41" spans="2:11" x14ac:dyDescent="0.25">
      <c r="B41" t="s">
        <v>233</v>
      </c>
      <c r="C41" t="s">
        <v>52</v>
      </c>
      <c r="D41" s="18" t="b">
        <f>SUMPRODUCT(--(EXACT(C:C,C41)))&gt;1</f>
        <v>0</v>
      </c>
      <c r="E41" t="str">
        <f t="shared" si="4"/>
        <v>RUNE3='R3'</v>
      </c>
      <c r="H41" s="25" t="s">
        <v>96</v>
      </c>
      <c r="I41" t="str">
        <f t="shared" si="1"/>
        <v>RUNE3</v>
      </c>
      <c r="J41" t="str">
        <f t="shared" si="2"/>
        <v>R3</v>
      </c>
      <c r="K41" s="18" t="b">
        <f>SUMPRODUCT(--(EXACT(J:J,J41)))&gt;1</f>
        <v>0</v>
      </c>
    </row>
    <row r="42" spans="2:11" x14ac:dyDescent="0.25">
      <c r="B42" t="s">
        <v>234</v>
      </c>
      <c r="C42" t="s">
        <v>53</v>
      </c>
      <c r="D42" s="18" t="b">
        <f>SUMPRODUCT(--(EXACT(C:C,C42)))&gt;1</f>
        <v>0</v>
      </c>
      <c r="E42" t="str">
        <f t="shared" si="4"/>
        <v>RUNE4='R4'</v>
      </c>
      <c r="H42" s="25" t="s">
        <v>97</v>
      </c>
      <c r="I42" t="str">
        <f t="shared" si="1"/>
        <v>RUNE4</v>
      </c>
      <c r="J42" t="str">
        <f t="shared" si="2"/>
        <v>R4</v>
      </c>
      <c r="K42" s="18" t="b">
        <f>SUMPRODUCT(--(EXACT(J:J,J42)))&gt;1</f>
        <v>0</v>
      </c>
    </row>
    <row r="43" spans="2:11" x14ac:dyDescent="0.25">
      <c r="B43" t="s">
        <v>235</v>
      </c>
      <c r="C43" t="s">
        <v>54</v>
      </c>
      <c r="D43" s="18" t="b">
        <f>SUMPRODUCT(--(EXACT(C:C,C43)))&gt;1</f>
        <v>0</v>
      </c>
      <c r="E43" t="str">
        <f t="shared" si="4"/>
        <v>RUNE5='R5'</v>
      </c>
      <c r="H43" s="25" t="s">
        <v>98</v>
      </c>
      <c r="I43" t="str">
        <f t="shared" si="1"/>
        <v>RUNE5</v>
      </c>
      <c r="J43" t="str">
        <f t="shared" si="2"/>
        <v>R5</v>
      </c>
      <c r="K43" s="18" t="b">
        <f>SUMPRODUCT(--(EXACT(J:J,J43)))&gt;1</f>
        <v>0</v>
      </c>
    </row>
    <row r="44" spans="2:11" x14ac:dyDescent="0.25">
      <c r="B44" t="s">
        <v>236</v>
      </c>
      <c r="C44" t="s">
        <v>237</v>
      </c>
      <c r="D44" s="18" t="b">
        <f>SUMPRODUCT(--(EXACT(C:C,C44)))&gt;1</f>
        <v>0</v>
      </c>
      <c r="E44" t="str">
        <f t="shared" si="4"/>
        <v>SAFETY='8'</v>
      </c>
      <c r="H44" s="25" t="s">
        <v>99</v>
      </c>
      <c r="I44" t="str">
        <f t="shared" si="1"/>
        <v>SAFETY</v>
      </c>
      <c r="J44" t="str">
        <f t="shared" si="2"/>
        <v>8</v>
      </c>
      <c r="K44" s="18" t="b">
        <f>SUMPRODUCT(--(EXACT(J:J,J44)))&gt;1</f>
        <v>0</v>
      </c>
    </row>
    <row r="45" spans="2:11" x14ac:dyDescent="0.25">
      <c r="B45" t="s">
        <v>238</v>
      </c>
      <c r="C45" t="s">
        <v>55</v>
      </c>
      <c r="D45" s="18" t="b">
        <f>SUMPRODUCT(--(EXACT(C:C,C45)))&gt;1</f>
        <v>0</v>
      </c>
      <c r="E45" t="str">
        <f t="shared" si="4"/>
        <v>SECRET_TREASURE='J'</v>
      </c>
      <c r="H45" s="25" t="s">
        <v>100</v>
      </c>
      <c r="I45" t="str">
        <f t="shared" si="1"/>
        <v>SECRET_TREASURE</v>
      </c>
      <c r="J45" t="str">
        <f t="shared" si="2"/>
        <v>J</v>
      </c>
      <c r="K45" s="18" t="b">
        <f>SUMPRODUCT(--(EXACT(J:J,J45)))&gt;1</f>
        <v>0</v>
      </c>
    </row>
    <row r="46" spans="2:11" x14ac:dyDescent="0.25">
      <c r="B46" t="s">
        <v>239</v>
      </c>
      <c r="C46" t="s">
        <v>15</v>
      </c>
      <c r="D46" s="18" t="b">
        <f>SUMPRODUCT(--(EXACT(C:C,C46)))&gt;1</f>
        <v>0</v>
      </c>
      <c r="E46" t="str">
        <f t="shared" si="4"/>
        <v>SECRET_WALL=';'</v>
      </c>
      <c r="H46" s="25" t="s">
        <v>101</v>
      </c>
      <c r="I46" t="str">
        <f t="shared" si="1"/>
        <v>SECRET_WALL</v>
      </c>
      <c r="J46" t="str">
        <f t="shared" si="2"/>
        <v>;</v>
      </c>
      <c r="K46" s="18" t="b">
        <f>SUMPRODUCT(--(EXACT(J:J,J46)))&gt;1</f>
        <v>0</v>
      </c>
    </row>
    <row r="47" spans="2:11" x14ac:dyDescent="0.25">
      <c r="B47" t="s">
        <v>240</v>
      </c>
      <c r="C47" t="s">
        <v>28</v>
      </c>
      <c r="D47" s="18" t="b">
        <f>SUMPRODUCT(--(EXACT(C:C,C47)))&gt;1</f>
        <v>0</v>
      </c>
      <c r="E47" t="str">
        <f t="shared" si="4"/>
        <v>SHIELD='O'</v>
      </c>
      <c r="H47" s="25" t="s">
        <v>102</v>
      </c>
      <c r="I47" t="str">
        <f t="shared" si="1"/>
        <v>SHIELD</v>
      </c>
      <c r="J47" t="str">
        <f t="shared" si="2"/>
        <v>O</v>
      </c>
      <c r="K47" s="18" t="b">
        <f>SUMPRODUCT(--(EXACT(J:J,J47)))&gt;1</f>
        <v>0</v>
      </c>
    </row>
    <row r="48" spans="2:11" x14ac:dyDescent="0.25">
      <c r="B48" t="s">
        <v>56</v>
      </c>
      <c r="C48" t="s">
        <v>21</v>
      </c>
      <c r="D48" s="18" t="b">
        <f>SUMPRODUCT(--(EXACT(C:C,C48)))&gt;1</f>
        <v>0</v>
      </c>
      <c r="E48" t="str">
        <f t="shared" si="4"/>
        <v>SHOP='s'</v>
      </c>
      <c r="H48" s="25" t="s">
        <v>103</v>
      </c>
      <c r="I48" t="str">
        <f t="shared" si="1"/>
        <v>SHOP</v>
      </c>
      <c r="J48" t="str">
        <f t="shared" si="2"/>
        <v>s</v>
      </c>
      <c r="K48" s="18" t="b">
        <f>SUMPRODUCT(--(EXACT(J:J,J48)))&gt;1</f>
        <v>0</v>
      </c>
    </row>
    <row r="49" spans="2:11" x14ac:dyDescent="0.25">
      <c r="B49" t="s">
        <v>241</v>
      </c>
      <c r="C49" t="s">
        <v>56</v>
      </c>
      <c r="D49" s="18" t="b">
        <f>SUMPRODUCT(--(EXACT(C:C,C49)))&gt;1</f>
        <v>0</v>
      </c>
      <c r="E49" t="str">
        <f t="shared" si="4"/>
        <v>SHOP_KEEPER='SHOP'</v>
      </c>
      <c r="H49" s="25" t="s">
        <v>104</v>
      </c>
      <c r="I49" t="str">
        <f t="shared" si="1"/>
        <v>SHOP_KEEPER</v>
      </c>
      <c r="J49" t="str">
        <f t="shared" si="2"/>
        <v>SHOP</v>
      </c>
      <c r="K49" s="18" t="b">
        <f>SUMPRODUCT(--(EXACT(J:J,J49)))&gt;1</f>
        <v>0</v>
      </c>
    </row>
    <row r="50" spans="2:11" x14ac:dyDescent="0.25">
      <c r="B50" t="s">
        <v>242</v>
      </c>
      <c r="C50" t="s">
        <v>18</v>
      </c>
      <c r="D50" s="18" t="b">
        <f>SUMPRODUCT(--(EXACT(C:C,C50)))&gt;1</f>
        <v>0</v>
      </c>
      <c r="E50" t="str">
        <f t="shared" si="4"/>
        <v>SOUTH='S'</v>
      </c>
      <c r="H50" s="25" t="s">
        <v>105</v>
      </c>
      <c r="I50" t="str">
        <f t="shared" si="1"/>
        <v>SOUTH</v>
      </c>
      <c r="J50" t="str">
        <f t="shared" si="2"/>
        <v>S</v>
      </c>
      <c r="K50" s="18" t="b">
        <f>SUMPRODUCT(--(EXACT(J:J,J50)))&gt;1</f>
        <v>0</v>
      </c>
    </row>
    <row r="51" spans="2:11" x14ac:dyDescent="0.25">
      <c r="B51" t="s">
        <v>243</v>
      </c>
      <c r="C51" t="s">
        <v>19</v>
      </c>
      <c r="D51" s="18" t="b">
        <f>SUMPRODUCT(--(EXACT(C:C,C51)))&gt;1</f>
        <v>0</v>
      </c>
      <c r="E51" t="str">
        <f t="shared" si="4"/>
        <v>START_POSITION='='</v>
      </c>
      <c r="H51" s="25" t="s">
        <v>180</v>
      </c>
      <c r="I51" t="str">
        <f t="shared" si="1"/>
        <v>START_POSITION</v>
      </c>
      <c r="J51" t="str">
        <f t="shared" si="2"/>
        <v>=</v>
      </c>
      <c r="K51" s="18" t="b">
        <f>SUMPRODUCT(--(EXACT(J:J,J51)))&gt;1</f>
        <v>0</v>
      </c>
    </row>
    <row r="52" spans="2:11" x14ac:dyDescent="0.25">
      <c r="B52" t="s">
        <v>244</v>
      </c>
      <c r="C52" t="s">
        <v>57</v>
      </c>
      <c r="D52" s="18" t="b">
        <f>SUMPRODUCT(--(EXACT(C:C,C52)))&gt;1</f>
        <v>0</v>
      </c>
      <c r="E52" t="str">
        <f t="shared" si="4"/>
        <v>SWITCH=','</v>
      </c>
      <c r="H52" s="25" t="s">
        <v>106</v>
      </c>
      <c r="I52" t="str">
        <f t="shared" si="1"/>
        <v>SWITCH</v>
      </c>
      <c r="J52" t="str">
        <f t="shared" si="2"/>
        <v>,</v>
      </c>
      <c r="K52" s="18" t="b">
        <f>SUMPRODUCT(--(EXACT(J:J,J52)))&gt;1</f>
        <v>0</v>
      </c>
    </row>
    <row r="53" spans="2:11" x14ac:dyDescent="0.25">
      <c r="B53" t="s">
        <v>245</v>
      </c>
      <c r="C53" t="s">
        <v>58</v>
      </c>
      <c r="D53" s="18" t="b">
        <f>SUMPRODUCT(--(EXACT(C:C,C53)))&gt;1</f>
        <v>0</v>
      </c>
      <c r="E53" t="str">
        <f t="shared" si="4"/>
        <v>SWITCH_LIT='&lt;'</v>
      </c>
      <c r="H53" s="25" t="s">
        <v>107</v>
      </c>
      <c r="I53" t="str">
        <f t="shared" si="1"/>
        <v>SWITCH_LIT</v>
      </c>
      <c r="J53" t="str">
        <f t="shared" si="2"/>
        <v>&lt;</v>
      </c>
      <c r="K53" s="18" t="b">
        <f>SUMPRODUCT(--(EXACT(J:J,J53)))&gt;1</f>
        <v>0</v>
      </c>
    </row>
    <row r="54" spans="2:11" x14ac:dyDescent="0.25">
      <c r="B54" t="s">
        <v>246</v>
      </c>
      <c r="C54" t="s">
        <v>59</v>
      </c>
      <c r="D54" s="18" t="b">
        <f>SUMPRODUCT(--(EXACT(C:C,C54)))&gt;1</f>
        <v>0</v>
      </c>
      <c r="E54" t="str">
        <f t="shared" si="4"/>
        <v>SWITCH_TILE='_'</v>
      </c>
      <c r="H54" s="25" t="s">
        <v>108</v>
      </c>
      <c r="I54" t="str">
        <f t="shared" si="1"/>
        <v>SWITCH_TILE</v>
      </c>
      <c r="J54" t="str">
        <f t="shared" si="2"/>
        <v>_</v>
      </c>
      <c r="K54" s="18" t="b">
        <f>SUMPRODUCT(--(EXACT(J:J,J54)))&gt;1</f>
        <v>0</v>
      </c>
    </row>
    <row r="55" spans="2:11" x14ac:dyDescent="0.25">
      <c r="B55" t="s">
        <v>247</v>
      </c>
      <c r="C55" t="s">
        <v>130</v>
      </c>
      <c r="D55" s="18" t="b">
        <f>SUMPRODUCT(--(EXACT(C:C,C55)))&gt;1</f>
        <v>0</v>
      </c>
      <c r="E55" t="str">
        <f t="shared" si="4"/>
        <v>TILE1='`'</v>
      </c>
      <c r="H55" s="25" t="s">
        <v>181</v>
      </c>
      <c r="I55" t="str">
        <f t="shared" si="1"/>
        <v>TILE1</v>
      </c>
      <c r="J55" t="str">
        <f t="shared" si="2"/>
        <v>`</v>
      </c>
      <c r="K55" s="18" t="b">
        <f>SUMPRODUCT(--(EXACT(J:J,J55)))&gt;1</f>
        <v>0</v>
      </c>
    </row>
    <row r="56" spans="2:11" x14ac:dyDescent="0.25">
      <c r="B56" t="s">
        <v>248</v>
      </c>
      <c r="C56" t="s">
        <v>150</v>
      </c>
      <c r="D56" s="18" t="b">
        <f>SUMPRODUCT(--(EXACT(C:C,C56)))&gt;1</f>
        <v>0</v>
      </c>
      <c r="E56" t="str">
        <f t="shared" si="4"/>
        <v>TILE2='¬'</v>
      </c>
      <c r="H56" s="25" t="s">
        <v>129</v>
      </c>
      <c r="I56" t="str">
        <f t="shared" si="1"/>
        <v>TILE2</v>
      </c>
      <c r="J56" t="str">
        <f t="shared" si="2"/>
        <v>¬</v>
      </c>
      <c r="K56" s="18" t="b">
        <f>SUMPRODUCT(--(EXACT(J:J,J56)))&gt;1</f>
        <v>0</v>
      </c>
    </row>
    <row r="57" spans="2:11" x14ac:dyDescent="0.25">
      <c r="B57" t="s">
        <v>249</v>
      </c>
      <c r="C57" t="s">
        <v>27</v>
      </c>
      <c r="D57" s="18" t="b">
        <f>SUMPRODUCT(--(EXACT(C:C,C57)))&gt;1</f>
        <v>0</v>
      </c>
      <c r="E57" t="str">
        <f t="shared" si="4"/>
        <v>TILE3='.'</v>
      </c>
      <c r="H57" s="25" t="s">
        <v>127</v>
      </c>
      <c r="I57" t="str">
        <f t="shared" si="1"/>
        <v>TILE3</v>
      </c>
      <c r="J57" t="str">
        <f t="shared" si="2"/>
        <v>.</v>
      </c>
      <c r="K57" s="18" t="b">
        <f>SUMPRODUCT(--(EXACT(J:J,J57)))&gt;1</f>
        <v>0</v>
      </c>
    </row>
    <row r="58" spans="2:11" x14ac:dyDescent="0.25">
      <c r="B58" t="s">
        <v>250</v>
      </c>
      <c r="C58" t="s">
        <v>26</v>
      </c>
      <c r="D58" s="18" t="b">
        <f>SUMPRODUCT(--(EXACT(C:C,C58)))&gt;1</f>
        <v>0</v>
      </c>
      <c r="E58" t="str">
        <f t="shared" si="4"/>
        <v>TILE4='~'</v>
      </c>
      <c r="H58" s="25" t="s">
        <v>128</v>
      </c>
      <c r="I58" t="str">
        <f t="shared" si="1"/>
        <v>TILE4</v>
      </c>
      <c r="J58" t="str">
        <f t="shared" si="2"/>
        <v>~</v>
      </c>
      <c r="K58" s="18" t="b">
        <f>SUMPRODUCT(--(EXACT(J:J,J58)))&gt;1</f>
        <v>0</v>
      </c>
    </row>
    <row r="59" spans="2:11" x14ac:dyDescent="0.25">
      <c r="B59" t="s">
        <v>251</v>
      </c>
      <c r="C59" t="s">
        <v>60</v>
      </c>
      <c r="D59" s="18" t="b">
        <f>SUMPRODUCT(--(EXACT(C:C,C59)))&gt;1</f>
        <v>0</v>
      </c>
      <c r="E59" t="str">
        <f t="shared" si="4"/>
        <v>TRAP1='^'</v>
      </c>
      <c r="H59" s="25" t="s">
        <v>109</v>
      </c>
      <c r="I59" t="str">
        <f t="shared" si="1"/>
        <v>TRAP1</v>
      </c>
      <c r="J59" t="str">
        <f t="shared" si="2"/>
        <v>^</v>
      </c>
      <c r="K59" s="18" t="b">
        <f>SUMPRODUCT(--(EXACT(J:J,J59)))&gt;1</f>
        <v>0</v>
      </c>
    </row>
    <row r="60" spans="2:11" x14ac:dyDescent="0.25">
      <c r="B60" t="s">
        <v>252</v>
      </c>
      <c r="C60" t="s">
        <v>61</v>
      </c>
      <c r="D60" s="18" t="b">
        <f>SUMPRODUCT(--(EXACT(C:C,C60)))&gt;1</f>
        <v>0</v>
      </c>
      <c r="E60" t="str">
        <f t="shared" si="4"/>
        <v>TRAP2='&amp;'</v>
      </c>
      <c r="H60" s="25" t="s">
        <v>110</v>
      </c>
      <c r="I60" t="str">
        <f t="shared" si="1"/>
        <v>TRAP2</v>
      </c>
      <c r="J60" t="str">
        <f t="shared" si="2"/>
        <v>&amp;</v>
      </c>
      <c r="K60" s="18" t="b">
        <f>SUMPRODUCT(--(EXACT(J:J,J60)))&gt;1</f>
        <v>0</v>
      </c>
    </row>
    <row r="61" spans="2:11" x14ac:dyDescent="0.25">
      <c r="B61" t="s">
        <v>253</v>
      </c>
      <c r="C61" t="s">
        <v>35</v>
      </c>
      <c r="D61" s="18" t="b">
        <f>SUMPRODUCT(--(EXACT(C:C,C61)))&gt;1</f>
        <v>0</v>
      </c>
      <c r="E61" t="str">
        <f t="shared" si="4"/>
        <v>TRAP3='['</v>
      </c>
      <c r="H61" s="25" t="s">
        <v>111</v>
      </c>
      <c r="I61" t="str">
        <f t="shared" si="1"/>
        <v>TRAP3</v>
      </c>
      <c r="J61" t="str">
        <f t="shared" si="2"/>
        <v>[</v>
      </c>
      <c r="K61" s="18" t="b">
        <f>SUMPRODUCT(--(EXACT(J:J,J61)))&gt;1</f>
        <v>0</v>
      </c>
    </row>
    <row r="62" spans="2:11" x14ac:dyDescent="0.25">
      <c r="B62" t="s">
        <v>254</v>
      </c>
      <c r="C62" t="s">
        <v>62</v>
      </c>
      <c r="D62" s="18" t="b">
        <f>SUMPRODUCT(--(EXACT(C:C,C62)))&gt;1</f>
        <v>0</v>
      </c>
      <c r="E62" t="str">
        <f t="shared" si="4"/>
        <v>TREASURE='*'</v>
      </c>
      <c r="H62" s="25" t="s">
        <v>112</v>
      </c>
      <c r="I62" t="str">
        <f t="shared" si="1"/>
        <v>TREASURE</v>
      </c>
      <c r="J62" t="str">
        <f t="shared" si="2"/>
        <v>*</v>
      </c>
      <c r="K62" s="18" t="b">
        <f>SUMPRODUCT(--(EXACT(J:J,J62)))&gt;1</f>
        <v>0</v>
      </c>
    </row>
    <row r="63" spans="2:11" x14ac:dyDescent="0.25">
      <c r="B63" t="s">
        <v>255</v>
      </c>
      <c r="C63" t="s">
        <v>25</v>
      </c>
      <c r="D63" s="18" t="b">
        <f>SUMPRODUCT(--(EXACT(C:C,C63)))&gt;1</f>
        <v>0</v>
      </c>
      <c r="E63" t="str">
        <f t="shared" si="4"/>
        <v>TREASURE_CHEST='j'</v>
      </c>
      <c r="H63" s="25" t="s">
        <v>113</v>
      </c>
      <c r="I63" t="str">
        <f t="shared" si="1"/>
        <v>TREASURE_CHEST</v>
      </c>
      <c r="J63" t="str">
        <f t="shared" si="2"/>
        <v>j</v>
      </c>
      <c r="K63" s="18" t="b">
        <f>SUMPRODUCT(--(EXACT(J:J,J63)))&gt;1</f>
        <v>0</v>
      </c>
    </row>
    <row r="64" spans="2:11" x14ac:dyDescent="0.25">
      <c r="B64" t="s">
        <v>256</v>
      </c>
      <c r="C64" t="s">
        <v>63</v>
      </c>
      <c r="D64" s="18" t="b">
        <f>SUMPRODUCT(--(EXACT(C:C,C64)))&gt;1</f>
        <v>0</v>
      </c>
      <c r="E64" t="str">
        <f t="shared" si="4"/>
        <v>TREASURE10='x'</v>
      </c>
      <c r="H64" s="25" t="s">
        <v>114</v>
      </c>
      <c r="I64" t="str">
        <f t="shared" si="1"/>
        <v>TREASURE10</v>
      </c>
      <c r="J64" t="str">
        <f t="shared" si="2"/>
        <v>x</v>
      </c>
      <c r="K64" s="18" t="b">
        <f>SUMPRODUCT(--(EXACT(J:J,J64)))&gt;1</f>
        <v>0</v>
      </c>
    </row>
    <row r="65" spans="2:11" x14ac:dyDescent="0.25">
      <c r="B65" t="s">
        <v>257</v>
      </c>
      <c r="C65" t="s">
        <v>64</v>
      </c>
      <c r="D65" s="18" t="b">
        <f>SUMPRODUCT(--(EXACT(C:C,C65)))&gt;1</f>
        <v>0</v>
      </c>
      <c r="E65" t="str">
        <f t="shared" si="4"/>
        <v>TREASURE25='X'</v>
      </c>
      <c r="H65" s="25" t="s">
        <v>115</v>
      </c>
      <c r="I65" t="str">
        <f t="shared" si="1"/>
        <v>TREASURE25</v>
      </c>
      <c r="J65" t="str">
        <f t="shared" si="2"/>
        <v>X</v>
      </c>
      <c r="K65" s="18" t="b">
        <f>SUMPRODUCT(--(EXACT(J:J,J65)))&gt;1</f>
        <v>0</v>
      </c>
    </row>
    <row r="66" spans="2:11" x14ac:dyDescent="0.25">
      <c r="B66" t="s">
        <v>258</v>
      </c>
      <c r="C66" t="s">
        <v>10</v>
      </c>
      <c r="D66" s="18" t="b">
        <f>SUMPRODUCT(--(EXACT(C:C,C66)))&gt;1</f>
        <v>0</v>
      </c>
      <c r="E66" t="str">
        <f t="shared" ref="E66:E77" si="5">B66&amp;"='"&amp;C66&amp;"'"</f>
        <v>TREE='T'</v>
      </c>
      <c r="H66" s="25" t="s">
        <v>116</v>
      </c>
      <c r="I66" t="str">
        <f t="shared" si="1"/>
        <v>TREE</v>
      </c>
      <c r="J66" t="str">
        <f t="shared" si="2"/>
        <v>T</v>
      </c>
      <c r="K66" s="18" t="b">
        <f>SUMPRODUCT(--(EXACT(J:J,J66)))&gt;1</f>
        <v>0</v>
      </c>
    </row>
    <row r="67" spans="2:11" x14ac:dyDescent="0.25">
      <c r="B67" t="s">
        <v>259</v>
      </c>
      <c r="C67" t="s">
        <v>65</v>
      </c>
      <c r="D67" s="18" t="b">
        <f>SUMPRODUCT(--(EXACT(C:C,C67)))&gt;1</f>
        <v>0</v>
      </c>
      <c r="E67" t="str">
        <f t="shared" si="5"/>
        <v>TROPHY='G'</v>
      </c>
      <c r="H67" s="25" t="s">
        <v>117</v>
      </c>
      <c r="I67" t="str">
        <f t="shared" si="1"/>
        <v>TROPHY</v>
      </c>
      <c r="J67" t="str">
        <f t="shared" si="2"/>
        <v>G</v>
      </c>
      <c r="K67" s="18" t="b">
        <f>SUMPRODUCT(--(EXACT(J:J,J67)))&gt;1</f>
        <v>0</v>
      </c>
    </row>
    <row r="68" spans="2:11" x14ac:dyDescent="0.25">
      <c r="B68" t="s">
        <v>260</v>
      </c>
      <c r="C68" t="s">
        <v>5</v>
      </c>
      <c r="D68" s="18" t="b">
        <f>SUMPRODUCT(--(EXACT(C:C,C68)))&gt;1</f>
        <v>0</v>
      </c>
      <c r="E68" t="str">
        <f t="shared" si="5"/>
        <v>UP='+'</v>
      </c>
      <c r="H68" s="25" t="s">
        <v>118</v>
      </c>
      <c r="I68" t="str">
        <f t="shared" ref="I68:I77" si="6">TRIM(MID($H68,1,FIND("=",$H68)-1))</f>
        <v>UP</v>
      </c>
      <c r="J68" t="str">
        <f t="shared" ref="J68:J77" si="7">SUBSTITUTE(TRIM(MID($H68,FIND("=",$H68)+1,200)),"'","")</f>
        <v>+</v>
      </c>
      <c r="K68" s="18" t="b">
        <f>SUMPRODUCT(--(EXACT(J:J,J68)))&gt;1</f>
        <v>0</v>
      </c>
    </row>
    <row r="69" spans="2:11" x14ac:dyDescent="0.25">
      <c r="B69" t="s">
        <v>261</v>
      </c>
      <c r="C69" t="s">
        <v>2</v>
      </c>
      <c r="D69" s="18" t="b">
        <f>SUMPRODUCT(--(EXACT(C:C,C69)))&gt;1</f>
        <v>0</v>
      </c>
      <c r="E69" t="str">
        <f t="shared" si="5"/>
        <v>WALL=':'</v>
      </c>
      <c r="H69" s="25" t="s">
        <v>119</v>
      </c>
      <c r="I69" t="str">
        <f t="shared" si="6"/>
        <v>WALL</v>
      </c>
      <c r="J69" t="str">
        <f t="shared" si="7"/>
        <v>:</v>
      </c>
      <c r="K69" s="18" t="b">
        <f>SUMPRODUCT(--(EXACT(J:J,J69)))&gt;1</f>
        <v>0</v>
      </c>
    </row>
    <row r="70" spans="2:11" x14ac:dyDescent="0.25">
      <c r="B70" t="s">
        <v>262</v>
      </c>
      <c r="C70" t="s">
        <v>14</v>
      </c>
      <c r="D70" s="18" t="b">
        <f>SUMPRODUCT(--(EXACT(C:C,C70)))&gt;1</f>
        <v>0</v>
      </c>
      <c r="E70" t="str">
        <f t="shared" si="5"/>
        <v>WALL_BL='('</v>
      </c>
      <c r="H70" s="25" t="s">
        <v>120</v>
      </c>
      <c r="I70" t="str">
        <f t="shared" si="6"/>
        <v>WALL_BL</v>
      </c>
      <c r="J70" t="str">
        <f t="shared" si="7"/>
        <v>(</v>
      </c>
      <c r="K70" s="18" t="b">
        <f>SUMPRODUCT(--(EXACT(J:J,J70)))&gt;1</f>
        <v>0</v>
      </c>
    </row>
    <row r="71" spans="2:11" x14ac:dyDescent="0.25">
      <c r="B71" t="s">
        <v>263</v>
      </c>
      <c r="C71" t="s">
        <v>13</v>
      </c>
      <c r="D71" s="18" t="b">
        <f>SUMPRODUCT(--(EXACT(C:C,C71)))&gt;1</f>
        <v>0</v>
      </c>
      <c r="E71" t="str">
        <f t="shared" si="5"/>
        <v>WALL_BR=')'</v>
      </c>
      <c r="H71" s="25" t="s">
        <v>121</v>
      </c>
      <c r="I71" t="str">
        <f t="shared" si="6"/>
        <v>WALL_BR</v>
      </c>
      <c r="J71" t="str">
        <f t="shared" si="7"/>
        <v>)</v>
      </c>
      <c r="K71" s="18" t="b">
        <f>SUMPRODUCT(--(EXACT(J:J,J71)))&gt;1</f>
        <v>0</v>
      </c>
    </row>
    <row r="72" spans="2:11" x14ac:dyDescent="0.25">
      <c r="B72" t="s">
        <v>264</v>
      </c>
      <c r="C72" t="s">
        <v>12</v>
      </c>
      <c r="D72" s="18" t="b">
        <f>SUMPRODUCT(--(EXACT(C:C,C72)))&gt;1</f>
        <v>0</v>
      </c>
      <c r="E72" t="str">
        <f t="shared" si="5"/>
        <v>WALL_TL='/'</v>
      </c>
      <c r="H72" s="25" t="s">
        <v>122</v>
      </c>
      <c r="I72" t="str">
        <f t="shared" si="6"/>
        <v>WALL_TL</v>
      </c>
      <c r="J72" t="str">
        <f t="shared" si="7"/>
        <v>/</v>
      </c>
      <c r="K72" s="18" t="b">
        <f>SUMPRODUCT(--(EXACT(J:J,J72)))&gt;1</f>
        <v>0</v>
      </c>
    </row>
    <row r="73" spans="2:11" x14ac:dyDescent="0.25">
      <c r="B73" t="s">
        <v>265</v>
      </c>
      <c r="C73" t="s">
        <v>66</v>
      </c>
      <c r="D73" s="18" t="b">
        <f>SUMPRODUCT(--(EXACT(C:C,C73)))&gt;1</f>
        <v>0</v>
      </c>
      <c r="E73" t="str">
        <f t="shared" si="5"/>
        <v>WALL_TR='\\'</v>
      </c>
      <c r="H73" s="25" t="s">
        <v>123</v>
      </c>
      <c r="I73" t="str">
        <f t="shared" si="6"/>
        <v>WALL_TR</v>
      </c>
      <c r="J73" t="str">
        <f t="shared" si="7"/>
        <v>\\</v>
      </c>
      <c r="K73" s="18" t="b">
        <f>SUMPRODUCT(--(EXACT(J:J,J73)))&gt;1</f>
        <v>0</v>
      </c>
    </row>
    <row r="74" spans="2:11" x14ac:dyDescent="0.25">
      <c r="B74" t="s">
        <v>266</v>
      </c>
      <c r="C74" t="s">
        <v>31</v>
      </c>
      <c r="D74" s="18" t="b">
        <f>SUMPRODUCT(--(EXACT(C:C,C74)))&gt;1</f>
        <v>0</v>
      </c>
      <c r="E74" t="str">
        <f t="shared" si="5"/>
        <v>WALL2='w'</v>
      </c>
      <c r="H74" s="25" t="s">
        <v>124</v>
      </c>
      <c r="I74" t="str">
        <f t="shared" si="6"/>
        <v>WALL2</v>
      </c>
      <c r="J74" t="str">
        <f t="shared" si="7"/>
        <v>w</v>
      </c>
      <c r="K74" s="18" t="b">
        <f>SUMPRODUCT(--(EXACT(J:J,J74)))&gt;1</f>
        <v>0</v>
      </c>
    </row>
    <row r="75" spans="2:11" x14ac:dyDescent="0.25">
      <c r="B75" t="s">
        <v>267</v>
      </c>
      <c r="C75" t="s">
        <v>268</v>
      </c>
      <c r="D75" s="18" t="b">
        <f>SUMPRODUCT(--(EXACT(C:C,C75)))&gt;1</f>
        <v>0</v>
      </c>
      <c r="E75" t="str">
        <f t="shared" si="5"/>
        <v>WALL3='e'</v>
      </c>
      <c r="H75" s="25" t="s">
        <v>182</v>
      </c>
      <c r="I75" t="str">
        <f t="shared" si="6"/>
        <v>WALL3</v>
      </c>
      <c r="J75" t="str">
        <f t="shared" si="7"/>
        <v>e</v>
      </c>
      <c r="K75" s="18" t="b">
        <f>SUMPRODUCT(--(EXACT(J:J,J75)))&gt;1</f>
        <v>0</v>
      </c>
    </row>
    <row r="76" spans="2:11" x14ac:dyDescent="0.25">
      <c r="B76" t="s">
        <v>269</v>
      </c>
      <c r="C76" t="s">
        <v>30</v>
      </c>
      <c r="D76" s="18" t="b">
        <f>SUMPRODUCT(--(EXACT(C:C,C76)))&gt;1</f>
        <v>0</v>
      </c>
      <c r="E76" t="str">
        <f t="shared" si="5"/>
        <v>WEAPON='|'</v>
      </c>
      <c r="H76" s="25" t="s">
        <v>125</v>
      </c>
      <c r="I76" t="str">
        <f t="shared" si="6"/>
        <v>WEAPON</v>
      </c>
      <c r="J76" t="str">
        <f t="shared" si="7"/>
        <v>|</v>
      </c>
      <c r="K76" s="18" t="b">
        <f>SUMPRODUCT(--(EXACT(J:J,J76)))&gt;1</f>
        <v>0</v>
      </c>
    </row>
    <row r="77" spans="2:11" x14ac:dyDescent="0.25">
      <c r="B77" t="s">
        <v>270</v>
      </c>
      <c r="C77" t="s">
        <v>22</v>
      </c>
      <c r="D77" s="18" t="b">
        <f>SUMPRODUCT(--(EXACT(C:C,C77)))&gt;1</f>
        <v>0</v>
      </c>
      <c r="E77" t="str">
        <f t="shared" si="5"/>
        <v>WEST='W'</v>
      </c>
      <c r="H77" s="25" t="s">
        <v>126</v>
      </c>
      <c r="I77" t="str">
        <f t="shared" si="6"/>
        <v>WEST</v>
      </c>
      <c r="J77" t="str">
        <f t="shared" si="7"/>
        <v>W</v>
      </c>
      <c r="K77" s="18" t="b">
        <f>SUMPRODUCT(--(EXACT(J:J,J77)))&gt;1</f>
        <v>0</v>
      </c>
    </row>
  </sheetData>
  <autoFilter ref="C1:C65"/>
  <sortState ref="B2:D67">
    <sortCondition ref="B2:B67"/>
  </sortState>
  <conditionalFormatting sqref="D1:D31 D33:D1048576">
    <cfRule type="cellIs" dxfId="5" priority="4" operator="equal">
      <formula>TRUE</formula>
    </cfRule>
  </conditionalFormatting>
  <conditionalFormatting sqref="K2:K31 K33:K77">
    <cfRule type="cellIs" dxfId="4" priority="3" operator="equal">
      <formula>TRUE</formula>
    </cfRule>
  </conditionalFormatting>
  <conditionalFormatting sqref="D32">
    <cfRule type="cellIs" dxfId="3" priority="2" operator="equal">
      <formula>TRUE</formula>
    </cfRule>
  </conditionalFormatting>
  <conditionalFormatting sqref="K32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2" priority="2">
      <formula>AND(COLUMN()&lt;=$B$26,ROW()&lt;=$B$27)</formula>
    </cfRule>
  </conditionalFormatting>
  <conditionalFormatting sqref="A1:Z25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130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130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130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130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41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130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41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41</v>
      </c>
      <c r="J7" s="14" t="s">
        <v>130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4" t="s">
        <v>22</v>
      </c>
      <c r="B8" s="14" t="s">
        <v>130</v>
      </c>
      <c r="C8" s="14" t="s">
        <v>130</v>
      </c>
      <c r="D8" s="14" t="s">
        <v>130</v>
      </c>
      <c r="E8" s="14" t="s">
        <v>130</v>
      </c>
      <c r="F8" s="14" t="s">
        <v>130</v>
      </c>
      <c r="G8" s="14" t="s">
        <v>130</v>
      </c>
      <c r="H8" s="14" t="s">
        <v>130</v>
      </c>
      <c r="I8" s="14" t="s">
        <v>130</v>
      </c>
      <c r="J8" s="14" t="s">
        <v>130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130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130</v>
      </c>
      <c r="J10" s="14" t="s">
        <v>130</v>
      </c>
      <c r="K10" s="14" t="s">
        <v>130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130</v>
      </c>
      <c r="J11" s="14" t="s">
        <v>19</v>
      </c>
      <c r="K11" s="14" t="s">
        <v>130</v>
      </c>
      <c r="L11" s="14" t="s">
        <v>130</v>
      </c>
      <c r="M11" s="14" t="s">
        <v>130</v>
      </c>
      <c r="N11" s="14" t="s">
        <v>130</v>
      </c>
      <c r="O11" s="14" t="s">
        <v>130</v>
      </c>
      <c r="P11" s="14" t="s">
        <v>130</v>
      </c>
      <c r="Q11" s="14" t="s">
        <v>130</v>
      </c>
      <c r="R11" s="14" t="s">
        <v>130</v>
      </c>
      <c r="S11" s="14" t="s">
        <v>130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130</v>
      </c>
      <c r="J12" s="14" t="s">
        <v>130</v>
      </c>
      <c r="K12" s="14" t="s">
        <v>130</v>
      </c>
      <c r="L12" s="14" t="s">
        <v>6</v>
      </c>
      <c r="M12" s="14" t="s">
        <v>130</v>
      </c>
      <c r="N12" s="14" t="s">
        <v>41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27" t="s">
        <v>17</v>
      </c>
      <c r="W12" s="8"/>
      <c r="X12" s="8"/>
      <c r="Y12" s="9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130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41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130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130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130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130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130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130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130</v>
      </c>
      <c r="F18" s="14" t="s">
        <v>130</v>
      </c>
      <c r="G18" s="14" t="s">
        <v>130</v>
      </c>
      <c r="H18" s="14" t="s">
        <v>130</v>
      </c>
      <c r="I18" s="14" t="s">
        <v>130</v>
      </c>
      <c r="J18" s="14" t="s">
        <v>130</v>
      </c>
      <c r="K18" s="14" t="s">
        <v>130</v>
      </c>
      <c r="L18" s="14" t="s">
        <v>130</v>
      </c>
      <c r="M18" s="14" t="s">
        <v>130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130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60" priority="4">
      <formula>AND(COLUMN()&lt;=$B$26,ROW()&lt;=$B$27)</formula>
    </cfRule>
  </conditionalFormatting>
  <conditionalFormatting sqref="A1:Z13 A18:Z25 A14:C17 G14:Z17">
    <cfRule type="cellIs" dxfId="59" priority="3" stopIfTrue="1" operator="equal">
      <formula>":"</formula>
    </cfRule>
  </conditionalFormatting>
  <conditionalFormatting sqref="D14:F17">
    <cfRule type="expression" dxfId="58" priority="2">
      <formula>AND(COLUMN()&lt;=$B$26,ROW()&lt;=$B$27)</formula>
    </cfRule>
  </conditionalFormatting>
  <conditionalFormatting sqref="D14:F17">
    <cfRule type="cellIs" dxfId="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41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Z  </v>
      </c>
      <c r="AB3" t="str">
        <f t="shared" si="1"/>
        <v>'             T   Z  ',</v>
      </c>
    </row>
    <row r="4" spans="1:28" x14ac:dyDescent="0.25">
      <c r="A4" s="14" t="s">
        <v>10</v>
      </c>
      <c r="B4" s="14" t="s">
        <v>6</v>
      </c>
      <c r="C4" s="14" t="s">
        <v>41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Z  T /:D:\   T    </v>
      </c>
      <c r="AB4" t="str">
        <f t="shared" si="1"/>
        <v>'T Z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41</v>
      </c>
      <c r="H10" s="14" t="s">
        <v>6</v>
      </c>
      <c r="I10" s="14" t="s">
        <v>6</v>
      </c>
      <c r="J10" s="14" t="s">
        <v>130</v>
      </c>
      <c r="K10" s="14" t="s">
        <v>6</v>
      </c>
      <c r="L10" s="14" t="s">
        <v>6</v>
      </c>
      <c r="M10" s="14" t="s">
        <v>41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Z  `  Z  (:   </v>
      </c>
      <c r="AB10" t="str">
        <f t="shared" si="1"/>
        <v>'  :)  Z  `  Z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130</v>
      </c>
      <c r="J11" s="14" t="s">
        <v>16</v>
      </c>
      <c r="K11" s="14" t="s">
        <v>130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41</v>
      </c>
      <c r="H12" s="14" t="s">
        <v>6</v>
      </c>
      <c r="I12" s="14" t="s">
        <v>6</v>
      </c>
      <c r="J12" s="14" t="s">
        <v>130</v>
      </c>
      <c r="K12" s="14" t="s">
        <v>6</v>
      </c>
      <c r="L12" s="14" t="s">
        <v>6</v>
      </c>
      <c r="M12" s="14" t="s">
        <v>41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Z  `  Z  /:   </v>
      </c>
      <c r="AB12" t="str">
        <f t="shared" si="1"/>
        <v>'  :\  Z  `  Z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41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Z     </v>
      </c>
      <c r="AB16" t="str">
        <f t="shared" si="1"/>
        <v>'       :   :  Z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41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Z  :\ /:    T   </v>
      </c>
      <c r="AB17" t="str">
        <f t="shared" si="1"/>
        <v>' T  Z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41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Z                   </v>
      </c>
      <c r="AB19" t="str">
        <f t="shared" si="1"/>
        <v>'Z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6" priority="2">
      <formula>AND(COLUMN()&lt;=$B$26,ROW()&lt;=$B$27)</formula>
    </cfRule>
  </conditionalFormatting>
  <conditionalFormatting sqref="A1:Z25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130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41</v>
      </c>
      <c r="I3" s="14" t="s">
        <v>2</v>
      </c>
      <c r="J3" s="14" t="s">
        <v>130</v>
      </c>
      <c r="K3" s="14" t="s">
        <v>2</v>
      </c>
      <c r="L3" s="14" t="s">
        <v>41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Z:`:Z     (::</v>
      </c>
      <c r="AB3" t="str">
        <f t="shared" si="1"/>
        <v>'::)    Z:`:Z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41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Z       /::</v>
      </c>
      <c r="AB9" t="str">
        <f t="shared" si="1"/>
        <v>';:\      Z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130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130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41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:Z  /\        /\   :</v>
      </c>
      <c r="AB14" t="str">
        <f t="shared" si="1"/>
        <v>':Z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130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4" priority="2">
      <formula>AND(COLUMN()&lt;=$B$26,ROW()&lt;=$B$27)</formula>
    </cfRule>
  </conditionalFormatting>
  <conditionalFormatting sqref="A1:Z25">
    <cfRule type="cellIs" dxfId="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B37" sqref="B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57</v>
      </c>
      <c r="C2" s="14" t="s">
        <v>7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:,D     (:)        :</v>
      </c>
      <c r="AB2" t="str">
        <f t="shared" ref="AB2:AB25" si="1">"'"&amp;AA2&amp;"',"</f>
        <v>':,D     (:)        :',</v>
      </c>
    </row>
    <row r="3" spans="1:28" x14ac:dyDescent="0.25">
      <c r="A3" s="6" t="s">
        <v>2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:::                :</v>
      </c>
      <c r="AB3" t="str">
        <f t="shared" si="1"/>
        <v>':::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59</v>
      </c>
      <c r="S8" s="14" t="s">
        <v>63</v>
      </c>
      <c r="T8" s="7" t="s">
        <v>2</v>
      </c>
      <c r="U8" s="8"/>
      <c r="V8" s="8"/>
      <c r="W8" s="8"/>
      <c r="X8" s="8"/>
      <c r="Y8" s="9"/>
      <c r="AA8" t="str">
        <f t="shared" si="0"/>
        <v>:\               _x:</v>
      </c>
      <c r="AB8" t="str">
        <f t="shared" si="1"/>
        <v>':\               _x:',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130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59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_j:</v>
      </c>
      <c r="AB10" t="str">
        <f t="shared" si="1"/>
        <v>'W`D  ::::::::::  _j:',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         :::</v>
      </c>
      <c r="AB11" t="str">
        <f t="shared" si="1"/>
        <v>':::      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59</v>
      </c>
      <c r="S12" s="14" t="s">
        <v>63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_x:</v>
      </c>
      <c r="AB12" t="str">
        <f t="shared" si="1"/>
        <v>':)               _x:',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130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130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130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130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 :`j:</v>
      </c>
      <c r="AB19" t="str">
        <f t="shared" si="1"/>
        <v>':j`:   :\ /:    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52" priority="2">
      <formula>AND(COLUMN()&lt;=$B$27,ROW()&lt;=$B$28)</formula>
    </cfRule>
  </conditionalFormatting>
  <conditionalFormatting sqref="A1:Z26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130</v>
      </c>
      <c r="F10" s="7" t="s">
        <v>130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130</v>
      </c>
      <c r="F11" s="7" t="s">
        <v>130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130</v>
      </c>
      <c r="F12" s="7" t="s">
        <v>130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0" priority="4">
      <formula>AND(COLUMN()&lt;=$B$26,ROW()&lt;=$B$27)</formula>
    </cfRule>
  </conditionalFormatting>
  <conditionalFormatting sqref="A21:Z25 U1:Z20">
    <cfRule type="cellIs" dxfId="49" priority="3" stopIfTrue="1" operator="equal">
      <formula>":"</formula>
    </cfRule>
  </conditionalFormatting>
  <conditionalFormatting sqref="A1:T20">
    <cfRule type="expression" dxfId="48" priority="2">
      <formula>AND(COLUMN()&lt;=$B$26,ROW()&lt;=$B$27)</formula>
    </cfRule>
  </conditionalFormatting>
  <conditionalFormatting sqref="A1:T20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130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130</v>
      </c>
      <c r="C3" s="14" t="s">
        <v>130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130</v>
      </c>
      <c r="S18" s="14" t="s">
        <v>130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130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6" priority="2">
      <formula>AND(COLUMN()&lt;=$B$26,ROW()&lt;=$B$27)</formula>
    </cfRule>
  </conditionalFormatting>
  <conditionalFormatting sqref="A1:Z25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Reverser</vt:lpstr>
      <vt:lpstr>Blank</vt:lpstr>
      <vt:lpstr>Basic</vt:lpstr>
      <vt:lpstr>Start</vt:lpstr>
      <vt:lpstr>Chapel</vt:lpstr>
      <vt:lpstr>Crypt</vt:lpstr>
      <vt:lpstr>Library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Arena</vt:lpstr>
      <vt:lpstr>Portal1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2017-04-02T02:47:11Z</dcterms:modified>
</cp:coreProperties>
</file>