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inha-my.sharepoint.com/personal/12190625_office_inha_ac_kr/Documents/대학교/2021-2 인하대 자료/원가와 경제성공학/8주차/"/>
    </mc:Choice>
  </mc:AlternateContent>
  <xr:revisionPtr revIDLastSave="48" documentId="8_{1CD56D72-3816-4ED5-A1EF-4BD677E1C995}" xr6:coauthVersionLast="47" xr6:coauthVersionMax="47" xr10:uidLastSave="{F075C748-BB6E-442B-BE99-8CE595084329}"/>
  <bookViews>
    <workbookView xWindow="-110" yWindow="-110" windowWidth="19420" windowHeight="10420" xr2:uid="{3C93B015-714A-46B2-8AB9-98EBD79F5F9E}"/>
  </bookViews>
  <sheets>
    <sheet name="원리금균등상환" sheetId="2" r:id="rId1"/>
    <sheet name="원금균등상환" sheetId="1" r:id="rId2"/>
    <sheet name="원금만기일 일시상환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G20" i="3"/>
  <c r="G21" i="3"/>
  <c r="G22" i="3"/>
  <c r="G23" i="3"/>
  <c r="G24" i="3"/>
  <c r="G25" i="3"/>
  <c r="G26" i="3"/>
  <c r="G27" i="3"/>
  <c r="G28" i="3"/>
  <c r="G29" i="3"/>
  <c r="G18" i="3"/>
  <c r="G19" i="1"/>
  <c r="G20" i="1"/>
  <c r="G21" i="1"/>
  <c r="G22" i="1"/>
  <c r="G23" i="1"/>
  <c r="G24" i="1"/>
  <c r="G25" i="1"/>
  <c r="G26" i="1"/>
  <c r="G27" i="1"/>
  <c r="G28" i="1"/>
  <c r="G29" i="1"/>
  <c r="G18" i="1"/>
  <c r="G19" i="2"/>
  <c r="G20" i="2"/>
  <c r="G21" i="2"/>
  <c r="G22" i="2"/>
  <c r="G23" i="2"/>
  <c r="G24" i="2"/>
  <c r="G25" i="2"/>
  <c r="G26" i="2"/>
  <c r="G27" i="2"/>
  <c r="G28" i="2"/>
  <c r="G29" i="2"/>
  <c r="G18" i="2"/>
  <c r="G16" i="2"/>
  <c r="G15" i="2"/>
  <c r="G14" i="2"/>
  <c r="G13" i="2"/>
  <c r="G12" i="2"/>
  <c r="G11" i="2"/>
  <c r="G10" i="2"/>
  <c r="G9" i="2"/>
  <c r="G8" i="2"/>
  <c r="G7" i="2"/>
  <c r="G6" i="2"/>
  <c r="G5" i="2"/>
  <c r="B19" i="2"/>
  <c r="B20" i="2" s="1"/>
  <c r="B21" i="2" l="1"/>
  <c r="B22" i="2" l="1"/>
  <c r="B23" i="2" l="1"/>
  <c r="B24" i="2" l="1"/>
  <c r="B25" i="2" l="1"/>
  <c r="B26" i="2" l="1"/>
  <c r="B27" i="2" l="1"/>
  <c r="B28" i="2" l="1"/>
  <c r="B29" i="2" l="1"/>
  <c r="G30" i="2" l="1"/>
  <c r="K2" i="2" l="1"/>
  <c r="H2" i="2"/>
  <c r="D5" i="2" s="1"/>
  <c r="C5" i="2" s="1"/>
  <c r="E5" i="2" s="1"/>
  <c r="G16" i="3"/>
  <c r="G15" i="3"/>
  <c r="G14" i="3"/>
  <c r="G13" i="3"/>
  <c r="G12" i="3"/>
  <c r="G11" i="3"/>
  <c r="G10" i="3"/>
  <c r="G9" i="3"/>
  <c r="G8" i="3"/>
  <c r="G7" i="3"/>
  <c r="G6" i="3"/>
  <c r="G5" i="3"/>
  <c r="G30" i="3" s="1"/>
  <c r="E6" i="3"/>
  <c r="E7" i="3"/>
  <c r="E8" i="3"/>
  <c r="E9" i="3"/>
  <c r="E10" i="3"/>
  <c r="E11" i="3"/>
  <c r="E12" i="3"/>
  <c r="E13" i="3"/>
  <c r="E14" i="3"/>
  <c r="E15" i="3"/>
  <c r="E16" i="3"/>
  <c r="E18" i="3"/>
  <c r="E19" i="3"/>
  <c r="E20" i="3"/>
  <c r="E21" i="3"/>
  <c r="E22" i="3"/>
  <c r="E23" i="3"/>
  <c r="E24" i="3"/>
  <c r="E25" i="3"/>
  <c r="E26" i="3"/>
  <c r="E27" i="3"/>
  <c r="E28" i="3"/>
  <c r="E5" i="3"/>
  <c r="C29" i="3"/>
  <c r="B29" i="3" s="1"/>
  <c r="D20" i="3"/>
  <c r="B20" i="3" s="1"/>
  <c r="D21" i="3"/>
  <c r="B21" i="3" s="1"/>
  <c r="D22" i="3"/>
  <c r="B22" i="3" s="1"/>
  <c r="D24" i="3"/>
  <c r="B24" i="3" s="1"/>
  <c r="D25" i="3"/>
  <c r="B25" i="3" s="1"/>
  <c r="D26" i="3"/>
  <c r="B26" i="3" s="1"/>
  <c r="D28" i="3"/>
  <c r="B28" i="3" s="1"/>
  <c r="D29" i="3"/>
  <c r="D18" i="3"/>
  <c r="B18" i="3" s="1"/>
  <c r="D8" i="3"/>
  <c r="B8" i="3" s="1"/>
  <c r="D9" i="3"/>
  <c r="B9" i="3" s="1"/>
  <c r="D12" i="3"/>
  <c r="B12" i="3" s="1"/>
  <c r="D13" i="3"/>
  <c r="B13" i="3" s="1"/>
  <c r="D16" i="3"/>
  <c r="B16" i="3" s="1"/>
  <c r="D5" i="3"/>
  <c r="B5" i="3" s="1"/>
  <c r="K2" i="3"/>
  <c r="D19" i="3" s="1"/>
  <c r="B19" i="3" s="1"/>
  <c r="H2" i="3"/>
  <c r="D21" i="1"/>
  <c r="D22" i="1"/>
  <c r="D23" i="1"/>
  <c r="D24" i="1"/>
  <c r="D25" i="1"/>
  <c r="D26" i="1"/>
  <c r="D27" i="1"/>
  <c r="D28" i="1"/>
  <c r="D29" i="1"/>
  <c r="D20" i="1"/>
  <c r="D19" i="1"/>
  <c r="D18" i="1"/>
  <c r="K2" i="1"/>
  <c r="H2" i="1"/>
  <c r="D5" i="1" s="1"/>
  <c r="B5" i="1" s="1"/>
  <c r="G5" i="1" s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  <c r="E5" i="1" s="1"/>
  <c r="D6" i="2" l="1"/>
  <c r="C6" i="2" s="1"/>
  <c r="E6" i="2" s="1"/>
  <c r="D15" i="3"/>
  <c r="B15" i="3" s="1"/>
  <c r="D11" i="3"/>
  <c r="B11" i="3" s="1"/>
  <c r="D7" i="3"/>
  <c r="B7" i="3" s="1"/>
  <c r="D14" i="3"/>
  <c r="B14" i="3" s="1"/>
  <c r="D10" i="3"/>
  <c r="B10" i="3" s="1"/>
  <c r="D6" i="3"/>
  <c r="B6" i="3" s="1"/>
  <c r="D27" i="3"/>
  <c r="B27" i="3" s="1"/>
  <c r="D23" i="3"/>
  <c r="B23" i="3" s="1"/>
  <c r="E6" i="1"/>
  <c r="D6" i="1"/>
  <c r="B6" i="1"/>
  <c r="G6" i="1" s="1"/>
  <c r="D7" i="2" l="1"/>
  <c r="C7" i="2" s="1"/>
  <c r="E7" i="2" s="1"/>
  <c r="D8" i="2" s="1"/>
  <c r="C8" i="2" s="1"/>
  <c r="E8" i="2" s="1"/>
  <c r="E7" i="1"/>
  <c r="D7" i="1"/>
  <c r="B7" i="1" s="1"/>
  <c r="G7" i="1" s="1"/>
  <c r="D9" i="2" l="1"/>
  <c r="C9" i="2" s="1"/>
  <c r="E9" i="2" s="1"/>
  <c r="D10" i="2" s="1"/>
  <c r="C10" i="2" s="1"/>
  <c r="E10" i="2" s="1"/>
  <c r="D8" i="1"/>
  <c r="B8" i="1" s="1"/>
  <c r="G8" i="1" s="1"/>
  <c r="E8" i="1"/>
  <c r="D11" i="2" l="1"/>
  <c r="C11" i="2" s="1"/>
  <c r="E11" i="2" s="1"/>
  <c r="E9" i="1"/>
  <c r="D9" i="1"/>
  <c r="B9" i="1" s="1"/>
  <c r="G9" i="1" s="1"/>
  <c r="D12" i="2" l="1"/>
  <c r="C12" i="2" s="1"/>
  <c r="E12" i="2" s="1"/>
  <c r="D10" i="1"/>
  <c r="B10" i="1" s="1"/>
  <c r="G10" i="1" s="1"/>
  <c r="E10" i="1"/>
  <c r="D13" i="2" l="1"/>
  <c r="C13" i="2" s="1"/>
  <c r="E13" i="2" s="1"/>
  <c r="E11" i="1"/>
  <c r="D11" i="1"/>
  <c r="B11" i="1" s="1"/>
  <c r="G11" i="1" s="1"/>
  <c r="D14" i="2" l="1"/>
  <c r="C14" i="2" s="1"/>
  <c r="E14" i="2" s="1"/>
  <c r="D15" i="2" s="1"/>
  <c r="C15" i="2" s="1"/>
  <c r="E15" i="2" s="1"/>
  <c r="D12" i="1"/>
  <c r="B12" i="1" s="1"/>
  <c r="G12" i="1" s="1"/>
  <c r="E12" i="1"/>
  <c r="D16" i="2" l="1"/>
  <c r="C16" i="2" s="1"/>
  <c r="E16" i="2" s="1"/>
  <c r="E13" i="1"/>
  <c r="D13" i="1"/>
  <c r="B13" i="1" s="1"/>
  <c r="G13" i="1" s="1"/>
  <c r="D18" i="2" l="1"/>
  <c r="C18" i="2" s="1"/>
  <c r="E18" i="2" s="1"/>
  <c r="D14" i="1"/>
  <c r="B14" i="1" s="1"/>
  <c r="G14" i="1" s="1"/>
  <c r="E14" i="1"/>
  <c r="D19" i="2" l="1"/>
  <c r="C19" i="2" s="1"/>
  <c r="E15" i="1"/>
  <c r="D15" i="1"/>
  <c r="B15" i="1" s="1"/>
  <c r="G15" i="1" s="1"/>
  <c r="E16" i="1" l="1"/>
  <c r="D16" i="1"/>
  <c r="B16" i="1" s="1"/>
  <c r="G16" i="1" s="1"/>
  <c r="E18" i="1" l="1"/>
  <c r="B18" i="1"/>
  <c r="B19" i="1" l="1"/>
  <c r="E19" i="1"/>
  <c r="B20" i="1" l="1"/>
  <c r="E20" i="1"/>
  <c r="E21" i="1" l="1"/>
  <c r="B21" i="1"/>
  <c r="E22" i="1" l="1"/>
  <c r="B22" i="1"/>
  <c r="E23" i="1" l="1"/>
  <c r="B23" i="1"/>
  <c r="E24" i="1" l="1"/>
  <c r="B24" i="1"/>
  <c r="E25" i="1" l="1"/>
  <c r="B25" i="1"/>
  <c r="E26" i="1" l="1"/>
  <c r="B26" i="1"/>
  <c r="B27" i="1" l="1"/>
  <c r="E27" i="1"/>
  <c r="B28" i="1" l="1"/>
  <c r="E28" i="1"/>
  <c r="E29" i="1" l="1"/>
  <c r="B29" i="1"/>
  <c r="G30" i="1" s="1"/>
  <c r="E19" i="2"/>
  <c r="D20" i="2" l="1"/>
  <c r="C20" i="2" s="1"/>
  <c r="E20" i="2" s="1"/>
  <c r="D21" i="2" s="1"/>
  <c r="C21" i="2" l="1"/>
  <c r="E21" i="2"/>
  <c r="D22" i="2" s="1"/>
  <c r="C22" i="2" s="1"/>
  <c r="E22" i="2" l="1"/>
  <c r="D23" i="2" s="1"/>
  <c r="C23" i="2" l="1"/>
  <c r="E23" i="2" s="1"/>
  <c r="D24" i="2" l="1"/>
  <c r="C24" i="2" s="1"/>
  <c r="E24" i="2" s="1"/>
  <c r="D25" i="2" s="1"/>
  <c r="C25" i="2" l="1"/>
  <c r="E25" i="2" s="1"/>
  <c r="D26" i="2" l="1"/>
  <c r="C26" i="2" s="1"/>
  <c r="E26" i="2" s="1"/>
  <c r="D27" i="2" s="1"/>
  <c r="C27" i="2" l="1"/>
  <c r="E27" i="2" s="1"/>
  <c r="D28" i="2" l="1"/>
  <c r="C28" i="2" s="1"/>
  <c r="E28" i="2" s="1"/>
  <c r="D29" i="2" l="1"/>
  <c r="C29" i="2" s="1"/>
  <c r="E29" i="2" s="1"/>
</calcChain>
</file>

<file path=xl/sharedStrings.xml><?xml version="1.0" encoding="utf-8"?>
<sst xmlns="http://schemas.openxmlformats.org/spreadsheetml/2006/main" count="31" uniqueCount="11">
  <si>
    <t>상환일</t>
    <phoneticPr fontId="2" type="noConversion"/>
  </si>
  <si>
    <t>매월 상환금액</t>
    <phoneticPr fontId="2" type="noConversion"/>
  </si>
  <si>
    <t>상환원금</t>
    <phoneticPr fontId="2" type="noConversion"/>
  </si>
  <si>
    <t>상환이자</t>
    <phoneticPr fontId="2" type="noConversion"/>
  </si>
  <si>
    <t>대출 잔액</t>
    <phoneticPr fontId="2" type="noConversion"/>
  </si>
  <si>
    <t>현재가치 환산</t>
    <phoneticPr fontId="2" type="noConversion"/>
  </si>
  <si>
    <t>합계</t>
    <phoneticPr fontId="2" type="noConversion"/>
  </si>
  <si>
    <t>2022년 이자율</t>
    <phoneticPr fontId="2" type="noConversion"/>
  </si>
  <si>
    <t>2022년 실질이자율</t>
    <phoneticPr fontId="2" type="noConversion"/>
  </si>
  <si>
    <t>2023년 이자율</t>
    <phoneticPr fontId="2" type="noConversion"/>
  </si>
  <si>
    <t>2023년 실질이자율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</si>
</sst>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_);[Red]\(0.000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6" fontId="3" fillId="3" borderId="0" xfId="0" applyNumberFormat="1" applyFont="1" applyFill="1">
      <alignment vertical="center"/>
    </xf>
    <xf numFmtId="0" fontId="4" fillId="5" borderId="0" xfId="0" applyFont="1" applyFill="1">
      <alignment vertical="center"/>
    </xf>
    <xf numFmtId="0" fontId="4" fillId="4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19CC-4567-44B9-90A8-0FCD0CBB6B6A}">
  <dimension ref="A1:K30"/>
  <sheetViews>
    <sheetView tabSelected="1" topLeftCell="A3" zoomScale="66" workbookViewId="0">
      <selection activeCell="A18" sqref="A18:A29"/>
    </sheetView>
  </sheetViews>
  <sheetFormatPr defaultRowHeight="17" x14ac:dyDescent="0.45"/>
  <cols>
    <col min="1" max="1" width="7.08203125" bestFit="1" customWidth="1"/>
    <col min="2" max="2" width="13.75" bestFit="1" customWidth="1"/>
    <col min="4" max="4" width="9.08203125" bestFit="1" customWidth="1"/>
    <col min="5" max="5" width="10.08203125" bestFit="1" customWidth="1"/>
    <col min="7" max="7" width="18.08203125" bestFit="1" customWidth="1"/>
    <col min="8" max="8" width="9.5" bestFit="1" customWidth="1"/>
    <col min="10" max="10" width="18.08203125" bestFit="1" customWidth="1"/>
    <col min="11" max="11" width="9.5" bestFit="1" customWidth="1"/>
  </cols>
  <sheetData>
    <row r="1" spans="1:11" x14ac:dyDescent="0.45">
      <c r="G1" t="s">
        <v>7</v>
      </c>
      <c r="H1" s="2">
        <v>3.3300000000000003E-2</v>
      </c>
      <c r="J1" t="s">
        <v>9</v>
      </c>
      <c r="K1">
        <v>3.6299999999999999E-2</v>
      </c>
    </row>
    <row r="2" spans="1:11" x14ac:dyDescent="0.45">
      <c r="G2" t="s">
        <v>8</v>
      </c>
      <c r="H2">
        <f>H1/12</f>
        <v>2.7750000000000001E-3</v>
      </c>
      <c r="J2" t="s">
        <v>10</v>
      </c>
      <c r="K2">
        <f>K1/12</f>
        <v>3.0249999999999999E-3</v>
      </c>
    </row>
    <row r="3" spans="1:11" x14ac:dyDescent="0.45">
      <c r="A3" s="3" t="s">
        <v>0</v>
      </c>
      <c r="B3" s="3" t="s">
        <v>1</v>
      </c>
      <c r="C3" s="4" t="s">
        <v>2</v>
      </c>
      <c r="D3" s="4" t="s">
        <v>3</v>
      </c>
      <c r="E3" s="3" t="s">
        <v>4</v>
      </c>
      <c r="F3" s="3"/>
      <c r="G3" s="3" t="s">
        <v>5</v>
      </c>
    </row>
    <row r="4" spans="1:11" x14ac:dyDescent="0.45">
      <c r="A4">
        <v>0</v>
      </c>
      <c r="E4" s="1">
        <v>20000000</v>
      </c>
    </row>
    <row r="5" spans="1:11" x14ac:dyDescent="0.45">
      <c r="A5" s="7">
        <v>1</v>
      </c>
      <c r="B5">
        <v>862552</v>
      </c>
      <c r="C5" s="1">
        <f>B5-D5</f>
        <v>807052</v>
      </c>
      <c r="D5" s="1">
        <f>E4*$H$2</f>
        <v>55500</v>
      </c>
      <c r="E5" s="1">
        <f>E4-C5</f>
        <v>19192948</v>
      </c>
      <c r="G5" s="1">
        <f>B5*(1+$H$2)^(-1*A5)</f>
        <v>860165.04200842674</v>
      </c>
    </row>
    <row r="6" spans="1:11" x14ac:dyDescent="0.45">
      <c r="A6" s="7">
        <v>2</v>
      </c>
      <c r="B6">
        <v>862552</v>
      </c>
      <c r="C6" s="1">
        <f t="shared" ref="C6:C16" si="0">B6-D6</f>
        <v>809291.56929999997</v>
      </c>
      <c r="D6" s="1">
        <f>E5*$H$2</f>
        <v>53260.430700000004</v>
      </c>
      <c r="E6" s="1">
        <f>E5-C6</f>
        <v>18383656.4307</v>
      </c>
      <c r="G6" s="1">
        <f t="shared" ref="G6:G16" si="1">B6*(1+$H$2)^(-1*A6)</f>
        <v>857784.68949507771</v>
      </c>
    </row>
    <row r="7" spans="1:11" x14ac:dyDescent="0.45">
      <c r="A7" s="7">
        <v>3</v>
      </c>
      <c r="B7">
        <v>862552</v>
      </c>
      <c r="C7" s="1">
        <f t="shared" si="0"/>
        <v>811537.35340480751</v>
      </c>
      <c r="D7" s="1">
        <f t="shared" ref="D7:D16" si="2">E6*$H$2</f>
        <v>51014.646595192506</v>
      </c>
      <c r="E7" s="1">
        <f t="shared" ref="E7:E28" si="3">E6-C7</f>
        <v>17572119.077295192</v>
      </c>
      <c r="G7" s="1">
        <f t="shared" si="1"/>
        <v>855410.92418047693</v>
      </c>
    </row>
    <row r="8" spans="1:11" x14ac:dyDescent="0.45">
      <c r="A8" s="7">
        <v>4</v>
      </c>
      <c r="B8">
        <v>862552</v>
      </c>
      <c r="C8" s="1">
        <f t="shared" si="0"/>
        <v>813789.36956050585</v>
      </c>
      <c r="D8" s="1">
        <f t="shared" si="2"/>
        <v>48762.630439494162</v>
      </c>
      <c r="E8" s="1">
        <f t="shared" si="3"/>
        <v>16758329.707734685</v>
      </c>
      <c r="G8" s="1">
        <f t="shared" si="1"/>
        <v>853043.72783573275</v>
      </c>
    </row>
    <row r="9" spans="1:11" x14ac:dyDescent="0.45">
      <c r="A9" s="7">
        <v>5</v>
      </c>
      <c r="B9">
        <v>862552</v>
      </c>
      <c r="C9" s="1">
        <f t="shared" si="0"/>
        <v>816047.63506103621</v>
      </c>
      <c r="D9" s="1">
        <f t="shared" si="2"/>
        <v>46504.364938963758</v>
      </c>
      <c r="E9" s="1">
        <f t="shared" si="3"/>
        <v>15942282.072673649</v>
      </c>
      <c r="G9" s="1">
        <f t="shared" si="1"/>
        <v>850683.08228239906</v>
      </c>
    </row>
    <row r="10" spans="1:11" x14ac:dyDescent="0.45">
      <c r="A10" s="7">
        <v>6</v>
      </c>
      <c r="B10">
        <v>862552</v>
      </c>
      <c r="C10" s="1">
        <f t="shared" si="0"/>
        <v>818312.16724833066</v>
      </c>
      <c r="D10" s="1">
        <f t="shared" si="2"/>
        <v>44239.832751669375</v>
      </c>
      <c r="E10" s="1">
        <f t="shared" si="3"/>
        <v>15123969.905425318</v>
      </c>
      <c r="G10" s="1">
        <f t="shared" si="1"/>
        <v>848328.96939233528</v>
      </c>
    </row>
    <row r="11" spans="1:11" x14ac:dyDescent="0.45">
      <c r="A11" s="7">
        <v>7</v>
      </c>
      <c r="B11">
        <v>862552</v>
      </c>
      <c r="C11" s="1">
        <f t="shared" si="0"/>
        <v>820582.98351244477</v>
      </c>
      <c r="D11" s="1">
        <f t="shared" si="2"/>
        <v>41969.016487555258</v>
      </c>
      <c r="E11" s="1">
        <f t="shared" si="3"/>
        <v>14303386.921912873</v>
      </c>
      <c r="G11" s="1">
        <f t="shared" si="1"/>
        <v>845981.3710875673</v>
      </c>
    </row>
    <row r="12" spans="1:11" x14ac:dyDescent="0.45">
      <c r="A12" s="7">
        <v>8</v>
      </c>
      <c r="B12">
        <v>862552</v>
      </c>
      <c r="C12" s="1">
        <f t="shared" si="0"/>
        <v>822860.10129169177</v>
      </c>
      <c r="D12" s="1">
        <f t="shared" si="2"/>
        <v>39691.898708308225</v>
      </c>
      <c r="E12" s="1">
        <f t="shared" si="3"/>
        <v>13480526.820621181</v>
      </c>
      <c r="G12" s="1">
        <f t="shared" si="1"/>
        <v>843640.26934014831</v>
      </c>
    </row>
    <row r="13" spans="1:11" x14ac:dyDescent="0.45">
      <c r="A13" s="7">
        <v>9</v>
      </c>
      <c r="B13">
        <v>862552</v>
      </c>
      <c r="C13" s="1">
        <f t="shared" si="0"/>
        <v>825143.53807277617</v>
      </c>
      <c r="D13" s="1">
        <f t="shared" si="2"/>
        <v>37408.461927223783</v>
      </c>
      <c r="E13" s="1">
        <f t="shared" si="3"/>
        <v>12655383.282548405</v>
      </c>
      <c r="G13" s="1">
        <f t="shared" si="1"/>
        <v>841305.64617202082</v>
      </c>
    </row>
    <row r="14" spans="1:11" x14ac:dyDescent="0.45">
      <c r="A14" s="7">
        <v>10</v>
      </c>
      <c r="B14">
        <v>862552</v>
      </c>
      <c r="C14" s="1">
        <f t="shared" si="0"/>
        <v>827433.31139092823</v>
      </c>
      <c r="D14" s="1">
        <f t="shared" si="2"/>
        <v>35118.688609071825</v>
      </c>
      <c r="E14" s="1">
        <f t="shared" si="3"/>
        <v>11827949.971157476</v>
      </c>
      <c r="G14" s="1">
        <f t="shared" si="1"/>
        <v>838977.48365487857</v>
      </c>
    </row>
    <row r="15" spans="1:11" x14ac:dyDescent="0.45">
      <c r="A15" s="7">
        <v>11</v>
      </c>
      <c r="B15">
        <v>862552</v>
      </c>
      <c r="C15" s="1">
        <f t="shared" si="0"/>
        <v>829729.43883003795</v>
      </c>
      <c r="D15" s="1">
        <f t="shared" si="2"/>
        <v>32822.561169961999</v>
      </c>
      <c r="E15" s="1">
        <f t="shared" si="3"/>
        <v>10998220.532327438</v>
      </c>
      <c r="G15" s="1">
        <f t="shared" si="1"/>
        <v>836655.76391002827</v>
      </c>
    </row>
    <row r="16" spans="1:11" x14ac:dyDescent="0.45">
      <c r="A16" s="7">
        <v>12</v>
      </c>
      <c r="B16">
        <v>862552</v>
      </c>
      <c r="C16" s="1">
        <f t="shared" si="0"/>
        <v>832031.93802279141</v>
      </c>
      <c r="D16" s="1">
        <f t="shared" si="2"/>
        <v>30520.061977208643</v>
      </c>
      <c r="E16" s="1">
        <f t="shared" si="3"/>
        <v>10166188.594304647</v>
      </c>
      <c r="G16" s="1">
        <f t="shared" si="1"/>
        <v>834340.46910825267</v>
      </c>
    </row>
    <row r="17" spans="1:7" x14ac:dyDescent="0.45">
      <c r="E17" s="1"/>
    </row>
    <row r="18" spans="1:7" x14ac:dyDescent="0.45">
      <c r="A18" s="6">
        <v>13</v>
      </c>
      <c r="B18" s="1">
        <v>863935</v>
      </c>
      <c r="C18" s="1">
        <f>B18-D18</f>
        <v>833182.27950222848</v>
      </c>
      <c r="D18" s="1">
        <f>E16*$K$2</f>
        <v>30752.720497771556</v>
      </c>
      <c r="E18" s="1">
        <f>E16-C18</f>
        <v>9333006.3148024194</v>
      </c>
      <c r="G18" s="1">
        <f>B18*(1+$K$2)^(-1*A18)</f>
        <v>830669.41006236733</v>
      </c>
    </row>
    <row r="19" spans="1:7" x14ac:dyDescent="0.45">
      <c r="A19" s="6">
        <v>14</v>
      </c>
      <c r="B19" s="1">
        <f>B18</f>
        <v>863935</v>
      </c>
      <c r="C19" s="1">
        <f>B19-D19</f>
        <v>835702.6558977227</v>
      </c>
      <c r="D19" s="1">
        <f>E18*$K$2</f>
        <v>28232.344102277319</v>
      </c>
      <c r="E19" s="1">
        <f t="shared" si="3"/>
        <v>8497303.6589046959</v>
      </c>
      <c r="G19" s="1">
        <f t="shared" ref="G19:G29" si="4">B19*(1+$K$2)^(-1*A19)</f>
        <v>828164.21331708319</v>
      </c>
    </row>
    <row r="20" spans="1:7" x14ac:dyDescent="0.45">
      <c r="A20" s="6">
        <v>15</v>
      </c>
      <c r="B20" s="1">
        <f t="shared" ref="B20:B29" si="5">B19</f>
        <v>863935</v>
      </c>
      <c r="C20" s="1">
        <f>B20-D20</f>
        <v>838230.65643181326</v>
      </c>
      <c r="D20" s="1">
        <f>E19*$K$2</f>
        <v>25704.343568186705</v>
      </c>
      <c r="E20" s="1">
        <f t="shared" si="3"/>
        <v>7659073.0024728831</v>
      </c>
      <c r="G20" s="1">
        <f t="shared" si="4"/>
        <v>825666.57193697372</v>
      </c>
    </row>
    <row r="21" spans="1:7" x14ac:dyDescent="0.45">
      <c r="A21" s="6">
        <v>16</v>
      </c>
      <c r="B21" s="1">
        <f t="shared" si="5"/>
        <v>863935</v>
      </c>
      <c r="C21" s="1">
        <f t="shared" ref="C21:C29" si="6">B21-D21</f>
        <v>840766.30416751956</v>
      </c>
      <c r="D21" s="1">
        <f t="shared" ref="D21:D29" si="7">E20*$K$2</f>
        <v>23168.695832480469</v>
      </c>
      <c r="E21" s="1">
        <f t="shared" si="3"/>
        <v>6818306.6983053638</v>
      </c>
      <c r="G21" s="1">
        <f t="shared" si="4"/>
        <v>823176.46313598729</v>
      </c>
    </row>
    <row r="22" spans="1:7" x14ac:dyDescent="0.45">
      <c r="A22" s="6">
        <v>17</v>
      </c>
      <c r="B22" s="1">
        <f t="shared" si="5"/>
        <v>863935</v>
      </c>
      <c r="C22" s="1">
        <f t="shared" si="6"/>
        <v>843309.62223762623</v>
      </c>
      <c r="D22" s="1">
        <f t="shared" si="7"/>
        <v>20625.377762373726</v>
      </c>
      <c r="E22" s="1">
        <f t="shared" si="3"/>
        <v>5974997.0760677373</v>
      </c>
      <c r="G22" s="1">
        <f t="shared" si="4"/>
        <v>820693.86419679201</v>
      </c>
    </row>
    <row r="23" spans="1:7" x14ac:dyDescent="0.45">
      <c r="A23" s="6">
        <v>18</v>
      </c>
      <c r="B23" s="1">
        <f t="shared" si="5"/>
        <v>863935</v>
      </c>
      <c r="C23" s="1">
        <f t="shared" si="6"/>
        <v>845860.63384489506</v>
      </c>
      <c r="D23" s="1">
        <f t="shared" si="7"/>
        <v>18074.366155104904</v>
      </c>
      <c r="E23" s="1">
        <f t="shared" si="3"/>
        <v>5129136.442222842</v>
      </c>
      <c r="G23" s="1">
        <f t="shared" si="4"/>
        <v>818218.75247056852</v>
      </c>
    </row>
    <row r="24" spans="1:7" x14ac:dyDescent="0.45">
      <c r="A24" s="6">
        <v>19</v>
      </c>
      <c r="B24" s="1">
        <f t="shared" si="5"/>
        <v>863935</v>
      </c>
      <c r="C24" s="1">
        <f t="shared" si="6"/>
        <v>848419.36226227588</v>
      </c>
      <c r="D24" s="1">
        <f t="shared" si="7"/>
        <v>15515.637737724097</v>
      </c>
      <c r="E24" s="1">
        <f t="shared" si="3"/>
        <v>4280717.079960566</v>
      </c>
      <c r="G24" s="1">
        <f t="shared" si="4"/>
        <v>815751.10537680367</v>
      </c>
    </row>
    <row r="25" spans="1:7" x14ac:dyDescent="0.45">
      <c r="A25" s="6">
        <v>20</v>
      </c>
      <c r="B25" s="1">
        <f t="shared" si="5"/>
        <v>863935</v>
      </c>
      <c r="C25" s="1">
        <f t="shared" si="6"/>
        <v>850985.83083311934</v>
      </c>
      <c r="D25" s="1">
        <f t="shared" si="7"/>
        <v>12949.169166880713</v>
      </c>
      <c r="E25" s="1">
        <f t="shared" si="3"/>
        <v>3429731.2491274467</v>
      </c>
      <c r="G25" s="1">
        <f t="shared" si="4"/>
        <v>813290.90040308435</v>
      </c>
    </row>
    <row r="26" spans="1:7" x14ac:dyDescent="0.45">
      <c r="A26" s="6">
        <v>21</v>
      </c>
      <c r="B26" s="1">
        <f t="shared" si="5"/>
        <v>863935</v>
      </c>
      <c r="C26" s="1">
        <f t="shared" si="6"/>
        <v>853560.0629713895</v>
      </c>
      <c r="D26" s="1">
        <f t="shared" si="7"/>
        <v>10374.937028610526</v>
      </c>
      <c r="E26" s="1">
        <f t="shared" si="3"/>
        <v>2576171.1861560573</v>
      </c>
      <c r="G26" s="1">
        <f t="shared" si="4"/>
        <v>810838.11510489194</v>
      </c>
    </row>
    <row r="27" spans="1:7" x14ac:dyDescent="0.45">
      <c r="A27" s="6">
        <v>22</v>
      </c>
      <c r="B27" s="1">
        <f t="shared" si="5"/>
        <v>863935</v>
      </c>
      <c r="C27" s="1">
        <f t="shared" si="6"/>
        <v>856142.08216187789</v>
      </c>
      <c r="D27" s="1">
        <f t="shared" si="7"/>
        <v>7792.9178381220727</v>
      </c>
      <c r="E27" s="1">
        <f t="shared" si="3"/>
        <v>1720029.1039941795</v>
      </c>
      <c r="G27" s="1">
        <f t="shared" si="4"/>
        <v>808392.72710539831</v>
      </c>
    </row>
    <row r="28" spans="1:7" x14ac:dyDescent="0.45">
      <c r="A28" s="6">
        <v>23</v>
      </c>
      <c r="B28" s="1">
        <f t="shared" si="5"/>
        <v>863935</v>
      </c>
      <c r="C28" s="1">
        <f t="shared" si="6"/>
        <v>858731.91196041764</v>
      </c>
      <c r="D28" s="1">
        <f t="shared" si="7"/>
        <v>5203.0880395823933</v>
      </c>
      <c r="E28" s="1">
        <f t="shared" si="3"/>
        <v>861297.19203376188</v>
      </c>
      <c r="G28" s="1">
        <f t="shared" si="4"/>
        <v>805954.71409526002</v>
      </c>
    </row>
    <row r="29" spans="1:7" x14ac:dyDescent="0.45">
      <c r="A29" s="6">
        <v>24</v>
      </c>
      <c r="B29" s="1">
        <f t="shared" si="5"/>
        <v>863935</v>
      </c>
      <c r="C29" s="1">
        <f t="shared" si="6"/>
        <v>861329.57599409786</v>
      </c>
      <c r="D29" s="1">
        <f t="shared" si="7"/>
        <v>2605.4240059021295</v>
      </c>
      <c r="E29" s="1">
        <f>E28-C29</f>
        <v>-32.383960335981101</v>
      </c>
      <c r="G29" s="1">
        <f t="shared" si="4"/>
        <v>803524.053832417</v>
      </c>
    </row>
    <row r="30" spans="1:7" x14ac:dyDescent="0.45">
      <c r="G30" s="5">
        <f>SUM(G5:G29)</f>
        <v>19970658.32950497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97FE-C6A3-419B-8AC0-9F6233C0AEAB}">
  <dimension ref="A1:K30"/>
  <sheetViews>
    <sheetView topLeftCell="A3" zoomScale="64" workbookViewId="0">
      <selection activeCell="E9" sqref="E9"/>
    </sheetView>
  </sheetViews>
  <sheetFormatPr defaultRowHeight="17" x14ac:dyDescent="0.45"/>
  <cols>
    <col min="1" max="1" width="7.08203125" bestFit="1" customWidth="1"/>
    <col min="2" max="2" width="13.75" bestFit="1" customWidth="1"/>
    <col min="3" max="3" width="12.5" style="1" bestFit="1" customWidth="1"/>
    <col min="4" max="4" width="9" style="1"/>
    <col min="5" max="5" width="18.33203125" bestFit="1" customWidth="1"/>
    <col min="7" max="7" width="18.08203125" bestFit="1" customWidth="1"/>
    <col min="10" max="10" width="18.08203125" bestFit="1" customWidth="1"/>
  </cols>
  <sheetData>
    <row r="1" spans="1:11" x14ac:dyDescent="0.45">
      <c r="G1" t="s">
        <v>7</v>
      </c>
      <c r="H1" s="2">
        <v>3.3300000000000003E-2</v>
      </c>
      <c r="J1" t="s">
        <v>9</v>
      </c>
      <c r="K1">
        <v>3.6299999999999999E-2</v>
      </c>
    </row>
    <row r="2" spans="1:11" x14ac:dyDescent="0.45">
      <c r="G2" t="s">
        <v>8</v>
      </c>
      <c r="H2">
        <f>H1/12</f>
        <v>2.7750000000000001E-3</v>
      </c>
      <c r="J2" t="s">
        <v>10</v>
      </c>
      <c r="K2">
        <f>K1/12</f>
        <v>3.0249999999999999E-3</v>
      </c>
    </row>
    <row r="3" spans="1:11" x14ac:dyDescent="0.45">
      <c r="A3" s="3" t="s">
        <v>0</v>
      </c>
      <c r="B3" s="3" t="s">
        <v>1</v>
      </c>
      <c r="C3" s="4" t="s">
        <v>2</v>
      </c>
      <c r="D3" s="4" t="s">
        <v>3</v>
      </c>
      <c r="E3" s="3" t="s">
        <v>4</v>
      </c>
      <c r="F3" s="3"/>
      <c r="G3" s="3" t="s">
        <v>5</v>
      </c>
    </row>
    <row r="4" spans="1:11" x14ac:dyDescent="0.45">
      <c r="A4">
        <v>0</v>
      </c>
      <c r="E4" s="1">
        <v>20000000</v>
      </c>
    </row>
    <row r="5" spans="1:11" x14ac:dyDescent="0.45">
      <c r="A5" s="7">
        <v>1</v>
      </c>
      <c r="B5" s="1">
        <f>SUM(C5+D5)</f>
        <v>888833.33333333337</v>
      </c>
      <c r="C5" s="1">
        <f>20000000/24</f>
        <v>833333.33333333337</v>
      </c>
      <c r="D5" s="1">
        <f>E4*$H$2</f>
        <v>55500</v>
      </c>
      <c r="E5" s="1">
        <f>E4-C5</f>
        <v>19166666.666666668</v>
      </c>
      <c r="G5" s="1">
        <f>B5*(1+$H$2)^(-1*A5)</f>
        <v>886373.64646439475</v>
      </c>
    </row>
    <row r="6" spans="1:11" x14ac:dyDescent="0.45">
      <c r="A6" s="7">
        <v>2</v>
      </c>
      <c r="B6" s="1">
        <f t="shared" ref="B6:B16" si="0">SUM(C6+D6)</f>
        <v>886520.83333333337</v>
      </c>
      <c r="C6" s="1">
        <f t="shared" ref="C6:C29" si="1">20000000/24</f>
        <v>833333.33333333337</v>
      </c>
      <c r="D6" s="1">
        <f>E5*$H$2</f>
        <v>53187.500000000007</v>
      </c>
      <c r="E6" s="1">
        <f>E5-C6</f>
        <v>18333333.333333336</v>
      </c>
      <c r="G6" s="1">
        <f t="shared" ref="G6:G16" si="2">B6*(1+$H$2)^(-1*A6)</f>
        <v>881621.04748670338</v>
      </c>
    </row>
    <row r="7" spans="1:11" x14ac:dyDescent="0.45">
      <c r="A7" s="7">
        <v>3</v>
      </c>
      <c r="B7" s="1">
        <f t="shared" si="0"/>
        <v>884208.33333333337</v>
      </c>
      <c r="C7" s="1">
        <f t="shared" si="1"/>
        <v>833333.33333333337</v>
      </c>
      <c r="D7" s="1">
        <f>E6*$H$2</f>
        <v>50875.000000000007</v>
      </c>
      <c r="E7" s="1">
        <f>E6-C7</f>
        <v>17500000.000000004</v>
      </c>
      <c r="G7" s="1">
        <f t="shared" si="2"/>
        <v>876887.96453401761</v>
      </c>
    </row>
    <row r="8" spans="1:11" x14ac:dyDescent="0.45">
      <c r="A8" s="7">
        <v>4</v>
      </c>
      <c r="B8" s="1">
        <f t="shared" si="0"/>
        <v>881895.83333333337</v>
      </c>
      <c r="C8" s="1">
        <f t="shared" si="1"/>
        <v>833333.33333333337</v>
      </c>
      <c r="D8" s="1">
        <f>E7*$H$2</f>
        <v>48562.500000000015</v>
      </c>
      <c r="E8" s="1">
        <f t="shared" ref="E8:E16" si="3">E7-C8</f>
        <v>16666666.66666667</v>
      </c>
      <c r="G8" s="1">
        <f t="shared" si="2"/>
        <v>872174.32598784391</v>
      </c>
    </row>
    <row r="9" spans="1:11" x14ac:dyDescent="0.45">
      <c r="A9" s="7">
        <v>5</v>
      </c>
      <c r="B9" s="1">
        <f t="shared" si="0"/>
        <v>879583.33333333337</v>
      </c>
      <c r="C9" s="1">
        <f t="shared" si="1"/>
        <v>833333.33333333337</v>
      </c>
      <c r="D9" s="1">
        <f t="shared" ref="D9:D16" si="4">E8*$H$2</f>
        <v>46250.000000000007</v>
      </c>
      <c r="E9" s="1">
        <f t="shared" si="3"/>
        <v>15833333.333333336</v>
      </c>
      <c r="G9" s="1">
        <f t="shared" si="2"/>
        <v>867480.06047661684</v>
      </c>
    </row>
    <row r="10" spans="1:11" x14ac:dyDescent="0.45">
      <c r="A10" s="7">
        <v>6</v>
      </c>
      <c r="B10" s="1">
        <f t="shared" si="0"/>
        <v>877270.83333333337</v>
      </c>
      <c r="C10" s="1">
        <f t="shared" si="1"/>
        <v>833333.33333333337</v>
      </c>
      <c r="D10" s="1">
        <f t="shared" si="4"/>
        <v>43937.500000000007</v>
      </c>
      <c r="E10" s="1">
        <f t="shared" si="3"/>
        <v>15000000.000000002</v>
      </c>
      <c r="G10" s="1">
        <f t="shared" si="2"/>
        <v>862805.09687488037</v>
      </c>
    </row>
    <row r="11" spans="1:11" x14ac:dyDescent="0.45">
      <c r="A11" s="7">
        <v>7</v>
      </c>
      <c r="B11" s="1">
        <f t="shared" si="0"/>
        <v>874958.33333333337</v>
      </c>
      <c r="C11" s="1">
        <f t="shared" si="1"/>
        <v>833333.33333333337</v>
      </c>
      <c r="D11" s="1">
        <f t="shared" si="4"/>
        <v>41625.000000000007</v>
      </c>
      <c r="E11" s="1">
        <f t="shared" si="3"/>
        <v>14166666.666666668</v>
      </c>
      <c r="G11" s="1">
        <f t="shared" si="2"/>
        <v>858149.36430247233</v>
      </c>
    </row>
    <row r="12" spans="1:11" x14ac:dyDescent="0.45">
      <c r="A12" s="7">
        <v>8</v>
      </c>
      <c r="B12" s="1">
        <f t="shared" si="0"/>
        <v>872645.83333333337</v>
      </c>
      <c r="C12" s="1">
        <f t="shared" si="1"/>
        <v>833333.33333333337</v>
      </c>
      <c r="D12" s="1">
        <f t="shared" si="4"/>
        <v>39312.500000000007</v>
      </c>
      <c r="E12" s="1">
        <f t="shared" si="3"/>
        <v>13333333.333333334</v>
      </c>
      <c r="G12" s="1">
        <f t="shared" si="2"/>
        <v>853512.79212371144</v>
      </c>
    </row>
    <row r="13" spans="1:11" x14ac:dyDescent="0.45">
      <c r="A13" s="7">
        <v>9</v>
      </c>
      <c r="B13" s="1">
        <f t="shared" si="0"/>
        <v>870333.33333333337</v>
      </c>
      <c r="C13" s="1">
        <f t="shared" si="1"/>
        <v>833333.33333333337</v>
      </c>
      <c r="D13" s="1">
        <f t="shared" si="4"/>
        <v>37000</v>
      </c>
      <c r="E13" s="1">
        <f t="shared" si="3"/>
        <v>12500000</v>
      </c>
      <c r="G13" s="1">
        <f t="shared" si="2"/>
        <v>848895.30994658731</v>
      </c>
    </row>
    <row r="14" spans="1:11" x14ac:dyDescent="0.45">
      <c r="A14" s="7">
        <v>10</v>
      </c>
      <c r="B14" s="1">
        <f t="shared" si="0"/>
        <v>868020.83333333337</v>
      </c>
      <c r="C14" s="1">
        <f t="shared" si="1"/>
        <v>833333.33333333337</v>
      </c>
      <c r="D14" s="1">
        <f t="shared" si="4"/>
        <v>34687.5</v>
      </c>
      <c r="E14" s="1">
        <f t="shared" si="3"/>
        <v>11666666.666666666</v>
      </c>
      <c r="G14" s="1">
        <f t="shared" si="2"/>
        <v>844296.847621953</v>
      </c>
    </row>
    <row r="15" spans="1:11" x14ac:dyDescent="0.45">
      <c r="A15" s="7">
        <v>11</v>
      </c>
      <c r="B15" s="1">
        <f t="shared" si="0"/>
        <v>865708.33333333337</v>
      </c>
      <c r="C15" s="1">
        <f t="shared" si="1"/>
        <v>833333.33333333337</v>
      </c>
      <c r="D15" s="1">
        <f t="shared" si="4"/>
        <v>32375</v>
      </c>
      <c r="E15" s="1">
        <f t="shared" si="3"/>
        <v>10833333.333333332</v>
      </c>
      <c r="G15" s="1">
        <f t="shared" si="2"/>
        <v>839717.33524271869</v>
      </c>
    </row>
    <row r="16" spans="1:11" x14ac:dyDescent="0.45">
      <c r="A16" s="7">
        <v>12</v>
      </c>
      <c r="B16" s="1">
        <f t="shared" si="0"/>
        <v>863395.83333333337</v>
      </c>
      <c r="C16" s="1">
        <f t="shared" si="1"/>
        <v>833333.33333333337</v>
      </c>
      <c r="D16" s="1">
        <f t="shared" si="4"/>
        <v>30062.499999999996</v>
      </c>
      <c r="E16" s="1">
        <f t="shared" si="3"/>
        <v>9999999.9999999981</v>
      </c>
      <c r="G16" s="1">
        <f t="shared" si="2"/>
        <v>835156.70314305008</v>
      </c>
    </row>
    <row r="18" spans="1:7" x14ac:dyDescent="0.45">
      <c r="A18" s="6">
        <v>13</v>
      </c>
      <c r="B18" s="1">
        <f t="shared" ref="B18:B29" si="5">SUM(C18+D18)</f>
        <v>863583.33333333337</v>
      </c>
      <c r="C18" s="1">
        <f t="shared" si="1"/>
        <v>833333.33333333337</v>
      </c>
      <c r="D18" s="1">
        <f>E16*$K$2</f>
        <v>30249.999999999993</v>
      </c>
      <c r="E18" s="1">
        <f>E16-C18</f>
        <v>9166666.6666666642</v>
      </c>
      <c r="G18" s="1">
        <f>B18*(1+$K$2)^(-1*A18)</f>
        <v>830331.28422820312</v>
      </c>
    </row>
    <row r="19" spans="1:7" x14ac:dyDescent="0.45">
      <c r="A19" s="6">
        <v>14</v>
      </c>
      <c r="B19" s="1">
        <f t="shared" si="5"/>
        <v>861062.5</v>
      </c>
      <c r="C19" s="1">
        <f t="shared" si="1"/>
        <v>833333.33333333337</v>
      </c>
      <c r="D19" s="1">
        <f>E18*$K$2</f>
        <v>27729.166666666657</v>
      </c>
      <c r="E19" s="1">
        <f t="shared" ref="E19:E29" si="6">E18-C19</f>
        <v>8333333.3333333312</v>
      </c>
      <c r="G19" s="1">
        <f t="shared" ref="G19:G29" si="7">B19*(1+$K$2)^(-1*A19)</f>
        <v>825410.64771000238</v>
      </c>
    </row>
    <row r="20" spans="1:7" x14ac:dyDescent="0.45">
      <c r="A20" s="6">
        <v>15</v>
      </c>
      <c r="B20" s="1">
        <f t="shared" si="5"/>
        <v>858541.66666666674</v>
      </c>
      <c r="C20" s="1">
        <f t="shared" si="1"/>
        <v>833333.33333333337</v>
      </c>
      <c r="D20" s="1">
        <f>E19*$K$2</f>
        <v>25208.333333333325</v>
      </c>
      <c r="E20" s="1">
        <f t="shared" si="6"/>
        <v>7499999.9999999981</v>
      </c>
      <c r="G20" s="1">
        <f t="shared" si="7"/>
        <v>820512.13897078217</v>
      </c>
    </row>
    <row r="21" spans="1:7" x14ac:dyDescent="0.45">
      <c r="A21" s="6">
        <v>16</v>
      </c>
      <c r="B21" s="1">
        <f t="shared" si="5"/>
        <v>856020.83333333337</v>
      </c>
      <c r="C21" s="1">
        <f t="shared" si="1"/>
        <v>833333.33333333337</v>
      </c>
      <c r="D21" s="1">
        <f t="shared" ref="D21:D29" si="8">E20*$K$2</f>
        <v>22687.499999999993</v>
      </c>
      <c r="E21" s="1">
        <f t="shared" si="6"/>
        <v>6666666.6666666651</v>
      </c>
      <c r="G21" s="1">
        <f t="shared" si="7"/>
        <v>815635.6692969423</v>
      </c>
    </row>
    <row r="22" spans="1:7" x14ac:dyDescent="0.45">
      <c r="A22" s="6">
        <v>17</v>
      </c>
      <c r="B22" s="1">
        <f t="shared" si="5"/>
        <v>853500</v>
      </c>
      <c r="C22" s="1">
        <f t="shared" si="1"/>
        <v>833333.33333333337</v>
      </c>
      <c r="D22" s="1">
        <f t="shared" si="8"/>
        <v>20166.666666666661</v>
      </c>
      <c r="E22" s="1">
        <f t="shared" si="6"/>
        <v>5833333.3333333321</v>
      </c>
      <c r="G22" s="1">
        <f t="shared" si="7"/>
        <v>810781.15030871762</v>
      </c>
    </row>
    <row r="23" spans="1:7" x14ac:dyDescent="0.45">
      <c r="A23" s="6">
        <v>18</v>
      </c>
      <c r="B23" s="1">
        <f t="shared" si="5"/>
        <v>850979.16666666674</v>
      </c>
      <c r="C23" s="1">
        <f t="shared" si="1"/>
        <v>833333.33333333337</v>
      </c>
      <c r="D23" s="1">
        <f t="shared" si="8"/>
        <v>17645.833333333328</v>
      </c>
      <c r="E23" s="1">
        <f t="shared" si="6"/>
        <v>4999999.9999999991</v>
      </c>
      <c r="G23" s="1">
        <f t="shared" si="7"/>
        <v>805948.49395897158</v>
      </c>
    </row>
    <row r="24" spans="1:7" x14ac:dyDescent="0.45">
      <c r="A24" s="6">
        <v>19</v>
      </c>
      <c r="B24" s="1">
        <f t="shared" si="5"/>
        <v>848458.33333333337</v>
      </c>
      <c r="C24" s="1">
        <f t="shared" si="1"/>
        <v>833333.33333333337</v>
      </c>
      <c r="D24" s="1">
        <f t="shared" si="8"/>
        <v>15124.999999999996</v>
      </c>
      <c r="E24" s="1">
        <f t="shared" si="6"/>
        <v>4166666.6666666656</v>
      </c>
      <c r="G24" s="1">
        <f t="shared" si="7"/>
        <v>801137.61253199284</v>
      </c>
    </row>
    <row r="25" spans="1:7" x14ac:dyDescent="0.45">
      <c r="A25" s="6">
        <v>20</v>
      </c>
      <c r="B25" s="1">
        <f t="shared" si="5"/>
        <v>845937.5</v>
      </c>
      <c r="C25" s="1">
        <f t="shared" si="1"/>
        <v>833333.33333333337</v>
      </c>
      <c r="D25" s="1">
        <f t="shared" si="8"/>
        <v>12604.166666666662</v>
      </c>
      <c r="E25" s="1">
        <f t="shared" si="6"/>
        <v>3333333.3333333321</v>
      </c>
      <c r="G25" s="1">
        <f t="shared" si="7"/>
        <v>796348.41864229855</v>
      </c>
    </row>
    <row r="26" spans="1:7" x14ac:dyDescent="0.45">
      <c r="A26" s="6">
        <v>21</v>
      </c>
      <c r="B26" s="1">
        <f t="shared" si="5"/>
        <v>843416.66666666674</v>
      </c>
      <c r="C26" s="1">
        <f t="shared" si="1"/>
        <v>833333.33333333337</v>
      </c>
      <c r="D26" s="1">
        <f t="shared" si="8"/>
        <v>10083.333333333328</v>
      </c>
      <c r="E26" s="1">
        <f t="shared" si="6"/>
        <v>2499999.9999999986</v>
      </c>
      <c r="G26" s="1">
        <f t="shared" si="7"/>
        <v>791580.82523343887</v>
      </c>
    </row>
    <row r="27" spans="1:7" x14ac:dyDescent="0.45">
      <c r="A27" s="6">
        <v>22</v>
      </c>
      <c r="B27" s="1">
        <f t="shared" si="5"/>
        <v>840895.83333333337</v>
      </c>
      <c r="C27" s="1">
        <f t="shared" si="1"/>
        <v>833333.33333333337</v>
      </c>
      <c r="D27" s="1">
        <f t="shared" si="8"/>
        <v>7562.4999999999955</v>
      </c>
      <c r="E27" s="1">
        <f t="shared" si="6"/>
        <v>1666666.6666666651</v>
      </c>
      <c r="G27" s="1">
        <f t="shared" si="7"/>
        <v>786834.74557680823</v>
      </c>
    </row>
    <row r="28" spans="1:7" x14ac:dyDescent="0.45">
      <c r="A28" s="6">
        <v>23</v>
      </c>
      <c r="B28" s="1">
        <f t="shared" si="5"/>
        <v>838375</v>
      </c>
      <c r="C28" s="1">
        <f t="shared" si="1"/>
        <v>833333.33333333337</v>
      </c>
      <c r="D28" s="1">
        <f t="shared" si="8"/>
        <v>5041.6666666666615</v>
      </c>
      <c r="E28" s="1">
        <f t="shared" si="6"/>
        <v>833333.33333333174</v>
      </c>
      <c r="G28" s="1">
        <f t="shared" si="7"/>
        <v>782110.09327045863</v>
      </c>
    </row>
    <row r="29" spans="1:7" x14ac:dyDescent="0.45">
      <c r="A29" s="6">
        <v>24</v>
      </c>
      <c r="B29" s="1">
        <f t="shared" si="5"/>
        <v>835854.16666666674</v>
      </c>
      <c r="C29" s="1">
        <f t="shared" si="1"/>
        <v>833333.33333333337</v>
      </c>
      <c r="D29" s="1">
        <f t="shared" si="8"/>
        <v>2520.8333333333285</v>
      </c>
      <c r="E29" s="1">
        <f t="shared" si="6"/>
        <v>-1.6298145055770874E-9</v>
      </c>
      <c r="G29" s="1">
        <f t="shared" si="7"/>
        <v>777406.78223791928</v>
      </c>
    </row>
    <row r="30" spans="1:7" x14ac:dyDescent="0.45">
      <c r="A30" t="s">
        <v>6</v>
      </c>
      <c r="G30" s="5">
        <f>SUM(G5:G29)</f>
        <v>19971108.356171485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9248-DE6B-4111-9E0A-386ECC7C000E}">
  <dimension ref="A1:K30"/>
  <sheetViews>
    <sheetView topLeftCell="A3" zoomScale="65" workbookViewId="0">
      <selection activeCell="I18" sqref="I18"/>
    </sheetView>
  </sheetViews>
  <sheetFormatPr defaultRowHeight="17" x14ac:dyDescent="0.45"/>
  <cols>
    <col min="1" max="1" width="7.08203125" bestFit="1" customWidth="1"/>
    <col min="2" max="2" width="13.75" bestFit="1" customWidth="1"/>
    <col min="3" max="3" width="10.08203125" bestFit="1" customWidth="1"/>
    <col min="5" max="5" width="10.08203125" bestFit="1" customWidth="1"/>
    <col min="7" max="7" width="18.08203125" bestFit="1" customWidth="1"/>
    <col min="8" max="8" width="9.5" bestFit="1" customWidth="1"/>
    <col min="10" max="10" width="18.08203125" bestFit="1" customWidth="1"/>
    <col min="11" max="11" width="9.5" bestFit="1" customWidth="1"/>
  </cols>
  <sheetData>
    <row r="1" spans="1:11" x14ac:dyDescent="0.45">
      <c r="G1" t="s">
        <v>7</v>
      </c>
      <c r="H1" s="2">
        <v>3.3300000000000003E-2</v>
      </c>
      <c r="J1" t="s">
        <v>9</v>
      </c>
      <c r="K1">
        <v>3.6299999999999999E-2</v>
      </c>
    </row>
    <row r="2" spans="1:11" x14ac:dyDescent="0.45">
      <c r="G2" t="s">
        <v>8</v>
      </c>
      <c r="H2">
        <f>H1/12</f>
        <v>2.7750000000000001E-3</v>
      </c>
      <c r="J2" t="s">
        <v>10</v>
      </c>
      <c r="K2">
        <f>K1/12</f>
        <v>3.0249999999999999E-3</v>
      </c>
    </row>
    <row r="3" spans="1:11" x14ac:dyDescent="0.45">
      <c r="A3" s="3" t="s">
        <v>0</v>
      </c>
      <c r="B3" s="3" t="s">
        <v>1</v>
      </c>
      <c r="C3" s="4" t="s">
        <v>2</v>
      </c>
      <c r="D3" s="4" t="s">
        <v>3</v>
      </c>
      <c r="E3" s="3" t="s">
        <v>4</v>
      </c>
      <c r="F3" s="3"/>
      <c r="G3" s="3" t="s">
        <v>5</v>
      </c>
    </row>
    <row r="4" spans="1:11" x14ac:dyDescent="0.45">
      <c r="A4">
        <v>0</v>
      </c>
      <c r="E4" s="1">
        <v>20000000</v>
      </c>
    </row>
    <row r="5" spans="1:11" x14ac:dyDescent="0.45">
      <c r="A5" s="7">
        <v>1</v>
      </c>
      <c r="B5">
        <f>SUM(C5:D5)</f>
        <v>55500</v>
      </c>
      <c r="C5">
        <v>0</v>
      </c>
      <c r="D5">
        <f>$E$4*$H$2</f>
        <v>55500</v>
      </c>
      <c r="E5" s="1">
        <f>$E$4</f>
        <v>20000000</v>
      </c>
      <c r="G5" s="1">
        <f>B5*(1+$H$2)^(-1*A5)</f>
        <v>55346.413701977021</v>
      </c>
    </row>
    <row r="6" spans="1:11" x14ac:dyDescent="0.45">
      <c r="A6" s="7">
        <v>2</v>
      </c>
      <c r="B6">
        <f t="shared" ref="B6:B29" si="0">SUM(C6:D6)</f>
        <v>55500</v>
      </c>
      <c r="C6">
        <v>0</v>
      </c>
      <c r="D6">
        <f t="shared" ref="D6:D16" si="1">$E$4*$H$2</f>
        <v>55500</v>
      </c>
      <c r="E6" s="1">
        <f t="shared" ref="E6:E28" si="2">$E$4</f>
        <v>20000000</v>
      </c>
      <c r="G6" s="1">
        <f t="shared" ref="G6:G16" si="3">B6*(1+$H$2)^(-1*A6)</f>
        <v>55193.252426493491</v>
      </c>
    </row>
    <row r="7" spans="1:11" x14ac:dyDescent="0.45">
      <c r="A7" s="7">
        <v>3</v>
      </c>
      <c r="B7">
        <f t="shared" si="0"/>
        <v>55500</v>
      </c>
      <c r="C7">
        <v>0</v>
      </c>
      <c r="D7">
        <f t="shared" si="1"/>
        <v>55500</v>
      </c>
      <c r="E7" s="1">
        <f t="shared" si="2"/>
        <v>20000000</v>
      </c>
      <c r="G7" s="1">
        <f t="shared" si="3"/>
        <v>55040.51499737578</v>
      </c>
    </row>
    <row r="8" spans="1:11" x14ac:dyDescent="0.45">
      <c r="A8" s="7">
        <v>4</v>
      </c>
      <c r="B8">
        <f t="shared" si="0"/>
        <v>55500</v>
      </c>
      <c r="C8">
        <v>0</v>
      </c>
      <c r="D8">
        <f t="shared" si="1"/>
        <v>55500</v>
      </c>
      <c r="E8" s="1">
        <f t="shared" si="2"/>
        <v>20000000</v>
      </c>
      <c r="G8" s="1">
        <f t="shared" si="3"/>
        <v>54888.200241705039</v>
      </c>
    </row>
    <row r="9" spans="1:11" x14ac:dyDescent="0.45">
      <c r="A9" s="7">
        <v>5</v>
      </c>
      <c r="B9">
        <f t="shared" si="0"/>
        <v>55500</v>
      </c>
      <c r="C9">
        <v>0</v>
      </c>
      <c r="D9">
        <f t="shared" si="1"/>
        <v>55500</v>
      </c>
      <c r="E9" s="1">
        <f t="shared" si="2"/>
        <v>20000000</v>
      </c>
      <c r="G9" s="1">
        <f t="shared" si="3"/>
        <v>54736.306989808319</v>
      </c>
    </row>
    <row r="10" spans="1:11" x14ac:dyDescent="0.45">
      <c r="A10" s="7">
        <v>6</v>
      </c>
      <c r="B10">
        <f t="shared" si="0"/>
        <v>55500</v>
      </c>
      <c r="C10">
        <v>0</v>
      </c>
      <c r="D10">
        <f t="shared" si="1"/>
        <v>55500</v>
      </c>
      <c r="E10" s="1">
        <f t="shared" si="2"/>
        <v>20000000</v>
      </c>
      <c r="G10" s="1">
        <f t="shared" si="3"/>
        <v>54584.834075249499</v>
      </c>
    </row>
    <row r="11" spans="1:11" x14ac:dyDescent="0.45">
      <c r="A11" s="7">
        <v>7</v>
      </c>
      <c r="B11">
        <f t="shared" si="0"/>
        <v>55500</v>
      </c>
      <c r="C11">
        <v>0</v>
      </c>
      <c r="D11">
        <f t="shared" si="1"/>
        <v>55500</v>
      </c>
      <c r="E11" s="1">
        <f t="shared" si="2"/>
        <v>20000000</v>
      </c>
      <c r="G11" s="1">
        <f t="shared" si="3"/>
        <v>54433.780334820374</v>
      </c>
    </row>
    <row r="12" spans="1:11" x14ac:dyDescent="0.45">
      <c r="A12" s="7">
        <v>8</v>
      </c>
      <c r="B12">
        <f t="shared" si="0"/>
        <v>55500</v>
      </c>
      <c r="C12">
        <v>0</v>
      </c>
      <c r="D12">
        <f t="shared" si="1"/>
        <v>55500</v>
      </c>
      <c r="E12" s="1">
        <f t="shared" si="2"/>
        <v>20000000</v>
      </c>
      <c r="G12" s="1">
        <f t="shared" si="3"/>
        <v>54283.144608531693</v>
      </c>
    </row>
    <row r="13" spans="1:11" x14ac:dyDescent="0.45">
      <c r="A13" s="7">
        <v>9</v>
      </c>
      <c r="B13">
        <f t="shared" si="0"/>
        <v>55500</v>
      </c>
      <c r="C13">
        <v>0</v>
      </c>
      <c r="D13">
        <f t="shared" si="1"/>
        <v>55500</v>
      </c>
      <c r="E13" s="1">
        <f t="shared" si="2"/>
        <v>20000000</v>
      </c>
      <c r="G13" s="1">
        <f t="shared" si="3"/>
        <v>54132.925739604281</v>
      </c>
    </row>
    <row r="14" spans="1:11" x14ac:dyDescent="0.45">
      <c r="A14" s="7">
        <v>10</v>
      </c>
      <c r="B14">
        <f t="shared" si="0"/>
        <v>55500</v>
      </c>
      <c r="C14">
        <v>0</v>
      </c>
      <c r="D14">
        <f t="shared" si="1"/>
        <v>55500</v>
      </c>
      <c r="E14" s="1">
        <f t="shared" si="2"/>
        <v>20000000</v>
      </c>
      <c r="G14" s="1">
        <f t="shared" si="3"/>
        <v>53983.122574460162</v>
      </c>
    </row>
    <row r="15" spans="1:11" x14ac:dyDescent="0.45">
      <c r="A15" s="7">
        <v>11</v>
      </c>
      <c r="B15">
        <f t="shared" si="0"/>
        <v>55500</v>
      </c>
      <c r="C15">
        <v>0</v>
      </c>
      <c r="D15">
        <f t="shared" si="1"/>
        <v>55500</v>
      </c>
      <c r="E15" s="1">
        <f t="shared" si="2"/>
        <v>20000000</v>
      </c>
      <c r="G15" s="1">
        <f t="shared" si="3"/>
        <v>53833.733962713639</v>
      </c>
    </row>
    <row r="16" spans="1:11" x14ac:dyDescent="0.45">
      <c r="A16" s="7">
        <v>12</v>
      </c>
      <c r="B16">
        <f t="shared" si="0"/>
        <v>55500</v>
      </c>
      <c r="C16">
        <v>0</v>
      </c>
      <c r="D16">
        <f t="shared" si="1"/>
        <v>55500</v>
      </c>
      <c r="E16" s="1">
        <f t="shared" si="2"/>
        <v>20000000</v>
      </c>
      <c r="G16" s="1">
        <f t="shared" si="3"/>
        <v>53684.75875716249</v>
      </c>
    </row>
    <row r="17" spans="1:7" x14ac:dyDescent="0.45">
      <c r="E17" s="1"/>
    </row>
    <row r="18" spans="1:7" x14ac:dyDescent="0.45">
      <c r="A18" s="6">
        <v>13</v>
      </c>
      <c r="B18">
        <f t="shared" si="0"/>
        <v>60500</v>
      </c>
      <c r="C18">
        <v>0</v>
      </c>
      <c r="D18">
        <f>$E$4*$K$2</f>
        <v>60500</v>
      </c>
      <c r="E18" s="1">
        <f t="shared" si="2"/>
        <v>20000000</v>
      </c>
      <c r="G18" s="1">
        <f>B18*(1+$K$2)^(-1*A18)</f>
        <v>58170.463413072997</v>
      </c>
    </row>
    <row r="19" spans="1:7" x14ac:dyDescent="0.45">
      <c r="A19" s="6">
        <v>14</v>
      </c>
      <c r="B19">
        <f t="shared" si="0"/>
        <v>60500</v>
      </c>
      <c r="C19">
        <v>0</v>
      </c>
      <c r="D19">
        <f t="shared" ref="D19:D29" si="4">$E$4*$K$2</f>
        <v>60500</v>
      </c>
      <c r="E19" s="1">
        <f t="shared" si="2"/>
        <v>20000000</v>
      </c>
      <c r="G19" s="1">
        <f t="shared" ref="G19:G29" si="5">B19*(1+$K$2)^(-1*A19)</f>
        <v>57995.028452005681</v>
      </c>
    </row>
    <row r="20" spans="1:7" x14ac:dyDescent="0.45">
      <c r="A20" s="6">
        <v>15</v>
      </c>
      <c r="B20">
        <f t="shared" si="0"/>
        <v>60500</v>
      </c>
      <c r="C20">
        <v>0</v>
      </c>
      <c r="D20">
        <f t="shared" si="4"/>
        <v>60500</v>
      </c>
      <c r="E20" s="1">
        <f t="shared" si="2"/>
        <v>20000000</v>
      </c>
      <c r="G20" s="1">
        <f t="shared" si="5"/>
        <v>57820.122581197553</v>
      </c>
    </row>
    <row r="21" spans="1:7" x14ac:dyDescent="0.45">
      <c r="A21" s="6">
        <v>16</v>
      </c>
      <c r="B21">
        <f t="shared" si="0"/>
        <v>60500</v>
      </c>
      <c r="C21">
        <v>0</v>
      </c>
      <c r="D21">
        <f t="shared" si="4"/>
        <v>60500</v>
      </c>
      <c r="E21" s="1">
        <f t="shared" si="2"/>
        <v>20000000</v>
      </c>
      <c r="G21" s="1">
        <f t="shared" si="5"/>
        <v>57645.744204977498</v>
      </c>
    </row>
    <row r="22" spans="1:7" x14ac:dyDescent="0.45">
      <c r="A22" s="6">
        <v>17</v>
      </c>
      <c r="B22">
        <f t="shared" si="0"/>
        <v>60500</v>
      </c>
      <c r="C22">
        <v>0</v>
      </c>
      <c r="D22">
        <f t="shared" si="4"/>
        <v>60500</v>
      </c>
      <c r="E22" s="1">
        <f t="shared" si="2"/>
        <v>20000000</v>
      </c>
      <c r="G22" s="1">
        <f t="shared" si="5"/>
        <v>57471.891732486722</v>
      </c>
    </row>
    <row r="23" spans="1:7" x14ac:dyDescent="0.45">
      <c r="A23" s="6">
        <v>18</v>
      </c>
      <c r="B23">
        <f t="shared" si="0"/>
        <v>60500</v>
      </c>
      <c r="C23">
        <v>0</v>
      </c>
      <c r="D23">
        <f t="shared" si="4"/>
        <v>60500</v>
      </c>
      <c r="E23" s="1">
        <f t="shared" si="2"/>
        <v>20000000</v>
      </c>
      <c r="G23" s="1">
        <f t="shared" si="5"/>
        <v>57298.563577664288</v>
      </c>
    </row>
    <row r="24" spans="1:7" x14ac:dyDescent="0.45">
      <c r="A24" s="6">
        <v>19</v>
      </c>
      <c r="B24">
        <f t="shared" si="0"/>
        <v>60500</v>
      </c>
      <c r="C24">
        <v>0</v>
      </c>
      <c r="D24">
        <f t="shared" si="4"/>
        <v>60500</v>
      </c>
      <c r="E24" s="1">
        <f t="shared" si="2"/>
        <v>20000000</v>
      </c>
      <c r="G24" s="1">
        <f t="shared" si="5"/>
        <v>57125.75815923261</v>
      </c>
    </row>
    <row r="25" spans="1:7" x14ac:dyDescent="0.45">
      <c r="A25" s="6">
        <v>20</v>
      </c>
      <c r="B25">
        <f t="shared" si="0"/>
        <v>60500</v>
      </c>
      <c r="C25">
        <v>0</v>
      </c>
      <c r="D25">
        <f t="shared" si="4"/>
        <v>60500</v>
      </c>
      <c r="E25" s="1">
        <f t="shared" si="2"/>
        <v>20000000</v>
      </c>
      <c r="G25" s="1">
        <f t="shared" si="5"/>
        <v>56953.473900683042</v>
      </c>
    </row>
    <row r="26" spans="1:7" x14ac:dyDescent="0.45">
      <c r="A26" s="6">
        <v>21</v>
      </c>
      <c r="B26">
        <f t="shared" si="0"/>
        <v>60500</v>
      </c>
      <c r="C26">
        <v>0</v>
      </c>
      <c r="D26">
        <f t="shared" si="4"/>
        <v>60500</v>
      </c>
      <c r="E26" s="1">
        <f t="shared" si="2"/>
        <v>20000000</v>
      </c>
      <c r="G26" s="1">
        <f t="shared" si="5"/>
        <v>56781.709230261491</v>
      </c>
    </row>
    <row r="27" spans="1:7" x14ac:dyDescent="0.45">
      <c r="A27" s="6">
        <v>22</v>
      </c>
      <c r="B27">
        <f t="shared" si="0"/>
        <v>60500</v>
      </c>
      <c r="C27">
        <v>0</v>
      </c>
      <c r="D27">
        <f t="shared" si="4"/>
        <v>60500</v>
      </c>
      <c r="E27" s="1">
        <f t="shared" si="2"/>
        <v>20000000</v>
      </c>
      <c r="G27" s="1">
        <f t="shared" si="5"/>
        <v>56610.462580954118</v>
      </c>
    </row>
    <row r="28" spans="1:7" x14ac:dyDescent="0.45">
      <c r="A28" s="6">
        <v>23</v>
      </c>
      <c r="B28">
        <f t="shared" si="0"/>
        <v>60500</v>
      </c>
      <c r="C28">
        <v>0</v>
      </c>
      <c r="D28">
        <f t="shared" si="4"/>
        <v>60500</v>
      </c>
      <c r="E28" s="1">
        <f t="shared" si="2"/>
        <v>20000000</v>
      </c>
      <c r="G28" s="1">
        <f t="shared" si="5"/>
        <v>56439.732390472935</v>
      </c>
    </row>
    <row r="29" spans="1:7" x14ac:dyDescent="0.45">
      <c r="A29" s="6">
        <v>24</v>
      </c>
      <c r="B29">
        <f t="shared" si="0"/>
        <v>20060500</v>
      </c>
      <c r="C29" s="1">
        <f>E4</f>
        <v>20000000</v>
      </c>
      <c r="D29">
        <f t="shared" si="4"/>
        <v>60500</v>
      </c>
      <c r="E29">
        <v>0</v>
      </c>
      <c r="G29" s="1">
        <f t="shared" si="5"/>
        <v>18657762.773710061</v>
      </c>
    </row>
    <row r="30" spans="1:7" x14ac:dyDescent="0.45">
      <c r="G30" s="5">
        <f>SUM(G5:G29)</f>
        <v>19942216.71234297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원리금균등상환</vt:lpstr>
      <vt:lpstr>원금균등상환</vt:lpstr>
      <vt:lpstr>원금만기일 일시상환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Keywoong</dc:creator>
  <cp:lastModifiedBy>기웅</cp:lastModifiedBy>
  <dcterms:created xsi:type="dcterms:W3CDTF">2021-10-25T11:13:12Z</dcterms:created>
  <dcterms:modified xsi:type="dcterms:W3CDTF">2021-10-26T01:11:37Z</dcterms:modified>
</cp:coreProperties>
</file>