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yh20\Desktop\"/>
    </mc:Choice>
  </mc:AlternateContent>
  <xr:revisionPtr revIDLastSave="0" documentId="13_ncr:1_{99372A62-9951-4E11-8E45-855F5EA2E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顶端" sheetId="1" r:id="rId1"/>
    <sheet name="手柄" sheetId="2" r:id="rId2"/>
    <sheet name="其它部件" sheetId="3" r:id="rId3"/>
  </sheets>
  <definedNames>
    <definedName name="_xlnm._FilterDatabase" localSheetId="0" hidden="1">顶端!$A$2:$K$2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0" i="1" l="1"/>
  <c r="B42" i="1"/>
  <c r="D42" i="1"/>
  <c r="B41" i="1"/>
  <c r="B39" i="1"/>
  <c r="D39" i="1"/>
  <c r="C39" i="1"/>
  <c r="D40" i="1" l="1"/>
</calcChain>
</file>

<file path=xl/sharedStrings.xml><?xml version="1.0" encoding="utf-8"?>
<sst xmlns="http://schemas.openxmlformats.org/spreadsheetml/2006/main" count="179" uniqueCount="91">
  <si>
    <t>材料名称</t>
    <phoneticPr fontId="1" type="noConversion"/>
  </si>
  <si>
    <t>位置</t>
    <phoneticPr fontId="1" type="noConversion"/>
  </si>
  <si>
    <t>木</t>
    <phoneticPr fontId="1" type="noConversion"/>
  </si>
  <si>
    <t>顶端</t>
    <phoneticPr fontId="1" type="noConversion"/>
  </si>
  <si>
    <t>耐久</t>
    <phoneticPr fontId="1" type="noConversion"/>
  </si>
  <si>
    <t>挖掘等级</t>
    <phoneticPr fontId="1" type="noConversion"/>
  </si>
  <si>
    <t>挖掘速度</t>
    <phoneticPr fontId="1" type="noConversion"/>
  </si>
  <si>
    <t>攻击力</t>
    <phoneticPr fontId="1" type="noConversion"/>
  </si>
  <si>
    <t>效果</t>
    <phoneticPr fontId="1" type="noConversion"/>
  </si>
  <si>
    <t>石头</t>
    <phoneticPr fontId="1" type="noConversion"/>
  </si>
  <si>
    <t>生态</t>
    <phoneticPr fontId="1" type="noConversion"/>
  </si>
  <si>
    <t>圆石</t>
    <phoneticPr fontId="1" type="noConversion"/>
  </si>
  <si>
    <t>铁</t>
    <phoneticPr fontId="1" type="noConversion"/>
  </si>
  <si>
    <t>吝啬</t>
    <phoneticPr fontId="1" type="noConversion"/>
  </si>
  <si>
    <t>燧石</t>
    <phoneticPr fontId="1" type="noConversion"/>
  </si>
  <si>
    <t>粗暴II</t>
    <phoneticPr fontId="1" type="noConversion"/>
  </si>
  <si>
    <t>仙人掌</t>
    <phoneticPr fontId="1" type="noConversion"/>
  </si>
  <si>
    <t>尖刺</t>
    <phoneticPr fontId="1" type="noConversion"/>
  </si>
  <si>
    <t>骨头</t>
    <phoneticPr fontId="1" type="noConversion"/>
  </si>
  <si>
    <t>碎裂</t>
    <phoneticPr fontId="1" type="noConversion"/>
  </si>
  <si>
    <t>黑曜石</t>
    <phoneticPr fontId="1" type="noConversion"/>
  </si>
  <si>
    <t>钴</t>
    <phoneticPr fontId="1" type="noConversion"/>
  </si>
  <si>
    <t>持久</t>
    <phoneticPr fontId="1" type="noConversion"/>
  </si>
  <si>
    <t>海晶石</t>
    <phoneticPr fontId="1" type="noConversion"/>
  </si>
  <si>
    <t>锯齿、喜水</t>
    <phoneticPr fontId="1" type="noConversion"/>
  </si>
  <si>
    <t>末地石</t>
    <phoneticPr fontId="1" type="noConversion"/>
  </si>
  <si>
    <t>异形</t>
    <phoneticPr fontId="1" type="noConversion"/>
  </si>
  <si>
    <t>纸</t>
    <phoneticPr fontId="1" type="noConversion"/>
  </si>
  <si>
    <t>铭刻</t>
    <phoneticPr fontId="1" type="noConversion"/>
  </si>
  <si>
    <t>海绵</t>
    <phoneticPr fontId="1" type="noConversion"/>
  </si>
  <si>
    <t>柔和</t>
    <phoneticPr fontId="1" type="noConversion"/>
  </si>
  <si>
    <t>烈焰木</t>
    <phoneticPr fontId="1" type="noConversion"/>
  </si>
  <si>
    <t>自动冶炼</t>
    <phoneticPr fontId="1" type="noConversion"/>
  </si>
  <si>
    <t>钻石</t>
    <phoneticPr fontId="1" type="noConversion"/>
  </si>
  <si>
    <t>磁力II</t>
    <phoneticPr fontId="1" type="noConversion"/>
  </si>
  <si>
    <t>生铁</t>
    <phoneticPr fontId="1" type="noConversion"/>
  </si>
  <si>
    <t>美味培根、美味</t>
    <phoneticPr fontId="1" type="noConversion"/>
  </si>
  <si>
    <t>骑士史莱姆</t>
    <phoneticPr fontId="1" type="noConversion"/>
  </si>
  <si>
    <t>坍毁</t>
    <phoneticPr fontId="1" type="noConversion"/>
  </si>
  <si>
    <t>史莱姆</t>
    <phoneticPr fontId="1" type="noConversion"/>
  </si>
  <si>
    <t>黏滑</t>
    <phoneticPr fontId="1" type="noConversion"/>
  </si>
  <si>
    <t>蓝色史莱姆</t>
    <phoneticPr fontId="1" type="noConversion"/>
  </si>
  <si>
    <t>熔岩史莱姆</t>
    <phoneticPr fontId="1" type="noConversion"/>
  </si>
  <si>
    <t>过热</t>
    <phoneticPr fontId="1" type="noConversion"/>
  </si>
  <si>
    <t>地狱岩</t>
    <phoneticPr fontId="1" type="noConversion"/>
  </si>
  <si>
    <t>好暑、炼狱</t>
    <phoneticPr fontId="1" type="noConversion"/>
  </si>
  <si>
    <t>动力</t>
    <phoneticPr fontId="1" type="noConversion"/>
  </si>
  <si>
    <t>阿迪特</t>
    <phoneticPr fontId="1" type="noConversion"/>
  </si>
  <si>
    <t>石缚</t>
    <phoneticPr fontId="1" type="noConversion"/>
  </si>
  <si>
    <t>玛玉灵</t>
    <phoneticPr fontId="1" type="noConversion"/>
  </si>
  <si>
    <t>贪心</t>
    <phoneticPr fontId="1" type="noConversion"/>
  </si>
  <si>
    <t>铜</t>
    <phoneticPr fontId="1" type="noConversion"/>
  </si>
  <si>
    <t>青铜</t>
    <phoneticPr fontId="1" type="noConversion"/>
  </si>
  <si>
    <t>致密</t>
    <phoneticPr fontId="1" type="noConversion"/>
  </si>
  <si>
    <t>老成</t>
    <phoneticPr fontId="1" type="noConversion"/>
  </si>
  <si>
    <t>铅</t>
    <phoneticPr fontId="1" type="noConversion"/>
  </si>
  <si>
    <t>剧毒、沉重</t>
    <phoneticPr fontId="1" type="noConversion"/>
  </si>
  <si>
    <t>银</t>
    <phoneticPr fontId="1" type="noConversion"/>
  </si>
  <si>
    <t>神圣</t>
    <phoneticPr fontId="1" type="noConversion"/>
  </si>
  <si>
    <t>钢</t>
    <phoneticPr fontId="1" type="noConversion"/>
  </si>
  <si>
    <t>锐利</t>
    <phoneticPr fontId="1" type="noConversion"/>
  </si>
  <si>
    <t>魔法木</t>
    <phoneticPr fontId="1" type="noConversion"/>
  </si>
  <si>
    <t>魔法强化、魔法易碎</t>
    <phoneticPr fontId="1" type="noConversion"/>
  </si>
  <si>
    <t>恶魔灌注铁</t>
    <phoneticPr fontId="1" type="noConversion"/>
  </si>
  <si>
    <t>厄运光环</t>
    <phoneticPr fontId="1" type="noConversion"/>
  </si>
  <si>
    <t>附魔金属</t>
    <phoneticPr fontId="1" type="noConversion"/>
  </si>
  <si>
    <t>经验提升</t>
    <phoneticPr fontId="1" type="noConversion"/>
  </si>
  <si>
    <t>恶魔金属</t>
    <phoneticPr fontId="1" type="noConversion"/>
  </si>
  <si>
    <t>细语</t>
    <phoneticPr fontId="1" type="noConversion"/>
  </si>
  <si>
    <t>手柄系数</t>
    <phoneticPr fontId="1" type="noConversion"/>
  </si>
  <si>
    <t>廉价</t>
    <phoneticPr fontId="1" type="noConversion"/>
  </si>
  <si>
    <t>粗暴</t>
    <phoneticPr fontId="1" type="noConversion"/>
  </si>
  <si>
    <t>棘刺</t>
    <phoneticPr fontId="1" type="noConversion"/>
  </si>
  <si>
    <t>碎骨</t>
    <phoneticPr fontId="1" type="noConversion"/>
  </si>
  <si>
    <t>喜水</t>
    <phoneticPr fontId="1" type="noConversion"/>
  </si>
  <si>
    <t>抑影</t>
    <phoneticPr fontId="1" type="noConversion"/>
  </si>
  <si>
    <t>磁力</t>
    <phoneticPr fontId="1" type="noConversion"/>
  </si>
  <si>
    <t>美味</t>
    <phoneticPr fontId="1" type="noConversion"/>
  </si>
  <si>
    <t>超自然</t>
    <phoneticPr fontId="1" type="noConversion"/>
  </si>
  <si>
    <t>可燃</t>
    <phoneticPr fontId="1" type="noConversion"/>
  </si>
  <si>
    <t>炼狱</t>
    <phoneticPr fontId="1" type="noConversion"/>
  </si>
  <si>
    <t>轻便</t>
    <phoneticPr fontId="1" type="noConversion"/>
  </si>
  <si>
    <t>爱石</t>
    <phoneticPr fontId="1" type="noConversion"/>
  </si>
  <si>
    <t>冷血</t>
    <phoneticPr fontId="1" type="noConversion"/>
  </si>
  <si>
    <t>坚忍</t>
    <phoneticPr fontId="1" type="noConversion"/>
  </si>
  <si>
    <t>/</t>
    <phoneticPr fontId="1" type="noConversion"/>
  </si>
  <si>
    <t>手柄</t>
    <phoneticPr fontId="1" type="noConversion"/>
  </si>
  <si>
    <t>其它部件</t>
    <phoneticPr fontId="1" type="noConversion"/>
  </si>
  <si>
    <t>材料</t>
    <phoneticPr fontId="1" type="noConversion"/>
  </si>
  <si>
    <t>计算耐久</t>
    <phoneticPr fontId="1" type="noConversion"/>
  </si>
  <si>
    <t>工具耐久计算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</si>
</sst>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5" workbookViewId="0">
      <selection activeCell="E40" sqref="E40"/>
    </sheetView>
  </sheetViews>
  <sheetFormatPr defaultRowHeight="22.5" customHeight="1" x14ac:dyDescent="0.2"/>
  <cols>
    <col min="1" max="1" width="15.125" style="1" customWidth="1"/>
    <col min="2" max="2" width="15.625" style="1" customWidth="1"/>
    <col min="3" max="3" width="15.875" style="1" customWidth="1"/>
    <col min="4" max="5" width="15.625" style="1" customWidth="1"/>
    <col min="6" max="6" width="30.625" style="1" customWidth="1"/>
    <col min="7" max="8" width="15.625" style="1" customWidth="1"/>
    <col min="9" max="9" width="30.625" style="1" customWidth="1"/>
    <col min="10" max="10" width="15.625" style="1" customWidth="1"/>
    <col min="11" max="11" width="30.625" style="1" customWidth="1"/>
    <col min="12" max="16384" width="9" style="1"/>
  </cols>
  <sheetData>
    <row r="1" spans="1:11" ht="22.5" customHeight="1" x14ac:dyDescent="0.2">
      <c r="A1" s="11" t="s">
        <v>0</v>
      </c>
      <c r="B1" s="9" t="s">
        <v>3</v>
      </c>
      <c r="C1" s="9"/>
      <c r="D1" s="9"/>
      <c r="E1" s="9"/>
      <c r="F1" s="9"/>
      <c r="G1" s="9" t="s">
        <v>86</v>
      </c>
      <c r="H1" s="9"/>
      <c r="I1" s="9"/>
      <c r="J1" s="9" t="s">
        <v>87</v>
      </c>
      <c r="K1" s="9"/>
    </row>
    <row r="2" spans="1:11" ht="22.5" customHeight="1" x14ac:dyDescent="0.2">
      <c r="A2" s="12"/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5" t="s">
        <v>69</v>
      </c>
      <c r="H2" s="3" t="s">
        <v>4</v>
      </c>
      <c r="I2" s="4" t="s">
        <v>8</v>
      </c>
      <c r="J2" s="6" t="s">
        <v>4</v>
      </c>
      <c r="K2" s="3" t="s">
        <v>8</v>
      </c>
    </row>
    <row r="3" spans="1:11" ht="22.5" customHeight="1" x14ac:dyDescent="0.2">
      <c r="A3" s="3" t="s">
        <v>47</v>
      </c>
      <c r="B3" s="3">
        <v>990</v>
      </c>
      <c r="C3" s="3" t="s">
        <v>21</v>
      </c>
      <c r="D3" s="3">
        <v>3.5</v>
      </c>
      <c r="E3" s="3">
        <v>3.6</v>
      </c>
      <c r="F3" s="4" t="s">
        <v>48</v>
      </c>
      <c r="G3" s="5">
        <v>1.4</v>
      </c>
      <c r="H3" s="3">
        <v>-200</v>
      </c>
      <c r="I3" s="4" t="s">
        <v>82</v>
      </c>
      <c r="J3" s="6">
        <v>450</v>
      </c>
      <c r="K3" s="3" t="s">
        <v>82</v>
      </c>
    </row>
    <row r="4" spans="1:11" ht="22.5" customHeight="1" x14ac:dyDescent="0.2">
      <c r="A4" s="3" t="s">
        <v>49</v>
      </c>
      <c r="B4" s="3">
        <v>820</v>
      </c>
      <c r="C4" s="3" t="s">
        <v>21</v>
      </c>
      <c r="D4" s="3">
        <v>7.02</v>
      </c>
      <c r="E4" s="3">
        <v>8.7200000000000006</v>
      </c>
      <c r="F4" s="4" t="s">
        <v>50</v>
      </c>
      <c r="G4" s="5">
        <v>0.5</v>
      </c>
      <c r="H4" s="3">
        <v>250</v>
      </c>
      <c r="I4" s="4" t="s">
        <v>83</v>
      </c>
      <c r="J4" s="6">
        <v>50</v>
      </c>
      <c r="K4" s="3" t="s">
        <v>83</v>
      </c>
    </row>
    <row r="5" spans="1:11" ht="22.5" customHeight="1" x14ac:dyDescent="0.2">
      <c r="A5" s="3" t="s">
        <v>21</v>
      </c>
      <c r="B5" s="3">
        <v>780</v>
      </c>
      <c r="C5" s="3" t="s">
        <v>21</v>
      </c>
      <c r="D5" s="3">
        <v>12</v>
      </c>
      <c r="E5" s="3">
        <v>4.0999999999999996</v>
      </c>
      <c r="F5" s="4" t="s">
        <v>46</v>
      </c>
      <c r="G5" s="5">
        <v>0.9</v>
      </c>
      <c r="H5" s="3">
        <v>100</v>
      </c>
      <c r="I5" s="4" t="s">
        <v>81</v>
      </c>
      <c r="J5" s="6">
        <v>300</v>
      </c>
      <c r="K5" s="3" t="s">
        <v>81</v>
      </c>
    </row>
    <row r="6" spans="1:11" ht="22.5" customHeight="1" x14ac:dyDescent="0.2">
      <c r="A6" s="3" t="s">
        <v>63</v>
      </c>
      <c r="B6" s="3">
        <v>666</v>
      </c>
      <c r="C6" s="3" t="s">
        <v>21</v>
      </c>
      <c r="D6" s="3">
        <v>13</v>
      </c>
      <c r="E6" s="3">
        <v>13</v>
      </c>
      <c r="F6" s="4" t="s">
        <v>64</v>
      </c>
      <c r="G6" s="5">
        <v>1</v>
      </c>
      <c r="H6" s="3">
        <v>0</v>
      </c>
      <c r="I6" s="4" t="s">
        <v>85</v>
      </c>
      <c r="J6" s="6">
        <v>66</v>
      </c>
      <c r="K6" s="3" t="s">
        <v>85</v>
      </c>
    </row>
    <row r="7" spans="1:11" ht="22.5" customHeight="1" x14ac:dyDescent="0.2">
      <c r="A7" s="3" t="s">
        <v>20</v>
      </c>
      <c r="B7" s="3">
        <v>139</v>
      </c>
      <c r="C7" s="3" t="s">
        <v>21</v>
      </c>
      <c r="D7" s="3">
        <v>7.07</v>
      </c>
      <c r="E7" s="3">
        <v>4.2</v>
      </c>
      <c r="F7" s="4" t="s">
        <v>22</v>
      </c>
      <c r="G7" s="5">
        <v>0.9</v>
      </c>
      <c r="H7" s="3">
        <v>-100</v>
      </c>
      <c r="I7" s="4" t="s">
        <v>22</v>
      </c>
      <c r="J7" s="6">
        <v>90</v>
      </c>
      <c r="K7" s="3" t="s">
        <v>22</v>
      </c>
    </row>
    <row r="8" spans="1:11" ht="22.5" customHeight="1" x14ac:dyDescent="0.2">
      <c r="A8" s="3" t="s">
        <v>37</v>
      </c>
      <c r="B8" s="3">
        <v>850</v>
      </c>
      <c r="C8" s="3" t="s">
        <v>20</v>
      </c>
      <c r="D8" s="3">
        <v>5.8</v>
      </c>
      <c r="E8" s="3">
        <v>5.0999999999999996</v>
      </c>
      <c r="F8" s="4" t="s">
        <v>38</v>
      </c>
      <c r="G8" s="5">
        <v>0.5</v>
      </c>
      <c r="H8" s="3">
        <v>500</v>
      </c>
      <c r="I8" s="4" t="s">
        <v>78</v>
      </c>
      <c r="J8" s="6">
        <v>125</v>
      </c>
      <c r="K8" s="3" t="s">
        <v>78</v>
      </c>
    </row>
    <row r="9" spans="1:11" ht="22.5" customHeight="1" x14ac:dyDescent="0.2">
      <c r="A9" s="3" t="s">
        <v>59</v>
      </c>
      <c r="B9" s="3">
        <v>540</v>
      </c>
      <c r="C9" s="3" t="s">
        <v>20</v>
      </c>
      <c r="D9" s="3">
        <v>7</v>
      </c>
      <c r="E9" s="3">
        <v>6</v>
      </c>
      <c r="F9" s="4" t="s">
        <v>60</v>
      </c>
      <c r="G9" s="5">
        <v>0.9</v>
      </c>
      <c r="H9" s="3">
        <v>150</v>
      </c>
      <c r="I9" s="4" t="s">
        <v>84</v>
      </c>
      <c r="J9" s="6">
        <v>25</v>
      </c>
      <c r="K9" s="3" t="s">
        <v>84</v>
      </c>
    </row>
    <row r="10" spans="1:11" ht="22.5" customHeight="1" x14ac:dyDescent="0.2">
      <c r="A10" s="3" t="s">
        <v>25</v>
      </c>
      <c r="B10" s="3">
        <v>420</v>
      </c>
      <c r="C10" s="3" t="s">
        <v>20</v>
      </c>
      <c r="D10" s="3">
        <v>3.23</v>
      </c>
      <c r="E10" s="3">
        <v>3.23</v>
      </c>
      <c r="F10" s="4" t="s">
        <v>26</v>
      </c>
      <c r="G10" s="5">
        <v>0.85</v>
      </c>
      <c r="H10" s="3">
        <v>0</v>
      </c>
      <c r="I10" s="4" t="s">
        <v>75</v>
      </c>
      <c r="J10" s="6">
        <v>42</v>
      </c>
      <c r="K10" s="3" t="s">
        <v>75</v>
      </c>
    </row>
    <row r="11" spans="1:11" ht="22.5" customHeight="1" x14ac:dyDescent="0.2">
      <c r="A11" s="3" t="s">
        <v>55</v>
      </c>
      <c r="B11" s="3">
        <v>434</v>
      </c>
      <c r="C11" s="3" t="s">
        <v>12</v>
      </c>
      <c r="D11" s="3">
        <v>5.25</v>
      </c>
      <c r="E11" s="3">
        <v>3.5</v>
      </c>
      <c r="F11" s="4" t="s">
        <v>56</v>
      </c>
      <c r="G11" s="5">
        <v>0.7</v>
      </c>
      <c r="H11" s="3">
        <v>-50</v>
      </c>
      <c r="I11" s="4" t="s">
        <v>56</v>
      </c>
      <c r="J11" s="6">
        <v>100</v>
      </c>
      <c r="K11" s="3" t="s">
        <v>56</v>
      </c>
    </row>
    <row r="12" spans="1:11" ht="22.5" customHeight="1" x14ac:dyDescent="0.2">
      <c r="A12" s="3" t="s">
        <v>23</v>
      </c>
      <c r="B12" s="3">
        <v>430</v>
      </c>
      <c r="C12" s="3" t="s">
        <v>12</v>
      </c>
      <c r="D12" s="3">
        <v>5.5</v>
      </c>
      <c r="E12" s="3">
        <v>6.2</v>
      </c>
      <c r="F12" s="7" t="s">
        <v>24</v>
      </c>
      <c r="G12" s="5">
        <v>0.6</v>
      </c>
      <c r="H12" s="3">
        <v>-150</v>
      </c>
      <c r="I12" s="7" t="s">
        <v>74</v>
      </c>
      <c r="J12" s="6">
        <v>100</v>
      </c>
      <c r="K12" s="8" t="s">
        <v>74</v>
      </c>
    </row>
    <row r="13" spans="1:11" ht="22.5" customHeight="1" x14ac:dyDescent="0.2">
      <c r="A13" s="3" t="s">
        <v>65</v>
      </c>
      <c r="B13" s="3">
        <v>350</v>
      </c>
      <c r="C13" s="3" t="s">
        <v>12</v>
      </c>
      <c r="D13" s="3">
        <v>7</v>
      </c>
      <c r="E13" s="3">
        <v>3.5</v>
      </c>
      <c r="F13" s="4" t="s">
        <v>66</v>
      </c>
      <c r="G13" s="5">
        <v>1.1000000000000001</v>
      </c>
      <c r="H13" s="3">
        <v>20</v>
      </c>
      <c r="I13" s="4" t="s">
        <v>66</v>
      </c>
      <c r="J13" s="6">
        <v>80</v>
      </c>
      <c r="K13" s="3" t="s">
        <v>66</v>
      </c>
    </row>
    <row r="14" spans="1:11" ht="22.5" customHeight="1" x14ac:dyDescent="0.2">
      <c r="A14" s="3" t="s">
        <v>44</v>
      </c>
      <c r="B14" s="3">
        <v>270</v>
      </c>
      <c r="C14" s="3" t="s">
        <v>12</v>
      </c>
      <c r="D14" s="3">
        <v>4.5</v>
      </c>
      <c r="E14" s="3">
        <v>3</v>
      </c>
      <c r="F14" s="4" t="s">
        <v>45</v>
      </c>
      <c r="G14" s="5">
        <v>0.85</v>
      </c>
      <c r="H14" s="3">
        <v>-150</v>
      </c>
      <c r="I14" s="4" t="s">
        <v>80</v>
      </c>
      <c r="J14" s="6">
        <v>75</v>
      </c>
      <c r="K14" s="3" t="s">
        <v>80</v>
      </c>
    </row>
    <row r="15" spans="1:11" ht="22.5" customHeight="1" x14ac:dyDescent="0.2">
      <c r="A15" s="3" t="s">
        <v>57</v>
      </c>
      <c r="B15" s="3">
        <v>250</v>
      </c>
      <c r="C15" s="3" t="s">
        <v>12</v>
      </c>
      <c r="D15" s="3">
        <v>5</v>
      </c>
      <c r="E15" s="3">
        <v>5</v>
      </c>
      <c r="F15" s="4" t="s">
        <v>58</v>
      </c>
      <c r="G15" s="5">
        <v>0.95</v>
      </c>
      <c r="H15" s="3">
        <v>50</v>
      </c>
      <c r="I15" s="4" t="s">
        <v>58</v>
      </c>
      <c r="J15" s="6">
        <v>150</v>
      </c>
      <c r="K15" s="3" t="s">
        <v>58</v>
      </c>
    </row>
    <row r="16" spans="1:11" ht="22.5" customHeight="1" x14ac:dyDescent="0.2">
      <c r="A16" s="3" t="s">
        <v>51</v>
      </c>
      <c r="B16" s="3">
        <v>210</v>
      </c>
      <c r="C16" s="3" t="s">
        <v>12</v>
      </c>
      <c r="D16" s="3">
        <v>5.3</v>
      </c>
      <c r="E16" s="3">
        <v>3</v>
      </c>
      <c r="F16" s="4" t="s">
        <v>54</v>
      </c>
      <c r="G16" s="5">
        <v>1.05</v>
      </c>
      <c r="H16" s="3">
        <v>30</v>
      </c>
      <c r="I16" s="4" t="s">
        <v>54</v>
      </c>
      <c r="J16" s="6">
        <v>100</v>
      </c>
      <c r="K16" s="3" t="s">
        <v>54</v>
      </c>
    </row>
    <row r="17" spans="1:11" ht="22.5" customHeight="1" x14ac:dyDescent="0.2">
      <c r="A17" s="3" t="s">
        <v>16</v>
      </c>
      <c r="B17" s="3">
        <v>210</v>
      </c>
      <c r="C17" s="3" t="s">
        <v>12</v>
      </c>
      <c r="D17" s="3">
        <v>4</v>
      </c>
      <c r="E17" s="3">
        <v>3.4</v>
      </c>
      <c r="F17" s="4" t="s">
        <v>17</v>
      </c>
      <c r="G17" s="5">
        <v>0.85</v>
      </c>
      <c r="H17" s="3">
        <v>20</v>
      </c>
      <c r="I17" s="4" t="s">
        <v>72</v>
      </c>
      <c r="J17" s="6">
        <v>50</v>
      </c>
      <c r="K17" s="3" t="s">
        <v>72</v>
      </c>
    </row>
    <row r="18" spans="1:11" ht="22.5" customHeight="1" x14ac:dyDescent="0.2">
      <c r="A18" s="3" t="s">
        <v>18</v>
      </c>
      <c r="B18" s="3">
        <v>200</v>
      </c>
      <c r="C18" s="3" t="s">
        <v>12</v>
      </c>
      <c r="D18" s="3">
        <v>5.09</v>
      </c>
      <c r="E18" s="3">
        <v>2.5</v>
      </c>
      <c r="F18" s="4" t="s">
        <v>19</v>
      </c>
      <c r="G18" s="5">
        <v>1.1000000000000001</v>
      </c>
      <c r="H18" s="3">
        <v>50</v>
      </c>
      <c r="I18" s="4" t="s">
        <v>73</v>
      </c>
      <c r="J18" s="6">
        <v>65</v>
      </c>
      <c r="K18" s="3" t="s">
        <v>73</v>
      </c>
    </row>
    <row r="19" spans="1:11" ht="22.5" customHeight="1" x14ac:dyDescent="0.2">
      <c r="A19" s="3" t="s">
        <v>14</v>
      </c>
      <c r="B19" s="3">
        <v>150</v>
      </c>
      <c r="C19" s="3" t="s">
        <v>12</v>
      </c>
      <c r="D19" s="3">
        <v>5</v>
      </c>
      <c r="E19" s="3">
        <v>2.9</v>
      </c>
      <c r="F19" s="4" t="s">
        <v>15</v>
      </c>
      <c r="G19" s="5">
        <v>0.6</v>
      </c>
      <c r="H19" s="3">
        <v>-60</v>
      </c>
      <c r="I19" s="4" t="s">
        <v>71</v>
      </c>
      <c r="J19" s="6">
        <v>40</v>
      </c>
      <c r="K19" s="3" t="s">
        <v>71</v>
      </c>
    </row>
    <row r="20" spans="1:11" ht="22.5" customHeight="1" x14ac:dyDescent="0.2">
      <c r="A20" s="3" t="s">
        <v>11</v>
      </c>
      <c r="B20" s="3">
        <v>120</v>
      </c>
      <c r="C20" s="3" t="s">
        <v>12</v>
      </c>
      <c r="D20" s="3">
        <v>4</v>
      </c>
      <c r="E20" s="3">
        <v>3</v>
      </c>
      <c r="F20" s="4" t="s">
        <v>13</v>
      </c>
      <c r="G20" s="5">
        <v>0.5</v>
      </c>
      <c r="H20" s="3">
        <v>-50</v>
      </c>
      <c r="I20" s="4" t="s">
        <v>70</v>
      </c>
      <c r="J20" s="6">
        <v>20</v>
      </c>
      <c r="K20" s="3" t="s">
        <v>70</v>
      </c>
    </row>
    <row r="21" spans="1:11" ht="22.5" customHeight="1" x14ac:dyDescent="0.2">
      <c r="A21" s="3" t="s">
        <v>67</v>
      </c>
      <c r="B21" s="3">
        <v>80</v>
      </c>
      <c r="C21" s="3" t="s">
        <v>12</v>
      </c>
      <c r="D21" s="3">
        <v>0.5</v>
      </c>
      <c r="E21" s="3">
        <v>11.1</v>
      </c>
      <c r="F21" s="4" t="s">
        <v>68</v>
      </c>
      <c r="G21" s="5">
        <v>0.25</v>
      </c>
      <c r="H21" s="3">
        <v>100</v>
      </c>
      <c r="I21" s="4" t="s">
        <v>85</v>
      </c>
      <c r="J21" s="6">
        <v>20</v>
      </c>
      <c r="K21" s="3" t="s">
        <v>85</v>
      </c>
    </row>
    <row r="22" spans="1:11" ht="22.5" customHeight="1" x14ac:dyDescent="0.2">
      <c r="A22" s="3" t="s">
        <v>29</v>
      </c>
      <c r="B22" s="3">
        <v>1050</v>
      </c>
      <c r="C22" s="3" t="s">
        <v>9</v>
      </c>
      <c r="D22" s="3">
        <v>3.02</v>
      </c>
      <c r="E22" s="3">
        <v>0</v>
      </c>
      <c r="F22" s="4" t="s">
        <v>30</v>
      </c>
      <c r="G22" s="5">
        <v>1.2</v>
      </c>
      <c r="H22" s="3">
        <v>250</v>
      </c>
      <c r="I22" s="4" t="s">
        <v>30</v>
      </c>
      <c r="J22" s="6">
        <v>250</v>
      </c>
      <c r="K22" s="3" t="s">
        <v>30</v>
      </c>
    </row>
    <row r="23" spans="1:11" ht="22.5" customHeight="1" x14ac:dyDescent="0.2">
      <c r="A23" s="3" t="s">
        <v>39</v>
      </c>
      <c r="B23" s="3">
        <v>1000</v>
      </c>
      <c r="C23" s="3" t="s">
        <v>9</v>
      </c>
      <c r="D23" s="3">
        <v>4.24</v>
      </c>
      <c r="E23" s="3">
        <v>1.8</v>
      </c>
      <c r="F23" s="4" t="s">
        <v>40</v>
      </c>
      <c r="G23" s="5">
        <v>0.7</v>
      </c>
      <c r="H23" s="3">
        <v>0</v>
      </c>
      <c r="I23" s="4" t="s">
        <v>40</v>
      </c>
      <c r="J23" s="6">
        <v>350</v>
      </c>
      <c r="K23" s="3" t="s">
        <v>40</v>
      </c>
    </row>
    <row r="24" spans="1:11" ht="22.5" customHeight="1" x14ac:dyDescent="0.2">
      <c r="A24" s="3" t="s">
        <v>41</v>
      </c>
      <c r="B24" s="3">
        <v>780</v>
      </c>
      <c r="C24" s="3" t="s">
        <v>9</v>
      </c>
      <c r="D24" s="3">
        <v>4.03</v>
      </c>
      <c r="E24" s="3">
        <v>1.8</v>
      </c>
      <c r="F24" s="4" t="s">
        <v>40</v>
      </c>
      <c r="G24" s="5">
        <v>1.3</v>
      </c>
      <c r="H24" s="3">
        <v>-50</v>
      </c>
      <c r="I24" s="4" t="s">
        <v>40</v>
      </c>
      <c r="J24" s="6">
        <v>200</v>
      </c>
      <c r="K24" s="3" t="s">
        <v>40</v>
      </c>
    </row>
    <row r="25" spans="1:11" ht="22.5" customHeight="1" x14ac:dyDescent="0.2">
      <c r="A25" s="3" t="s">
        <v>42</v>
      </c>
      <c r="B25" s="3">
        <v>600</v>
      </c>
      <c r="C25" s="3" t="s">
        <v>9</v>
      </c>
      <c r="D25" s="3">
        <v>2.1</v>
      </c>
      <c r="E25" s="3">
        <v>7</v>
      </c>
      <c r="F25" s="4" t="s">
        <v>43</v>
      </c>
      <c r="G25" s="5">
        <v>0.85</v>
      </c>
      <c r="H25" s="3">
        <v>-200</v>
      </c>
      <c r="I25" s="4" t="s">
        <v>79</v>
      </c>
      <c r="J25" s="6">
        <v>150</v>
      </c>
      <c r="K25" s="3" t="s">
        <v>79</v>
      </c>
    </row>
    <row r="26" spans="1:11" ht="22.5" customHeight="1" x14ac:dyDescent="0.2">
      <c r="A26" s="3" t="s">
        <v>31</v>
      </c>
      <c r="B26" s="3">
        <v>550</v>
      </c>
      <c r="C26" s="3" t="s">
        <v>9</v>
      </c>
      <c r="D26" s="3">
        <v>6</v>
      </c>
      <c r="E26" s="3">
        <v>5.5</v>
      </c>
      <c r="F26" s="4" t="s">
        <v>32</v>
      </c>
      <c r="G26" s="5">
        <v>1</v>
      </c>
      <c r="H26" s="3">
        <v>-200</v>
      </c>
      <c r="I26" s="4" t="s">
        <v>32</v>
      </c>
      <c r="J26" s="6">
        <v>150</v>
      </c>
      <c r="K26" s="3" t="s">
        <v>32</v>
      </c>
    </row>
    <row r="27" spans="1:11" ht="22.5" customHeight="1" x14ac:dyDescent="0.2">
      <c r="A27" s="3" t="s">
        <v>2</v>
      </c>
      <c r="B27" s="3">
        <v>35</v>
      </c>
      <c r="C27" s="3" t="s">
        <v>9</v>
      </c>
      <c r="D27" s="3">
        <v>2</v>
      </c>
      <c r="E27" s="3">
        <v>2</v>
      </c>
      <c r="F27" s="4" t="s">
        <v>10</v>
      </c>
      <c r="G27" s="5">
        <v>1</v>
      </c>
      <c r="H27" s="3">
        <v>25</v>
      </c>
      <c r="I27" s="4" t="s">
        <v>10</v>
      </c>
      <c r="J27" s="6">
        <v>15</v>
      </c>
      <c r="K27" s="3" t="s">
        <v>10</v>
      </c>
    </row>
    <row r="28" spans="1:11" ht="22.5" customHeight="1" x14ac:dyDescent="0.2">
      <c r="A28" s="3" t="s">
        <v>61</v>
      </c>
      <c r="B28" s="3">
        <v>35</v>
      </c>
      <c r="C28" s="3" t="s">
        <v>9</v>
      </c>
      <c r="D28" s="3">
        <v>2</v>
      </c>
      <c r="E28" s="3">
        <v>2</v>
      </c>
      <c r="F28" s="4" t="s">
        <v>62</v>
      </c>
      <c r="G28" s="5">
        <v>1</v>
      </c>
      <c r="H28" s="3">
        <v>25</v>
      </c>
      <c r="I28" s="4" t="s">
        <v>62</v>
      </c>
      <c r="J28" s="6">
        <v>15</v>
      </c>
      <c r="K28" s="3" t="s">
        <v>62</v>
      </c>
    </row>
    <row r="29" spans="1:11" ht="22.5" customHeight="1" x14ac:dyDescent="0.2">
      <c r="A29" s="3" t="s">
        <v>27</v>
      </c>
      <c r="B29" s="3">
        <v>12</v>
      </c>
      <c r="C29" s="3" t="s">
        <v>9</v>
      </c>
      <c r="D29" s="3">
        <v>0.51</v>
      </c>
      <c r="E29" s="3">
        <v>0.05</v>
      </c>
      <c r="F29" s="4" t="s">
        <v>28</v>
      </c>
      <c r="G29" s="5">
        <v>0.1</v>
      </c>
      <c r="H29" s="3">
        <v>5</v>
      </c>
      <c r="I29" s="4" t="s">
        <v>28</v>
      </c>
      <c r="J29" s="6">
        <v>15</v>
      </c>
      <c r="K29" s="3" t="s">
        <v>28</v>
      </c>
    </row>
    <row r="30" spans="1:11" ht="22.5" customHeight="1" x14ac:dyDescent="0.2">
      <c r="A30" s="3" t="s">
        <v>52</v>
      </c>
      <c r="B30" s="3">
        <v>430</v>
      </c>
      <c r="C30" s="3" t="s">
        <v>33</v>
      </c>
      <c r="D30" s="3">
        <v>6.8</v>
      </c>
      <c r="E30" s="3">
        <v>3.5</v>
      </c>
      <c r="F30" s="4" t="s">
        <v>53</v>
      </c>
      <c r="G30" s="5">
        <v>1.1000000000000001</v>
      </c>
      <c r="H30" s="3">
        <v>70</v>
      </c>
      <c r="I30" s="4" t="s">
        <v>53</v>
      </c>
      <c r="J30" s="6">
        <v>80</v>
      </c>
      <c r="K30" s="3" t="s">
        <v>53</v>
      </c>
    </row>
    <row r="31" spans="1:11" ht="22.5" customHeight="1" x14ac:dyDescent="0.2">
      <c r="A31" s="3" t="s">
        <v>35</v>
      </c>
      <c r="B31" s="3">
        <v>380</v>
      </c>
      <c r="C31" s="3" t="s">
        <v>33</v>
      </c>
      <c r="D31" s="3">
        <v>6.2</v>
      </c>
      <c r="E31" s="3">
        <v>4.5</v>
      </c>
      <c r="F31" s="4" t="s">
        <v>36</v>
      </c>
      <c r="G31" s="5">
        <v>1.2</v>
      </c>
      <c r="H31" s="3">
        <v>0</v>
      </c>
      <c r="I31" s="4" t="s">
        <v>77</v>
      </c>
      <c r="J31" s="6">
        <v>170</v>
      </c>
      <c r="K31" s="3" t="s">
        <v>77</v>
      </c>
    </row>
    <row r="32" spans="1:11" ht="22.5" customHeight="1" x14ac:dyDescent="0.2">
      <c r="A32" s="3" t="s">
        <v>12</v>
      </c>
      <c r="B32" s="3">
        <v>204</v>
      </c>
      <c r="C32" s="3" t="s">
        <v>33</v>
      </c>
      <c r="D32" s="3">
        <v>6</v>
      </c>
      <c r="E32" s="3">
        <v>4</v>
      </c>
      <c r="F32" s="4" t="s">
        <v>34</v>
      </c>
      <c r="G32" s="5">
        <v>0.85</v>
      </c>
      <c r="H32" s="3">
        <v>60</v>
      </c>
      <c r="I32" s="4" t="s">
        <v>76</v>
      </c>
      <c r="J32" s="6">
        <v>50</v>
      </c>
      <c r="K32" s="3" t="s">
        <v>76</v>
      </c>
    </row>
    <row r="36" spans="1:4" ht="22.5" customHeight="1" x14ac:dyDescent="0.2">
      <c r="A36" s="10" t="s">
        <v>90</v>
      </c>
      <c r="B36" s="10"/>
      <c r="C36" s="10"/>
      <c r="D36" s="10"/>
    </row>
    <row r="37" spans="1:4" ht="22.5" customHeight="1" x14ac:dyDescent="0.2">
      <c r="A37" s="2" t="s">
        <v>1</v>
      </c>
      <c r="B37" s="2" t="s">
        <v>3</v>
      </c>
      <c r="C37" s="2" t="s">
        <v>86</v>
      </c>
      <c r="D37" s="2" t="s">
        <v>87</v>
      </c>
    </row>
    <row r="38" spans="1:4" ht="22.5" customHeight="1" x14ac:dyDescent="0.2">
      <c r="A38" s="2" t="s">
        <v>88</v>
      </c>
      <c r="B38" s="2" t="s">
        <v>21</v>
      </c>
      <c r="C38" s="2" t="s">
        <v>47</v>
      </c>
      <c r="D38" s="2" t="s">
        <v>47</v>
      </c>
    </row>
    <row r="39" spans="1:4" ht="22.5" customHeight="1" x14ac:dyDescent="0.2">
      <c r="A39" s="2" t="s">
        <v>4</v>
      </c>
      <c r="B39" s="2">
        <f>VLOOKUP(B38,A2:K32,2,0)</f>
        <v>780</v>
      </c>
      <c r="C39" s="2">
        <f>VLOOKUP(C38,A2:K32,8,0)</f>
        <v>-200</v>
      </c>
      <c r="D39" s="2">
        <f>VLOOKUP(D38,A2:K32,10,0)</f>
        <v>450</v>
      </c>
    </row>
    <row r="40" spans="1:4" ht="22.5" customHeight="1" x14ac:dyDescent="0.2">
      <c r="A40" s="2" t="s">
        <v>69</v>
      </c>
      <c r="B40" s="2">
        <f>VLOOKUP(C38,A2:K32,7,0)</f>
        <v>1.4</v>
      </c>
      <c r="C40" s="2" t="s">
        <v>89</v>
      </c>
      <c r="D40" s="2">
        <f>IF(C39&lt;0,(B39+D39)*B40+C39,(B39+C39+D39)*B40)</f>
        <v>1522</v>
      </c>
    </row>
    <row r="41" spans="1:4" ht="22.5" customHeight="1" x14ac:dyDescent="0.2">
      <c r="A41" s="2" t="s">
        <v>8</v>
      </c>
      <c r="B41" s="10" t="str">
        <f>VLOOKUP(B38,A2:K32,6,0)&amp;"、"&amp;VLOOKUP(C38,A2:K32,9,0)&amp;"、"&amp;VLOOKUP(D38,A2:K32,11,0)</f>
        <v>动力、爱石、爱石</v>
      </c>
      <c r="C41" s="10"/>
      <c r="D41" s="10"/>
    </row>
    <row r="42" spans="1:4" ht="22.5" customHeight="1" x14ac:dyDescent="0.2">
      <c r="A42" s="2" t="s">
        <v>6</v>
      </c>
      <c r="B42" s="2">
        <f>VLOOKUP(B38,A2:K32,4,0)</f>
        <v>12</v>
      </c>
      <c r="C42" s="2" t="s">
        <v>7</v>
      </c>
      <c r="D42" s="2">
        <f>VLOOKUP(B38,A2:K32,5,0)</f>
        <v>4.0999999999999996</v>
      </c>
    </row>
  </sheetData>
  <sortState xmlns:xlrd2="http://schemas.microsoft.com/office/spreadsheetml/2017/richdata2" ref="A4:K32">
    <sortCondition ref="C3:C32" customList="钴,黑曜石,铁,石头"/>
    <sortCondition descending="1" ref="B3:B32"/>
    <sortCondition descending="1" ref="D3:D32"/>
    <sortCondition descending="1" ref="G3:G32"/>
    <sortCondition descending="1" ref="H3:H32"/>
    <sortCondition descending="1" ref="J3:J32"/>
  </sortState>
  <mergeCells count="6">
    <mergeCell ref="G1:I1"/>
    <mergeCell ref="J1:K1"/>
    <mergeCell ref="B41:D41"/>
    <mergeCell ref="A36:D36"/>
    <mergeCell ref="A1:A2"/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D644-CD91-4F8C-A1A5-3CF1130EABD4}">
  <dimension ref="A1"/>
  <sheetViews>
    <sheetView workbookViewId="0">
      <selection activeCell="C59" sqref="C5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18AA6-0064-4DE5-BC59-31550451735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顶端</vt:lpstr>
      <vt:lpstr>手柄</vt:lpstr>
      <vt:lpstr>其它部件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Swayer Thomas</dc:creator>
  <cp:lastModifiedBy>office2016mac93664</cp:lastModifiedBy>
  <dcterms:created xsi:type="dcterms:W3CDTF">2015-06-05T18:19:34Z</dcterms:created>
  <dcterms:modified xsi:type="dcterms:W3CDTF">2024-10-11T07:48:43Z</dcterms:modified>
</cp:coreProperties>
</file>