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010" tabRatio="600" firstSheet="0" activeTab="0" autoFilterDateGrouping="1"/>
  </bookViews>
  <sheets>
    <sheet name="Лист1" sheetId="1" state="visible" r:id="rId1"/>
  </sheets>
  <externalReferences>
    <externalReference r:id="rId2"/>
  </externalReference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Arial"/>
      <charset val="204"/>
      <family val="2"/>
      <b val="1"/>
      <color theme="1"/>
      <sz val="14"/>
    </font>
    <font>
      <name val="Calibri"/>
      <charset val="204"/>
      <family val="2"/>
      <color theme="1"/>
      <sz val="14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textRotation="90" wrapText="1"/>
    </xf>
    <xf numFmtId="0" fontId="1" fillId="0" borderId="10" applyAlignment="1" pivotButton="0" quotePrefix="0" xfId="0">
      <alignment horizontal="center" vertical="center" textRotation="90"/>
    </xf>
    <xf numFmtId="0" fontId="1" fillId="0" borderId="10" applyAlignment="1" pivotButton="0" quotePrefix="0" xfId="0">
      <alignment horizontal="center" vertical="center" textRotation="90" wrapText="1"/>
    </xf>
    <xf numFmtId="0" fontId="5" fillId="0" borderId="12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2" fontId="5" fillId="0" borderId="10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2" borderId="14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6" fillId="2" borderId="10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textRotation="90" wrapText="1"/>
    </xf>
    <xf numFmtId="0" fontId="1" fillId="0" borderId="2" applyAlignment="1" pivotButton="0" quotePrefix="0" xfId="0">
      <alignment horizontal="center" vertical="center" textRotation="90" wrapText="1"/>
    </xf>
    <xf numFmtId="0" fontId="1" fillId="0" borderId="3" applyAlignment="1" pivotButton="0" quotePrefix="0" xfId="0">
      <alignment horizontal="center" vertical="center" textRotation="90" wrapText="1"/>
    </xf>
    <xf numFmtId="0" fontId="0" fillId="0" borderId="10" applyAlignment="1" pivotButton="0" quotePrefix="0" xfId="0">
      <alignment horizontal="center" textRotation="90" wrapText="1"/>
    </xf>
    <xf numFmtId="0" fontId="1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 textRotation="90"/>
    </xf>
    <xf numFmtId="0" fontId="1" fillId="0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/>
    </xf>
    <xf numFmtId="0" fontId="1" fillId="0" borderId="22" applyAlignment="1" pivotButton="0" quotePrefix="0" xfId="0">
      <alignment horizontal="center" vertical="center" textRotation="90" wrapText="1"/>
    </xf>
    <xf numFmtId="0" fontId="3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21" pivotButton="0" quotePrefix="0" xfId="0"/>
    <xf numFmtId="0" fontId="0" fillId="0" borderId="18" pivotButton="0" quotePrefix="0" xfId="0"/>
    <xf numFmtId="0" fontId="0" fillId="0" borderId="10" pivotButton="0" quotePrefix="0" xfId="0"/>
    <xf numFmtId="0" fontId="0" fillId="0" borderId="2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5;&#1086;&#1076;&#1073;&#1086;&#1088;%20&#1050;&#1055;%20v136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Версия отдела продаж"/>
      <sheetName val="Техника отдела продаж"/>
      <sheetName val="Расчеты отдела продаж (старые)"/>
      <sheetName val="Расчеты отдела продаж (новые)"/>
      <sheetName val="Расчеты отдела продаж"/>
      <sheetName val="Эскиз отдела продаж"/>
      <sheetName val="КСД конструкторов"/>
      <sheetName val="КСД конструкторов для ревизии"/>
      <sheetName val="Служебная записка ОГК"/>
      <sheetName val="Акт ПСИ"/>
      <sheetName val="Паспорт ОТК"/>
    </sheetNames>
    <sheetDataSet>
      <sheetData sheetId="0">
        <row r="6">
          <cell r="B6">
            <v>1</v>
          </cell>
        </row>
        <row r="25">
          <cell r="C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"/>
  <sheetViews>
    <sheetView tabSelected="1" workbookViewId="0">
      <selection activeCell="J12" sqref="J12"/>
    </sheetView>
  </sheetViews>
  <sheetFormatPr baseColWidth="8" defaultRowHeight="27.75" customHeight="1"/>
  <cols>
    <col width="13.28515625" customWidth="1" style="18" min="1" max="54"/>
  </cols>
  <sheetData>
    <row r="1" ht="27.75" customHeight="1">
      <c r="A1" s="37" t="inlineStr">
        <is>
          <t>№ п/п</t>
        </is>
      </c>
      <c r="B1" s="32" t="inlineStr">
        <is>
          <t>№ позиции/
опросного листа</t>
        </is>
      </c>
      <c r="C1" s="31" t="inlineStr">
        <is>
          <t>Маркировка клапана предохранительного</t>
        </is>
      </c>
      <c r="D1" s="31" t="inlineStr">
        <is>
          <t>Назначение</t>
        </is>
      </c>
      <c r="E1" s="31" t="inlineStr">
        <is>
          <t>Номер документа</t>
        </is>
      </c>
      <c r="F1" s="36" t="inlineStr">
        <is>
          <t>Кол-во, шт.</t>
        </is>
      </c>
      <c r="G1" s="39" t="inlineStr">
        <is>
          <t>Материал и размер трубопровода</t>
        </is>
      </c>
      <c r="H1" s="31" t="inlineStr">
        <is>
          <t>Рабочая среда</t>
        </is>
      </c>
      <c r="I1" s="31" t="inlineStr">
        <is>
          <t>Температура рабочей среды, °С</t>
        </is>
      </c>
      <c r="J1" s="32" t="inlineStr">
        <is>
          <t>Температура окружающей среды, °С</t>
        </is>
      </c>
      <c r="K1" s="40" t="inlineStr">
        <is>
          <t>Характеристики клапана</t>
        </is>
      </c>
      <c r="L1" s="41" t="n"/>
      <c r="M1" s="41" t="n"/>
      <c r="N1" s="41" t="n"/>
      <c r="O1" s="41" t="n"/>
      <c r="P1" s="41" t="n"/>
      <c r="Q1" s="41" t="n"/>
      <c r="R1" s="41" t="n"/>
      <c r="S1" s="41" t="n"/>
      <c r="T1" s="41" t="n"/>
      <c r="U1" s="41" t="n"/>
      <c r="V1" s="41" t="n"/>
      <c r="W1" s="41" t="n"/>
      <c r="X1" s="41" t="n"/>
      <c r="Y1" s="41" t="n"/>
      <c r="Z1" s="41" t="n"/>
      <c r="AA1" s="41" t="n"/>
      <c r="AB1" s="41" t="n"/>
      <c r="AC1" s="41" t="n"/>
      <c r="AD1" s="41" t="n"/>
      <c r="AE1" s="41" t="n"/>
      <c r="AF1" s="41" t="n"/>
      <c r="AG1" s="42" t="n"/>
      <c r="AH1" s="28">
        <f>"Давление настройки без противодавления, "&amp;'[1]Версия отдела продаж'!C25&amp;"(изб.)"</f>
        <v/>
      </c>
      <c r="AI1" s="28">
        <f>"Давление начала открытия без противодавления, не более "&amp;'[1]Версия отдела продаж'!C25&amp;"(изб.)"</f>
        <v/>
      </c>
      <c r="AJ1" s="28">
        <f>"Давление полного открытия без противодавления, "&amp;'[1]Версия отдела продаж'!C25&amp;"(изб.)"</f>
        <v/>
      </c>
      <c r="AK1" s="35">
        <f>"Противодавление статическое или до срабатывания, "&amp;'[1]Версия отдела продаж'!C25&amp;"(изб.)"</f>
        <v/>
      </c>
      <c r="AL1" s="28">
        <f>"Давление настройки, "&amp;'[1]Версия отдела продаж'!C25&amp;" (изб.)"</f>
        <v/>
      </c>
      <c r="AM1" s="28">
        <f>"Давление начала открытия с противодавлением, не более "&amp;'[1]Версия отдела продаж'!C25&amp;"(изб.)"</f>
        <v/>
      </c>
      <c r="AN1" s="28">
        <f>"Давление полного открытия с противодавлением, "&amp;'[1]Версия отдела продаж'!C25&amp;"(изб.)"</f>
        <v/>
      </c>
      <c r="AO1" s="40" t="inlineStr">
        <is>
          <t>Комплект поставки</t>
        </is>
      </c>
      <c r="AP1" s="41" t="n"/>
      <c r="AQ1" s="41" t="n"/>
      <c r="AR1" s="41" t="n"/>
      <c r="AS1" s="41" t="n"/>
      <c r="AT1" s="41" t="n"/>
      <c r="AU1" s="41" t="n"/>
      <c r="AV1" s="42" t="n"/>
      <c r="AW1" s="31" t="inlineStr">
        <is>
          <t>Приемка</t>
        </is>
      </c>
      <c r="AX1" s="36" t="inlineStr">
        <is>
          <t>Испытания</t>
        </is>
      </c>
      <c r="AY1" s="28" t="inlineStr">
        <is>
          <t>Гарантийный срок, мес.</t>
        </is>
      </c>
      <c r="AZ1" s="28" t="inlineStr">
        <is>
          <t>Назначенный срок службы, лет</t>
        </is>
      </c>
      <c r="BA1" s="28" t="inlineStr">
        <is>
          <t>Дополнительно</t>
        </is>
      </c>
      <c r="BB1" s="19" t="inlineStr">
        <is>
          <t>Завод-изготовитель</t>
        </is>
      </c>
    </row>
    <row r="2" ht="111" customHeight="1" thickBot="1">
      <c r="A2" s="43" t="n"/>
      <c r="B2" s="44" t="n"/>
      <c r="C2" s="44" t="n"/>
      <c r="D2" s="44" t="n"/>
      <c r="E2" s="44" t="n"/>
      <c r="F2" s="44" t="n"/>
      <c r="G2" s="45" t="n"/>
      <c r="H2" s="44" t="n"/>
      <c r="I2" s="44" t="n"/>
      <c r="J2" s="44" t="n"/>
      <c r="K2" s="1" t="inlineStr">
        <is>
          <t>Тип клапана</t>
        </is>
      </c>
      <c r="L2" s="2" t="inlineStr">
        <is>
          <t>Климатическое исполнение</t>
        </is>
      </c>
      <c r="M2" s="4" t="inlineStr">
        <is>
          <t>Наличие узла подрыва</t>
        </is>
      </c>
      <c r="N2" s="4" t="inlineStr">
        <is>
          <t>Наличие сильфона</t>
        </is>
      </c>
      <c r="O2" s="4" t="inlineStr">
        <is>
          <t>DNвх, мм</t>
        </is>
      </c>
      <c r="P2" s="4" t="inlineStr">
        <is>
          <t>РNвх, кгс/см²</t>
        </is>
      </c>
      <c r="Q2" s="4" t="inlineStr">
        <is>
          <t>DNвых, мм</t>
        </is>
      </c>
      <c r="R2" s="4" t="inlineStr">
        <is>
          <t>РNвых, кгс/см²</t>
        </is>
      </c>
      <c r="S2" s="4" t="inlineStr">
        <is>
          <t>Коэффициент расхода, α</t>
        </is>
      </c>
      <c r="T2" s="4" t="inlineStr">
        <is>
          <t>Расчетная пропускная способность, кг/час</t>
        </is>
      </c>
      <c r="U2" s="4" t="inlineStr">
        <is>
          <t>Материал корпуса клапана</t>
        </is>
      </c>
      <c r="V2" s="4" t="inlineStr">
        <is>
          <t>Материал сильфона</t>
        </is>
      </c>
      <c r="W2" s="4" t="inlineStr">
        <is>
          <t>Материал золотника</t>
        </is>
      </c>
      <c r="X2" s="4" t="inlineStr">
        <is>
          <t>Материал седла</t>
        </is>
      </c>
      <c r="Y2" s="4" t="inlineStr">
        <is>
          <t>Материал пружины</t>
        </is>
      </c>
      <c r="Z2" s="4" t="inlineStr">
        <is>
          <t>Тип присоединения</t>
        </is>
      </c>
      <c r="AA2" s="4" t="inlineStr">
        <is>
          <t>Уплотнение седла ПК</t>
        </is>
      </c>
      <c r="AB2" s="4" t="inlineStr">
        <is>
          <t>Масса,кг</t>
        </is>
      </c>
      <c r="AC2" s="4" t="inlineStr">
        <is>
          <t>Площадь под покраску, м2</t>
        </is>
      </c>
      <c r="AD2" s="4" t="inlineStr">
        <is>
          <t>Покраска</t>
        </is>
      </c>
      <c r="AE2" s="7" t="inlineStr">
        <is>
          <t>Класс герметичности затвора ГОСТ 9544-2015</t>
        </is>
      </c>
      <c r="AF2" s="6">
        <f>IF('[1]Версия отдела продаж'!B6="Пружинный","Пружина №","Фильтр")</f>
        <v/>
      </c>
      <c r="AG2" s="7" t="inlineStr">
        <is>
          <t>Диапазон настройки, кгс/см²</t>
        </is>
      </c>
      <c r="AH2" s="44" t="n"/>
      <c r="AI2" s="44" t="n"/>
      <c r="AJ2" s="44" t="n"/>
      <c r="AK2" s="44" t="n"/>
      <c r="AL2" s="44" t="n"/>
      <c r="AM2" s="44" t="n"/>
      <c r="AN2" s="44" t="n"/>
      <c r="AO2" s="4" t="inlineStr">
        <is>
          <t>КОФ</t>
        </is>
      </c>
      <c r="AP2" s="4" t="inlineStr">
        <is>
          <t>ЗИП</t>
        </is>
      </c>
      <c r="AQ2" s="4" t="inlineStr">
        <is>
          <t>Переходники</t>
        </is>
      </c>
      <c r="AR2" s="7" t="inlineStr">
        <is>
          <t>Термочехол</t>
        </is>
      </c>
      <c r="AS2" s="7" t="inlineStr">
        <is>
          <t>Документация</t>
        </is>
      </c>
      <c r="AT2" s="4" t="inlineStr">
        <is>
          <t>Разрывная мембрана</t>
        </is>
      </c>
      <c r="AU2" s="4" t="inlineStr">
        <is>
          <t>Поворотные заглушки</t>
        </is>
      </c>
      <c r="AV2" s="4" t="inlineStr">
        <is>
          <t>Упаковка</t>
        </is>
      </c>
      <c r="AW2" s="44" t="n"/>
      <c r="AX2" s="44" t="n"/>
      <c r="AY2" s="44" t="n"/>
      <c r="AZ2" s="44" t="n"/>
      <c r="BA2" s="44" t="n"/>
      <c r="BB2" s="46" t="n"/>
    </row>
    <row r="3" ht="27.75" customHeight="1" thickBot="1">
      <c r="A3" s="8" t="n">
        <v>1</v>
      </c>
      <c r="B3" s="9" t="inlineStr">
        <is>
          <t>Нет</t>
        </is>
      </c>
      <c r="C3" s="11" t="inlineStr">
        <is>
          <t>AM219.25.160</t>
        </is>
      </c>
      <c r="D3" s="11" t="inlineStr">
        <is>
          <t>Общепромышленное</t>
        </is>
      </c>
      <c r="E3" s="11" t="inlineStr">
        <is>
          <t>ТУ 3742-013-38877941-2016</t>
        </is>
      </c>
      <c r="F3" s="15" t="n">
        <v>0</v>
      </c>
      <c r="G3" s="14" t="inlineStr">
        <is>
          <t>Нет</t>
        </is>
      </c>
      <c r="H3" s="14" t="inlineStr">
        <is>
          <t xml:space="preserve">Вода:1 </t>
        </is>
      </c>
      <c r="I3" s="16" t="n">
        <v>13</v>
      </c>
      <c r="J3" s="17" t="inlineStr">
        <is>
          <t>-40 ... -40</t>
        </is>
      </c>
      <c r="K3" s="15" t="inlineStr">
        <is>
          <t>Пилотный предохранительный, сбросной, угловой, открытого типа</t>
        </is>
      </c>
      <c r="L3" s="17" t="inlineStr">
        <is>
          <t>У1</t>
        </is>
      </c>
      <c r="M3" s="15" t="inlineStr">
        <is>
          <t>Нет</t>
        </is>
      </c>
      <c r="N3" s="11" t="inlineStr">
        <is>
          <t>Нет</t>
        </is>
      </c>
      <c r="O3" s="11" t="n">
        <v>25</v>
      </c>
      <c r="P3" s="11" t="n">
        <v>160</v>
      </c>
      <c r="Q3" s="11" t="n">
        <v>40</v>
      </c>
      <c r="R3" s="11" t="n">
        <v>40</v>
      </c>
      <c r="S3" s="11" t="n">
        <v>0.6</v>
      </c>
      <c r="T3" s="11" t="n">
        <v>3111</v>
      </c>
      <c r="U3" s="11" t="inlineStr">
        <is>
          <t>25Л</t>
        </is>
      </c>
      <c r="V3" s="11" t="inlineStr">
        <is>
          <t>Нет</t>
        </is>
      </c>
      <c r="W3" s="11" t="inlineStr">
        <is>
          <t>20Х13</t>
        </is>
      </c>
      <c r="X3" s="11" t="inlineStr">
        <is>
          <t>20Х13</t>
        </is>
      </c>
      <c r="Y3" s="11" t="inlineStr">
        <is>
          <t>51ХФА</t>
        </is>
      </c>
      <c r="Z3" s="11" t="inlineStr">
        <is>
          <t>Фланцевое</t>
        </is>
      </c>
      <c r="AA3" s="11" t="inlineStr">
        <is>
          <t>металл-металл</t>
        </is>
      </c>
      <c r="AB3" s="11" t="inlineStr">
        <is>
          <t>Нет данных</t>
        </is>
      </c>
      <c r="AC3" s="11" t="inlineStr">
        <is>
          <t>Нет данных</t>
        </is>
      </c>
      <c r="AD3" s="11" t="inlineStr">
        <is>
          <t xml:space="preserve">Серый RAL7035 по технологической инструкции 38877941.25206.01013 АО "НПО Регулятор" </t>
        </is>
      </c>
      <c r="AE3" s="11" t="inlineStr">
        <is>
          <t>С</t>
        </is>
      </c>
      <c r="AF3" s="11" t="inlineStr">
        <is>
          <t>9</t>
        </is>
      </c>
      <c r="AG3" s="12" t="inlineStr">
        <is>
          <t>40...160</t>
        </is>
      </c>
      <c r="AH3" s="12" t="n">
        <v>129</v>
      </c>
      <c r="AI3" s="12" t="n">
        <v>129</v>
      </c>
      <c r="AJ3" s="12" t="n">
        <v>129</v>
      </c>
      <c r="AK3" s="12" t="n">
        <v>3</v>
      </c>
      <c r="AL3" s="12" t="n">
        <v>12</v>
      </c>
      <c r="AM3" s="12" t="n">
        <v>126</v>
      </c>
      <c r="AN3" s="12" t="n">
        <v>132</v>
      </c>
      <c r="AO3" s="11" t="inlineStr">
        <is>
          <t>Нет</t>
        </is>
      </c>
      <c r="AP3" s="11" t="inlineStr">
        <is>
          <t>Нет</t>
        </is>
      </c>
      <c r="AQ3" s="15" t="inlineStr">
        <is>
          <t>Нет</t>
        </is>
      </c>
      <c r="AR3" s="11" t="inlineStr">
        <is>
          <t>Нет</t>
        </is>
      </c>
      <c r="AS3" s="15" t="inlineStr">
        <is>
          <t>Нет</t>
        </is>
      </c>
      <c r="AT3" s="11" t="n">
        <v>0</v>
      </c>
      <c r="AU3" s="11" t="inlineStr">
        <is>
          <t>Нет</t>
        </is>
      </c>
      <c r="AV3" s="11" t="inlineStr">
        <is>
          <t>Пенная защитная упаковка груза</t>
        </is>
      </c>
      <c r="AW3" s="11" t="inlineStr">
        <is>
          <t>Нет</t>
        </is>
      </c>
      <c r="AX3" s="15" t="inlineStr">
        <is>
          <t>Нет</t>
        </is>
      </c>
      <c r="AY3" s="11" t="n">
        <v>12</v>
      </c>
      <c r="AZ3" s="11" t="inlineStr">
        <is>
          <t>30 лет</t>
        </is>
      </c>
      <c r="BA3" s="11" t="inlineStr">
        <is>
          <t>Нет</t>
        </is>
      </c>
      <c r="BB3" s="13" t="inlineStr">
        <is>
          <t>ЗАО "НПО Регулятор"</t>
        </is>
      </c>
    </row>
  </sheetData>
  <mergeCells count="25">
    <mergeCell ref="AI1:AI2"/>
    <mergeCell ref="C1:C2"/>
    <mergeCell ref="E1:E2"/>
    <mergeCell ref="AH1:AH2"/>
    <mergeCell ref="AN1:AN2"/>
    <mergeCell ref="BB1:BB2"/>
    <mergeCell ref="B1:B2"/>
    <mergeCell ref="K1:AG1"/>
    <mergeCell ref="AK1:AK2"/>
    <mergeCell ref="AW1:AW2"/>
    <mergeCell ref="AM1:AM2"/>
    <mergeCell ref="AY1:AY2"/>
    <mergeCell ref="G1:G2"/>
    <mergeCell ref="I1:I2"/>
    <mergeCell ref="AO1:AV1"/>
    <mergeCell ref="BA1:BA2"/>
    <mergeCell ref="AJ1:AJ2"/>
    <mergeCell ref="AL1:AL2"/>
    <mergeCell ref="AX1:AX2"/>
    <mergeCell ref="AZ1:AZ2"/>
    <mergeCell ref="D1:D2"/>
    <mergeCell ref="F1:F2"/>
    <mergeCell ref="H1:H2"/>
    <mergeCell ref="J1:J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2025-02-10T12:26:35Z</dcterms:created>
  <dcterms:modified xsi:type="dcterms:W3CDTF">2025-02-14T11:39:24Z</dcterms:modified>
  <cp:lastModifiedBy>RePack by Diakov</cp:lastModifiedBy>
</cp:coreProperties>
</file>