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315" windowHeight="11655" firstSheet="1" activeTab="6"/>
  </bookViews>
  <sheets>
    <sheet name="평균,중앙값,최빈수." sheetId="1" r:id="rId1"/>
    <sheet name="평균,중앙값,최빈수" sheetId="2" r:id="rId2"/>
    <sheet name="분산편차" sheetId="3" r:id="rId3"/>
    <sheet name="학생수" sheetId="4" r:id="rId4"/>
    <sheet name="체비셔프정리" sheetId="5" r:id="rId5"/>
    <sheet name="공분산,상관계수" sheetId="6" r:id="rId6"/>
    <sheet name="엑셀실습" sheetId="7" r:id="rId7"/>
    <sheet name="엑셀실습2" sheetId="8" r:id="rId8"/>
  </sheets>
  <calcPr calcId="144525"/>
</workbook>
</file>

<file path=xl/calcChain.xml><?xml version="1.0" encoding="utf-8"?>
<calcChain xmlns="http://schemas.openxmlformats.org/spreadsheetml/2006/main">
  <c r="F18" i="8" l="1"/>
  <c r="F19" i="8"/>
  <c r="F21" i="8"/>
  <c r="F20" i="8"/>
  <c r="F17" i="8"/>
  <c r="F9" i="8"/>
  <c r="F7" i="8"/>
  <c r="C26" i="7"/>
  <c r="C25" i="7"/>
  <c r="G8" i="3"/>
  <c r="C14" i="6"/>
  <c r="C13" i="6"/>
  <c r="G11" i="5"/>
  <c r="E12" i="5"/>
  <c r="E11" i="5"/>
  <c r="G8" i="5"/>
  <c r="E9" i="5"/>
  <c r="E8" i="5"/>
  <c r="D4" i="4"/>
  <c r="D5" i="4"/>
  <c r="D6" i="4"/>
  <c r="D7" i="4"/>
  <c r="D3" i="4"/>
  <c r="B9" i="4"/>
  <c r="C4" i="4" s="1"/>
  <c r="G7" i="3"/>
  <c r="G6" i="3"/>
  <c r="G5" i="3"/>
  <c r="L5" i="2"/>
  <c r="L4" i="2"/>
  <c r="L3" i="2"/>
  <c r="D4" i="2"/>
  <c r="D3" i="2"/>
  <c r="D5" i="1"/>
  <c r="D4" i="1"/>
  <c r="D3" i="1"/>
  <c r="C3" i="4" l="1"/>
  <c r="C7" i="4"/>
  <c r="C6" i="4"/>
  <c r="C5" i="4"/>
  <c r="B11" i="4" l="1"/>
  <c r="B10" i="4"/>
</calcChain>
</file>

<file path=xl/sharedStrings.xml><?xml version="1.0" encoding="utf-8"?>
<sst xmlns="http://schemas.openxmlformats.org/spreadsheetml/2006/main" count="91" uniqueCount="86">
  <si>
    <t>2번</t>
    <phoneticPr fontId="1" type="noConversion"/>
  </si>
  <si>
    <t>3번</t>
    <phoneticPr fontId="1" type="noConversion"/>
  </si>
  <si>
    <t>1번</t>
    <phoneticPr fontId="1" type="noConversion"/>
  </si>
  <si>
    <t>미국 동부 7개 표본 도시의 일일 자동차 렌트비는 다음과 같다.</t>
    <phoneticPr fontId="1" type="noConversion"/>
  </si>
  <si>
    <t>도시</t>
  </si>
  <si>
    <t>도시</t>
    <phoneticPr fontId="1" type="noConversion"/>
  </si>
  <si>
    <t>보스턴</t>
    <phoneticPr fontId="1" type="noConversion"/>
  </si>
  <si>
    <t>애틀란타</t>
    <phoneticPr fontId="1" type="noConversion"/>
  </si>
  <si>
    <t>마이애미</t>
    <phoneticPr fontId="1" type="noConversion"/>
  </si>
  <si>
    <t>뉴욕</t>
    <phoneticPr fontId="1" type="noConversion"/>
  </si>
  <si>
    <t>올랜도</t>
    <phoneticPr fontId="1" type="noConversion"/>
  </si>
  <si>
    <t>피츠버그</t>
    <phoneticPr fontId="1" type="noConversion"/>
  </si>
  <si>
    <t>워싱턴D.C</t>
    <phoneticPr fontId="1" type="noConversion"/>
  </si>
  <si>
    <t>렌트비</t>
    <phoneticPr fontId="1" type="noConversion"/>
  </si>
  <si>
    <t>평균</t>
    <phoneticPr fontId="1" type="noConversion"/>
  </si>
  <si>
    <t>분산</t>
    <phoneticPr fontId="1" type="noConversion"/>
  </si>
  <si>
    <t>표준편차</t>
    <phoneticPr fontId="1" type="noConversion"/>
  </si>
  <si>
    <t>동부</t>
    <phoneticPr fontId="1" type="noConversion"/>
  </si>
  <si>
    <t>서부</t>
    <phoneticPr fontId="1" type="noConversion"/>
  </si>
  <si>
    <t>동부가 표준편차가 클수록 변동성이 크다.</t>
    <phoneticPr fontId="1" type="noConversion"/>
  </si>
  <si>
    <t>강좌의 학생수</t>
    <phoneticPr fontId="1" type="noConversion"/>
  </si>
  <si>
    <t>평균</t>
    <phoneticPr fontId="1" type="noConversion"/>
  </si>
  <si>
    <t>편차</t>
    <phoneticPr fontId="1" type="noConversion"/>
  </si>
  <si>
    <t>분산</t>
    <phoneticPr fontId="1" type="noConversion"/>
  </si>
  <si>
    <t>표준편차</t>
    <phoneticPr fontId="1" type="noConversion"/>
  </si>
  <si>
    <t>z-값(편차/표준편차)</t>
    <phoneticPr fontId="1" type="noConversion"/>
  </si>
  <si>
    <t>학생수 32의 z값은 -1.5이다.</t>
    <phoneticPr fontId="1" type="noConversion"/>
  </si>
  <si>
    <t>평균보다 표준편차의 1.5배 밑에 존재한다.</t>
    <phoneticPr fontId="1" type="noConversion"/>
  </si>
  <si>
    <r>
      <t>체비셔프의 정리
 1보다 큰 z-값에 대해 평균과 z표준편차 사이에 존재하는 자료의 비율은 적어도 
(1- 1/ z</t>
    </r>
    <r>
      <rPr>
        <sz val="11"/>
        <color theme="1"/>
        <rFont val="맑은 고딕"/>
        <family val="3"/>
        <charset val="129"/>
      </rPr>
      <t>²</t>
    </r>
    <phoneticPr fontId="1" type="noConversion"/>
  </si>
  <si>
    <t>60~80</t>
    <phoneticPr fontId="1" type="noConversion"/>
  </si>
  <si>
    <t>z값</t>
    <phoneticPr fontId="1" type="noConversion"/>
  </si>
  <si>
    <t>학생 100명의 중간고사 점수에 대해서 평균 70점, 표준편차 5점이라고 하자</t>
    <phoneticPr fontId="1" type="noConversion"/>
  </si>
  <si>
    <t>얼마나 많은 학생이 점수가 60 ~ 80 사이에 있는가?</t>
    <phoneticPr fontId="1" type="noConversion"/>
  </si>
  <si>
    <t>얼마나 많은 학생이 점수가 58 ~ 82점 사이에 있는가?</t>
    <phoneticPr fontId="1" type="noConversion"/>
  </si>
  <si>
    <t>즉 60~80점안에 있는 학생은 대략 전체 학생의 75%정도 있다.</t>
    <phoneticPr fontId="1" type="noConversion"/>
  </si>
  <si>
    <t>58~82</t>
    <phoneticPr fontId="1" type="noConversion"/>
  </si>
  <si>
    <t>즉 58~82점안에 있는 학생은 대략 전체 학생의 83%정도 있다.</t>
    <phoneticPr fontId="1" type="noConversion"/>
  </si>
  <si>
    <t>주</t>
    <phoneticPr fontId="1" type="noConversion"/>
  </si>
  <si>
    <t>광고횟수</t>
    <phoneticPr fontId="1" type="noConversion"/>
  </si>
  <si>
    <t>매출액(단위:$100)</t>
    <phoneticPr fontId="1" type="noConversion"/>
  </si>
  <si>
    <t>공분산</t>
    <phoneticPr fontId="1" type="noConversion"/>
  </si>
  <si>
    <t>공분산</t>
    <phoneticPr fontId="1" type="noConversion"/>
  </si>
  <si>
    <t>상관계수</t>
    <phoneticPr fontId="1" type="noConversion"/>
  </si>
  <si>
    <t>x</t>
    <phoneticPr fontId="1" type="noConversion"/>
  </si>
  <si>
    <t>y</t>
    <phoneticPr fontId="1" type="noConversion"/>
  </si>
  <si>
    <t>a.산포도를 그리시오</t>
    <phoneticPr fontId="1" type="noConversion"/>
  </si>
  <si>
    <t>b. 산포도를 보면 두 변수의 관계가 어떻게 보이는가?</t>
    <phoneticPr fontId="1" type="noConversion"/>
  </si>
  <si>
    <t>c. 표본공분산과 상관계수를 구하시오</t>
    <phoneticPr fontId="1" type="noConversion"/>
  </si>
  <si>
    <t>그리고 의미를 설명하시오</t>
    <phoneticPr fontId="1" type="noConversion"/>
  </si>
  <si>
    <t>외도</t>
    <phoneticPr fontId="1" type="noConversion"/>
  </si>
  <si>
    <t>상관계수</t>
    <phoneticPr fontId="1" type="noConversion"/>
  </si>
  <si>
    <t>의미 = 음의 상관 관계이다.</t>
    <phoneticPr fontId="1" type="noConversion"/>
  </si>
  <si>
    <t>수입</t>
  </si>
  <si>
    <t>주택가격</t>
  </si>
  <si>
    <t>Bismark, ND</t>
  </si>
  <si>
    <t>Columbia, SC</t>
  </si>
  <si>
    <t>Savannah, GA</t>
  </si>
  <si>
    <t>Birmingham, AL</t>
  </si>
  <si>
    <t>Toledo, OH</t>
  </si>
  <si>
    <t>Akron, OH</t>
  </si>
  <si>
    <t>Lancaster, PA</t>
  </si>
  <si>
    <t>Fort Lauderdale, FL</t>
  </si>
  <si>
    <t>Nashville, TN</t>
  </si>
  <si>
    <t>Madison, WI</t>
  </si>
  <si>
    <t>Cleveland, OH</t>
  </si>
  <si>
    <t>Atlanta, GA</t>
  </si>
  <si>
    <t>Denver, CO</t>
  </si>
  <si>
    <t>Detroit, MI</t>
  </si>
  <si>
    <t>Philadelphia, PA</t>
  </si>
  <si>
    <t>Hartford, CT</t>
  </si>
  <si>
    <t>Washington, DC</t>
  </si>
  <si>
    <t>Naples, FL</t>
  </si>
  <si>
    <t>Trenton, NJ</t>
  </si>
  <si>
    <t>Danbury, CT</t>
  </si>
  <si>
    <t>양의직선관계인가?음의직선관계인가?</t>
    <phoneticPr fontId="1" type="noConversion"/>
  </si>
  <si>
    <t>2. 표본 상관계수를 구하시오.</t>
    <phoneticPr fontId="1" type="noConversion"/>
  </si>
  <si>
    <t>1.표본 공분산을 구하시오</t>
    <phoneticPr fontId="1" type="noConversion"/>
  </si>
  <si>
    <t>표본 공분산</t>
    <phoneticPr fontId="1" type="noConversion"/>
  </si>
  <si>
    <t>표본 상관계수</t>
    <phoneticPr fontId="1" type="noConversion"/>
  </si>
  <si>
    <t>양의 직선관계</t>
    <phoneticPr fontId="1" type="noConversion"/>
  </si>
  <si>
    <t>수입의 평균, 분산, 표준편차</t>
    <phoneticPr fontId="1" type="noConversion"/>
  </si>
  <si>
    <t>중위수, 최빈수를 구하시오</t>
    <phoneticPr fontId="1" type="noConversion"/>
  </si>
  <si>
    <t>파이썬으로</t>
    <phoneticPr fontId="1" type="noConversion"/>
  </si>
  <si>
    <t>표준편차</t>
    <phoneticPr fontId="1" type="noConversion"/>
  </si>
  <si>
    <t>중위수</t>
    <phoneticPr fontId="1" type="noConversion"/>
  </si>
  <si>
    <t>최빈수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</si>
</sst>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4" xfId="0" applyBorder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0" fillId="0" borderId="0" xfId="0" applyNumberFormat="1" applyAlignment="1">
      <alignment horizontal="left" vertical="center" wrapText="1" indent="2"/>
    </xf>
    <xf numFmtId="49" fontId="0" fillId="0" borderId="0" xfId="0" applyNumberFormat="1" applyAlignment="1">
      <alignment horizontal="left" vertical="center" indent="2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0"/>
            <c:dispEq val="0"/>
          </c:trendline>
          <c:xVal>
            <c:numRef>
              <c:f>'공분산,상관계수'!$B$2:$B$11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</c:numCache>
            </c:numRef>
          </c:xVal>
          <c:yVal>
            <c:numRef>
              <c:f>'공분산,상관계수'!$C$2:$C$11</c:f>
              <c:numCache>
                <c:formatCode>General</c:formatCode>
                <c:ptCount val="10"/>
                <c:pt idx="0">
                  <c:v>50</c:v>
                </c:pt>
                <c:pt idx="1">
                  <c:v>57</c:v>
                </c:pt>
                <c:pt idx="2">
                  <c:v>41</c:v>
                </c:pt>
                <c:pt idx="3">
                  <c:v>54</c:v>
                </c:pt>
                <c:pt idx="4">
                  <c:v>54</c:v>
                </c:pt>
                <c:pt idx="5">
                  <c:v>38</c:v>
                </c:pt>
                <c:pt idx="6">
                  <c:v>63</c:v>
                </c:pt>
                <c:pt idx="7">
                  <c:v>48</c:v>
                </c:pt>
                <c:pt idx="8">
                  <c:v>59</c:v>
                </c:pt>
                <c:pt idx="9">
                  <c:v>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03104"/>
        <c:axId val="57504896"/>
      </c:scatterChart>
      <c:valAx>
        <c:axId val="5750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504896"/>
        <c:crosses val="autoZero"/>
        <c:crossBetween val="midCat"/>
      </c:valAx>
      <c:valAx>
        <c:axId val="5750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503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산포도</a:t>
            </a:r>
            <a:endParaRPr lang="en-US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엑셀실습!$B$3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엑셀실습!$C$2:$G$2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3</c:v>
                </c:pt>
                <c:pt idx="4">
                  <c:v>16</c:v>
                </c:pt>
              </c:numCache>
            </c:numRef>
          </c:xVal>
          <c:yVal>
            <c:numRef>
              <c:f>엑셀실습!$C$3:$G$3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40</c:v>
                </c:pt>
                <c:pt idx="3">
                  <c:v>60</c:v>
                </c:pt>
                <c:pt idx="4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18656"/>
        <c:axId val="57720192"/>
      </c:scatterChart>
      <c:valAx>
        <c:axId val="5771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720192"/>
        <c:crosses val="autoZero"/>
        <c:crossBetween val="midCat"/>
      </c:valAx>
      <c:valAx>
        <c:axId val="5772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718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0</xdr:row>
      <xdr:rowOff>19050</xdr:rowOff>
    </xdr:from>
    <xdr:to>
      <xdr:col>10</xdr:col>
      <xdr:colOff>457200</xdr:colOff>
      <xdr:row>13</xdr:row>
      <xdr:rowOff>38100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9</xdr:row>
      <xdr:rowOff>152400</xdr:rowOff>
    </xdr:from>
    <xdr:to>
      <xdr:col>8</xdr:col>
      <xdr:colOff>190500</xdr:colOff>
      <xdr:row>20</xdr:row>
      <xdr:rowOff>161925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D33" sqref="D33"/>
    </sheetView>
  </sheetViews>
  <sheetFormatPr defaultRowHeight="16.5" x14ac:dyDescent="0.3"/>
  <sheetData>
    <row r="2" spans="2:4" x14ac:dyDescent="0.3">
      <c r="B2">
        <v>32</v>
      </c>
    </row>
    <row r="3" spans="2:4" x14ac:dyDescent="0.3">
      <c r="B3">
        <v>42</v>
      </c>
      <c r="D3">
        <f>AVERAGE(B2:B6)</f>
        <v>44.2</v>
      </c>
    </row>
    <row r="4" spans="2:4" x14ac:dyDescent="0.3">
      <c r="B4">
        <v>47</v>
      </c>
      <c r="D4">
        <f>MEDIAN(B2:B6)</f>
        <v>46</v>
      </c>
    </row>
    <row r="5" spans="2:4" x14ac:dyDescent="0.3">
      <c r="B5">
        <v>46</v>
      </c>
      <c r="D5" t="e">
        <f>MODE(B2:B6)</f>
        <v>#N/A</v>
      </c>
    </row>
    <row r="6" spans="2:4" x14ac:dyDescent="0.3">
      <c r="B6">
        <v>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A2" workbookViewId="0">
      <selection activeCell="H35" sqref="H35"/>
    </sheetView>
  </sheetViews>
  <sheetFormatPr defaultRowHeight="16.5" x14ac:dyDescent="0.3"/>
  <sheetData>
    <row r="1" spans="1:12" x14ac:dyDescent="0.3">
      <c r="A1" t="s">
        <v>2</v>
      </c>
      <c r="F1" t="s">
        <v>0</v>
      </c>
      <c r="I1" t="s">
        <v>1</v>
      </c>
    </row>
    <row r="2" spans="1:12" x14ac:dyDescent="0.3">
      <c r="B2">
        <v>10</v>
      </c>
      <c r="G2">
        <v>27</v>
      </c>
      <c r="J2">
        <v>53</v>
      </c>
    </row>
    <row r="3" spans="1:12" x14ac:dyDescent="0.3">
      <c r="B3">
        <v>20</v>
      </c>
      <c r="D3">
        <f>AVERAGE(B2:B7)</f>
        <v>16</v>
      </c>
      <c r="G3">
        <v>25</v>
      </c>
      <c r="J3">
        <v>55</v>
      </c>
      <c r="L3">
        <f>AVERAGE(J2:J12)</f>
        <v>59.727272727272727</v>
      </c>
    </row>
    <row r="4" spans="1:12" x14ac:dyDescent="0.3">
      <c r="B4">
        <v>21</v>
      </c>
      <c r="D4">
        <f>MEDIAN(B2:B7)</f>
        <v>16.5</v>
      </c>
      <c r="G4">
        <v>20</v>
      </c>
      <c r="J4">
        <v>70</v>
      </c>
      <c r="L4">
        <f>MEDIAN(J2:J12)</f>
        <v>57</v>
      </c>
    </row>
    <row r="5" spans="1:12" x14ac:dyDescent="0.3">
      <c r="B5">
        <v>17</v>
      </c>
      <c r="G5">
        <v>15</v>
      </c>
      <c r="J5">
        <v>58</v>
      </c>
      <c r="L5">
        <f>MODE(J2:J12)</f>
        <v>53</v>
      </c>
    </row>
    <row r="6" spans="1:12" x14ac:dyDescent="0.3">
      <c r="B6">
        <v>16</v>
      </c>
      <c r="G6">
        <v>30</v>
      </c>
      <c r="J6">
        <v>64</v>
      </c>
    </row>
    <row r="7" spans="1:12" x14ac:dyDescent="0.3">
      <c r="B7">
        <v>12</v>
      </c>
      <c r="G7">
        <v>34</v>
      </c>
      <c r="J7">
        <v>57</v>
      </c>
    </row>
    <row r="8" spans="1:12" x14ac:dyDescent="0.3">
      <c r="G8">
        <v>28</v>
      </c>
      <c r="J8">
        <v>53</v>
      </c>
    </row>
    <row r="9" spans="1:12" x14ac:dyDescent="0.3">
      <c r="G9">
        <v>25</v>
      </c>
      <c r="J9">
        <v>69</v>
      </c>
    </row>
    <row r="10" spans="1:12" x14ac:dyDescent="0.3">
      <c r="J10">
        <v>57</v>
      </c>
    </row>
    <row r="11" spans="1:12" x14ac:dyDescent="0.3">
      <c r="J11">
        <v>68</v>
      </c>
    </row>
    <row r="12" spans="1:12" x14ac:dyDescent="0.3">
      <c r="J12">
        <v>53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workbookViewId="0">
      <selection activeCell="G6" sqref="G6"/>
    </sheetView>
  </sheetViews>
  <sheetFormatPr defaultRowHeight="16.5" x14ac:dyDescent="0.3"/>
  <sheetData>
    <row r="2" spans="2:9" x14ac:dyDescent="0.3">
      <c r="B2" t="s">
        <v>3</v>
      </c>
    </row>
    <row r="3" spans="2:9" x14ac:dyDescent="0.3">
      <c r="I3" t="s">
        <v>19</v>
      </c>
    </row>
    <row r="4" spans="2:9" x14ac:dyDescent="0.3">
      <c r="B4" t="s">
        <v>5</v>
      </c>
      <c r="D4" t="s">
        <v>13</v>
      </c>
      <c r="G4" t="s">
        <v>17</v>
      </c>
      <c r="H4" t="s">
        <v>18</v>
      </c>
    </row>
    <row r="5" spans="2:9" x14ac:dyDescent="0.3">
      <c r="B5" t="s">
        <v>6</v>
      </c>
      <c r="D5">
        <v>43</v>
      </c>
      <c r="F5" t="s">
        <v>14</v>
      </c>
      <c r="G5">
        <f>AVERAGE(D5:D11)</f>
        <v>38</v>
      </c>
    </row>
    <row r="6" spans="2:9" x14ac:dyDescent="0.3">
      <c r="B6" t="s">
        <v>7</v>
      </c>
      <c r="D6">
        <v>35</v>
      </c>
      <c r="F6" t="s">
        <v>15</v>
      </c>
      <c r="G6">
        <f>VAR(D5:D11)</f>
        <v>97</v>
      </c>
    </row>
    <row r="7" spans="2:9" x14ac:dyDescent="0.3">
      <c r="B7" t="s">
        <v>8</v>
      </c>
      <c r="D7">
        <v>34</v>
      </c>
      <c r="F7" t="s">
        <v>16</v>
      </c>
      <c r="G7" s="5">
        <f>STDEV(D5:D11)</f>
        <v>9.8488578017961039</v>
      </c>
    </row>
    <row r="8" spans="2:9" x14ac:dyDescent="0.3">
      <c r="B8" t="s">
        <v>9</v>
      </c>
      <c r="D8">
        <v>58</v>
      </c>
      <c r="F8" t="s">
        <v>49</v>
      </c>
      <c r="G8" s="5">
        <f>SKEW(D5:D11)</f>
        <v>1.7101779016446463</v>
      </c>
    </row>
    <row r="9" spans="2:9" x14ac:dyDescent="0.3">
      <c r="B9" t="s">
        <v>10</v>
      </c>
      <c r="D9">
        <v>30</v>
      </c>
    </row>
    <row r="10" spans="2:9" x14ac:dyDescent="0.3">
      <c r="B10" t="s">
        <v>11</v>
      </c>
      <c r="D10">
        <v>30</v>
      </c>
    </row>
    <row r="11" spans="2:9" x14ac:dyDescent="0.3">
      <c r="B11" t="s">
        <v>12</v>
      </c>
      <c r="D11">
        <v>36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D34" sqref="D34"/>
    </sheetView>
  </sheetViews>
  <sheetFormatPr defaultRowHeight="16.5" x14ac:dyDescent="0.3"/>
  <cols>
    <col min="4" max="4" width="18.375" customWidth="1"/>
  </cols>
  <sheetData>
    <row r="2" spans="1:4" x14ac:dyDescent="0.3">
      <c r="A2" s="7" t="s">
        <v>20</v>
      </c>
      <c r="B2" s="7"/>
      <c r="C2" s="7" t="s">
        <v>22</v>
      </c>
      <c r="D2" s="7" t="s">
        <v>25</v>
      </c>
    </row>
    <row r="3" spans="1:4" x14ac:dyDescent="0.3">
      <c r="A3" s="10">
        <v>46</v>
      </c>
      <c r="B3" s="11"/>
      <c r="C3" s="7">
        <f>A3-$B$9</f>
        <v>2</v>
      </c>
      <c r="D3" s="7">
        <f>C3/$B$11</f>
        <v>0.25</v>
      </c>
    </row>
    <row r="4" spans="1:4" x14ac:dyDescent="0.3">
      <c r="A4" s="10">
        <v>54</v>
      </c>
      <c r="B4" s="11"/>
      <c r="C4" s="7">
        <f t="shared" ref="C4:C7" si="0">A4-$B$9</f>
        <v>10</v>
      </c>
      <c r="D4" s="7">
        <f t="shared" ref="D4:D7" si="1">C4/$B$11</f>
        <v>1.25</v>
      </c>
    </row>
    <row r="5" spans="1:4" x14ac:dyDescent="0.3">
      <c r="A5" s="10">
        <v>42</v>
      </c>
      <c r="B5" s="11"/>
      <c r="C5" s="7">
        <f t="shared" si="0"/>
        <v>-2</v>
      </c>
      <c r="D5" s="7">
        <f t="shared" si="1"/>
        <v>-0.25</v>
      </c>
    </row>
    <row r="6" spans="1:4" x14ac:dyDescent="0.3">
      <c r="A6" s="10">
        <v>46</v>
      </c>
      <c r="B6" s="11"/>
      <c r="C6" s="7">
        <f t="shared" si="0"/>
        <v>2</v>
      </c>
      <c r="D6" s="7">
        <f t="shared" si="1"/>
        <v>0.25</v>
      </c>
    </row>
    <row r="7" spans="1:4" x14ac:dyDescent="0.3">
      <c r="A7" s="10">
        <v>32</v>
      </c>
      <c r="B7" s="11"/>
      <c r="C7" s="7">
        <f t="shared" si="0"/>
        <v>-12</v>
      </c>
      <c r="D7" s="7">
        <f t="shared" si="1"/>
        <v>-1.5</v>
      </c>
    </row>
    <row r="8" spans="1:4" x14ac:dyDescent="0.3">
      <c r="A8" s="10"/>
      <c r="B8" s="11"/>
      <c r="C8" s="7"/>
      <c r="D8" s="7"/>
    </row>
    <row r="9" spans="1:4" x14ac:dyDescent="0.3">
      <c r="A9" t="s">
        <v>21</v>
      </c>
      <c r="B9">
        <f>AVERAGE(A3:A7)</f>
        <v>44</v>
      </c>
    </row>
    <row r="10" spans="1:4" x14ac:dyDescent="0.3">
      <c r="A10" t="s">
        <v>23</v>
      </c>
      <c r="B10">
        <f>VAR(C3:C7)</f>
        <v>64</v>
      </c>
    </row>
    <row r="11" spans="1:4" x14ac:dyDescent="0.3">
      <c r="A11" t="s">
        <v>24</v>
      </c>
      <c r="B11">
        <f>STDEV(C3:C7)</f>
        <v>8</v>
      </c>
    </row>
    <row r="12" spans="1:4" ht="17.25" thickBot="1" x14ac:dyDescent="0.35"/>
    <row r="13" spans="1:4" ht="17.25" thickBot="1" x14ac:dyDescent="0.35">
      <c r="A13" s="1" t="s">
        <v>26</v>
      </c>
      <c r="B13" s="2"/>
      <c r="C13" s="2"/>
      <c r="D13" s="3"/>
    </row>
    <row r="14" spans="1:4" ht="17.25" thickBot="1" x14ac:dyDescent="0.35">
      <c r="A14" s="1" t="s">
        <v>27</v>
      </c>
      <c r="B14" s="2"/>
      <c r="C14" s="2"/>
      <c r="D14" s="3"/>
    </row>
  </sheetData>
  <mergeCells count="6">
    <mergeCell ref="A8:B8"/>
    <mergeCell ref="A3:B3"/>
    <mergeCell ref="A4:B4"/>
    <mergeCell ref="A5:B5"/>
    <mergeCell ref="A6:B6"/>
    <mergeCell ref="A7:B7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workbookViewId="0">
      <selection activeCell="H20" sqref="H20"/>
    </sheetView>
  </sheetViews>
  <sheetFormatPr defaultRowHeight="16.5" x14ac:dyDescent="0.3"/>
  <sheetData>
    <row r="2" spans="1:9" ht="69" customHeight="1" x14ac:dyDescent="0.3">
      <c r="A2" s="12" t="s">
        <v>28</v>
      </c>
      <c r="B2" s="13"/>
      <c r="C2" s="13"/>
      <c r="D2" s="13"/>
      <c r="E2" s="13"/>
      <c r="F2" s="13"/>
      <c r="G2" s="13"/>
      <c r="H2" s="13"/>
      <c r="I2" s="13"/>
    </row>
    <row r="4" spans="1:9" x14ac:dyDescent="0.3">
      <c r="B4" t="s">
        <v>31</v>
      </c>
    </row>
    <row r="5" spans="1:9" x14ac:dyDescent="0.3">
      <c r="B5" t="s">
        <v>32</v>
      </c>
    </row>
    <row r="6" spans="1:9" x14ac:dyDescent="0.3">
      <c r="B6" t="s">
        <v>33</v>
      </c>
    </row>
    <row r="8" spans="1:9" x14ac:dyDescent="0.3">
      <c r="B8" t="s">
        <v>29</v>
      </c>
      <c r="C8">
        <v>60</v>
      </c>
      <c r="D8" t="s">
        <v>30</v>
      </c>
      <c r="E8">
        <f>(60-70)/5</f>
        <v>-2</v>
      </c>
      <c r="G8">
        <f>1 - 1/4</f>
        <v>0.75</v>
      </c>
      <c r="H8" t="s">
        <v>34</v>
      </c>
    </row>
    <row r="9" spans="1:9" x14ac:dyDescent="0.3">
      <c r="C9">
        <v>80</v>
      </c>
      <c r="D9" t="s">
        <v>30</v>
      </c>
      <c r="E9">
        <f>(80-70)/5</f>
        <v>2</v>
      </c>
    </row>
    <row r="11" spans="1:9" x14ac:dyDescent="0.3">
      <c r="B11" t="s">
        <v>35</v>
      </c>
      <c r="C11">
        <v>58</v>
      </c>
      <c r="D11" t="s">
        <v>30</v>
      </c>
      <c r="E11">
        <f>(58-70)/5</f>
        <v>-2.4</v>
      </c>
      <c r="G11" s="5">
        <f>1 - 1/5.76</f>
        <v>0.82638888888888884</v>
      </c>
      <c r="H11" t="s">
        <v>36</v>
      </c>
    </row>
    <row r="12" spans="1:9" x14ac:dyDescent="0.3">
      <c r="C12">
        <v>82</v>
      </c>
      <c r="D12" t="s">
        <v>30</v>
      </c>
      <c r="E12">
        <f>(58-70)/5</f>
        <v>-2.4</v>
      </c>
    </row>
  </sheetData>
  <mergeCells count="1">
    <mergeCell ref="A2:I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3" sqref="C13"/>
    </sheetView>
  </sheetViews>
  <sheetFormatPr defaultRowHeight="16.5" x14ac:dyDescent="0.3"/>
  <cols>
    <col min="2" max="2" width="22.125" customWidth="1"/>
    <col min="3" max="3" width="16" customWidth="1"/>
    <col min="4" max="4" width="13.375" customWidth="1"/>
    <col min="5" max="5" width="17.5" customWidth="1"/>
  </cols>
  <sheetData>
    <row r="1" spans="1:3" x14ac:dyDescent="0.3">
      <c r="A1" s="8" t="s">
        <v>37</v>
      </c>
      <c r="B1" s="8" t="s">
        <v>38</v>
      </c>
      <c r="C1" s="8" t="s">
        <v>39</v>
      </c>
    </row>
    <row r="2" spans="1:3" x14ac:dyDescent="0.3">
      <c r="A2" s="8">
        <v>1</v>
      </c>
      <c r="B2" s="8">
        <v>2</v>
      </c>
      <c r="C2" s="8">
        <v>50</v>
      </c>
    </row>
    <row r="3" spans="1:3" x14ac:dyDescent="0.3">
      <c r="A3" s="8">
        <v>2</v>
      </c>
      <c r="B3" s="8">
        <v>5</v>
      </c>
      <c r="C3" s="8">
        <v>57</v>
      </c>
    </row>
    <row r="4" spans="1:3" x14ac:dyDescent="0.3">
      <c r="A4" s="8">
        <v>3</v>
      </c>
      <c r="B4" s="8">
        <v>1</v>
      </c>
      <c r="C4" s="8">
        <v>41</v>
      </c>
    </row>
    <row r="5" spans="1:3" x14ac:dyDescent="0.3">
      <c r="A5" s="8">
        <v>4</v>
      </c>
      <c r="B5" s="8">
        <v>3</v>
      </c>
      <c r="C5" s="8">
        <v>54</v>
      </c>
    </row>
    <row r="6" spans="1:3" x14ac:dyDescent="0.3">
      <c r="A6" s="8">
        <v>5</v>
      </c>
      <c r="B6" s="8">
        <v>4</v>
      </c>
      <c r="C6" s="8">
        <v>54</v>
      </c>
    </row>
    <row r="7" spans="1:3" x14ac:dyDescent="0.3">
      <c r="A7" s="8">
        <v>6</v>
      </c>
      <c r="B7" s="8">
        <v>1</v>
      </c>
      <c r="C7" s="8">
        <v>38</v>
      </c>
    </row>
    <row r="8" spans="1:3" x14ac:dyDescent="0.3">
      <c r="A8" s="8">
        <v>7</v>
      </c>
      <c r="B8" s="8">
        <v>5</v>
      </c>
      <c r="C8" s="8">
        <v>63</v>
      </c>
    </row>
    <row r="9" spans="1:3" x14ac:dyDescent="0.3">
      <c r="A9" s="8">
        <v>8</v>
      </c>
      <c r="B9" s="8">
        <v>3</v>
      </c>
      <c r="C9" s="8">
        <v>48</v>
      </c>
    </row>
    <row r="10" spans="1:3" x14ac:dyDescent="0.3">
      <c r="A10" s="8">
        <v>9</v>
      </c>
      <c r="B10" s="8">
        <v>4</v>
      </c>
      <c r="C10" s="8">
        <v>59</v>
      </c>
    </row>
    <row r="11" spans="1:3" x14ac:dyDescent="0.3">
      <c r="A11" s="8">
        <v>10</v>
      </c>
      <c r="B11" s="8">
        <v>2</v>
      </c>
      <c r="C11" s="8">
        <v>46</v>
      </c>
    </row>
    <row r="13" spans="1:3" x14ac:dyDescent="0.3">
      <c r="B13" t="s">
        <v>41</v>
      </c>
      <c r="C13">
        <f>_xlfn.COVARIANCE.S(B2:B11,C2:C11)</f>
        <v>11</v>
      </c>
    </row>
    <row r="14" spans="1:3" x14ac:dyDescent="0.3">
      <c r="B14" t="s">
        <v>42</v>
      </c>
      <c r="C14" s="5">
        <f>CORREL(B2:B11,C2:C11)</f>
        <v>0.93049058074117896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8"/>
  <sheetViews>
    <sheetView tabSelected="1" workbookViewId="0">
      <selection activeCell="M18" sqref="M18"/>
    </sheetView>
  </sheetViews>
  <sheetFormatPr defaultRowHeight="16.5" x14ac:dyDescent="0.3"/>
  <sheetData>
    <row r="2" spans="2:7" x14ac:dyDescent="0.3">
      <c r="B2" t="s">
        <v>43</v>
      </c>
      <c r="C2">
        <v>4</v>
      </c>
      <c r="D2">
        <v>6</v>
      </c>
      <c r="E2">
        <v>11</v>
      </c>
      <c r="F2">
        <v>3</v>
      </c>
      <c r="G2">
        <v>16</v>
      </c>
    </row>
    <row r="3" spans="2:7" x14ac:dyDescent="0.3">
      <c r="B3" t="s">
        <v>44</v>
      </c>
      <c r="C3">
        <v>50</v>
      </c>
      <c r="D3">
        <v>50</v>
      </c>
      <c r="E3">
        <v>40</v>
      </c>
      <c r="F3">
        <v>60</v>
      </c>
      <c r="G3">
        <v>30</v>
      </c>
    </row>
    <row r="5" spans="2:7" x14ac:dyDescent="0.3">
      <c r="B5" t="s">
        <v>45</v>
      </c>
    </row>
    <row r="6" spans="2:7" x14ac:dyDescent="0.3">
      <c r="B6" t="s">
        <v>46</v>
      </c>
    </row>
    <row r="7" spans="2:7" x14ac:dyDescent="0.3">
      <c r="B7" t="s">
        <v>47</v>
      </c>
    </row>
    <row r="8" spans="2:7" x14ac:dyDescent="0.3">
      <c r="B8" t="s">
        <v>48</v>
      </c>
    </row>
    <row r="25" spans="2:3" x14ac:dyDescent="0.3">
      <c r="B25" t="s">
        <v>40</v>
      </c>
      <c r="C25">
        <f>_xlfn.COVARIANCE.S(C2:G2,C3:G3)</f>
        <v>-60</v>
      </c>
    </row>
    <row r="26" spans="2:3" x14ac:dyDescent="0.3">
      <c r="B26" t="s">
        <v>50</v>
      </c>
      <c r="C26" s="5">
        <f>CORREL(C2:G2,C3:G3)</f>
        <v>-0.96887682119787466</v>
      </c>
    </row>
    <row r="28" spans="2:3" x14ac:dyDescent="0.3">
      <c r="B28" t="s">
        <v>51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I18" sqref="I18"/>
    </sheetView>
  </sheetViews>
  <sheetFormatPr defaultRowHeight="16.5" x14ac:dyDescent="0.3"/>
  <cols>
    <col min="1" max="1" width="16.75" customWidth="1"/>
    <col min="2" max="2" width="18.375" customWidth="1"/>
    <col min="3" max="3" width="16.5" customWidth="1"/>
    <col min="5" max="5" width="36.375" customWidth="1"/>
  </cols>
  <sheetData>
    <row r="1" spans="1:6" x14ac:dyDescent="0.3">
      <c r="A1" t="s">
        <v>4</v>
      </c>
      <c r="B1" t="s">
        <v>52</v>
      </c>
      <c r="C1" t="s">
        <v>53</v>
      </c>
    </row>
    <row r="2" spans="1:6" x14ac:dyDescent="0.3">
      <c r="A2" t="s">
        <v>54</v>
      </c>
      <c r="B2">
        <v>62.8</v>
      </c>
      <c r="C2">
        <v>92.8</v>
      </c>
    </row>
    <row r="3" spans="1:6" x14ac:dyDescent="0.3">
      <c r="A3" t="s">
        <v>55</v>
      </c>
      <c r="B3">
        <v>66.8</v>
      </c>
      <c r="C3">
        <v>116.7</v>
      </c>
      <c r="E3" t="s">
        <v>76</v>
      </c>
    </row>
    <row r="4" spans="1:6" x14ac:dyDescent="0.3">
      <c r="A4" t="s">
        <v>56</v>
      </c>
      <c r="B4">
        <v>67.8</v>
      </c>
      <c r="C4">
        <v>108.1</v>
      </c>
      <c r="E4" t="s">
        <v>74</v>
      </c>
    </row>
    <row r="5" spans="1:6" x14ac:dyDescent="0.3">
      <c r="A5" t="s">
        <v>57</v>
      </c>
      <c r="B5">
        <v>71.2</v>
      </c>
      <c r="C5">
        <v>130.9</v>
      </c>
      <c r="E5" t="s">
        <v>75</v>
      </c>
    </row>
    <row r="6" spans="1:6" x14ac:dyDescent="0.3">
      <c r="A6" t="s">
        <v>58</v>
      </c>
      <c r="B6">
        <v>71.2</v>
      </c>
      <c r="C6">
        <v>101.1</v>
      </c>
    </row>
    <row r="7" spans="1:6" x14ac:dyDescent="0.3">
      <c r="A7" t="s">
        <v>59</v>
      </c>
      <c r="B7">
        <v>74.099999999999994</v>
      </c>
      <c r="C7">
        <v>114.9</v>
      </c>
      <c r="E7" s="5" t="s">
        <v>77</v>
      </c>
      <c r="F7" s="5">
        <f>_xlfn.COVARIANCE.S(B2:B21,C2:C21)</f>
        <v>502.67002631578953</v>
      </c>
    </row>
    <row r="8" spans="1:6" x14ac:dyDescent="0.3">
      <c r="A8" t="s">
        <v>60</v>
      </c>
      <c r="B8">
        <v>75.2</v>
      </c>
      <c r="C8">
        <v>125.9</v>
      </c>
      <c r="E8" t="s">
        <v>79</v>
      </c>
    </row>
    <row r="9" spans="1:6" x14ac:dyDescent="0.3">
      <c r="A9" t="s">
        <v>61</v>
      </c>
      <c r="B9">
        <v>75.8</v>
      </c>
      <c r="C9">
        <v>145.30000000000001</v>
      </c>
      <c r="E9" t="s">
        <v>78</v>
      </c>
      <c r="F9" s="4">
        <f>CORREL(B2:B21,C2:C21)</f>
        <v>0.9330856696056532</v>
      </c>
    </row>
    <row r="10" spans="1:6" x14ac:dyDescent="0.3">
      <c r="A10" t="s">
        <v>62</v>
      </c>
      <c r="B10">
        <v>77.3</v>
      </c>
      <c r="C10">
        <v>125.9</v>
      </c>
    </row>
    <row r="11" spans="1:6" x14ac:dyDescent="0.3">
      <c r="A11" t="s">
        <v>63</v>
      </c>
      <c r="B11">
        <v>78.8</v>
      </c>
      <c r="C11">
        <v>145.19999999999999</v>
      </c>
    </row>
    <row r="12" spans="1:6" x14ac:dyDescent="0.3">
      <c r="A12" t="s">
        <v>64</v>
      </c>
      <c r="B12">
        <v>79.2</v>
      </c>
      <c r="C12">
        <v>135.80000000000001</v>
      </c>
    </row>
    <row r="13" spans="1:6" x14ac:dyDescent="0.3">
      <c r="A13" t="s">
        <v>65</v>
      </c>
      <c r="B13">
        <v>82.4</v>
      </c>
      <c r="C13">
        <v>126.9</v>
      </c>
      <c r="E13" t="s">
        <v>82</v>
      </c>
    </row>
    <row r="14" spans="1:6" x14ac:dyDescent="0.3">
      <c r="A14" t="s">
        <v>66</v>
      </c>
      <c r="B14">
        <v>82.6</v>
      </c>
      <c r="C14">
        <v>161.9</v>
      </c>
      <c r="E14" t="s">
        <v>80</v>
      </c>
    </row>
    <row r="15" spans="1:6" x14ac:dyDescent="0.3">
      <c r="A15" t="s">
        <v>67</v>
      </c>
      <c r="B15">
        <v>85.3</v>
      </c>
      <c r="C15">
        <v>145</v>
      </c>
      <c r="E15" t="s">
        <v>81</v>
      </c>
    </row>
    <row r="16" spans="1:6" x14ac:dyDescent="0.3">
      <c r="A16" t="s">
        <v>68</v>
      </c>
      <c r="B16">
        <v>87</v>
      </c>
      <c r="C16">
        <v>151.5</v>
      </c>
    </row>
    <row r="17" spans="1:6" x14ac:dyDescent="0.3">
      <c r="A17" t="s">
        <v>69</v>
      </c>
      <c r="B17">
        <v>89.1</v>
      </c>
      <c r="C17">
        <v>162.1</v>
      </c>
      <c r="E17" t="s">
        <v>21</v>
      </c>
      <c r="F17" s="9">
        <f>AVERAGE(B2:B21)</f>
        <v>83.135000000000005</v>
      </c>
    </row>
    <row r="18" spans="1:6" x14ac:dyDescent="0.3">
      <c r="A18" t="s">
        <v>70</v>
      </c>
      <c r="B18">
        <v>97.4</v>
      </c>
      <c r="C18">
        <v>191.9</v>
      </c>
      <c r="E18" t="s">
        <v>23</v>
      </c>
      <c r="F18" s="6">
        <f>VAR(B2:B21)</f>
        <v>261.55397368420995</v>
      </c>
    </row>
    <row r="19" spans="1:6" x14ac:dyDescent="0.3">
      <c r="A19" t="s">
        <v>71</v>
      </c>
      <c r="B19">
        <v>100</v>
      </c>
      <c r="C19">
        <v>173.6</v>
      </c>
      <c r="E19" t="s">
        <v>83</v>
      </c>
      <c r="F19" s="6">
        <f>STDEV(B2:B21)</f>
        <v>16.172630388536366</v>
      </c>
    </row>
    <row r="20" spans="1:6" x14ac:dyDescent="0.3">
      <c r="A20" t="s">
        <v>72</v>
      </c>
      <c r="B20">
        <v>106.4</v>
      </c>
      <c r="C20">
        <v>168.1</v>
      </c>
      <c r="E20" t="s">
        <v>84</v>
      </c>
      <c r="F20" s="9">
        <f>MEDIAN(B2:B21)</f>
        <v>79</v>
      </c>
    </row>
    <row r="21" spans="1:6" x14ac:dyDescent="0.3">
      <c r="A21" t="s">
        <v>73</v>
      </c>
      <c r="B21">
        <v>132.30000000000001</v>
      </c>
      <c r="C21">
        <v>234.1</v>
      </c>
      <c r="E21" t="s">
        <v>85</v>
      </c>
      <c r="F21" s="6">
        <f>MODE(B2:B21)</f>
        <v>71.2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평균,중앙값,최빈수.</vt:lpstr>
      <vt:lpstr>평균,중앙값,최빈수</vt:lpstr>
      <vt:lpstr>분산편차</vt:lpstr>
      <vt:lpstr>학생수</vt:lpstr>
      <vt:lpstr>체비셔프정리</vt:lpstr>
      <vt:lpstr>공분산,상관계수</vt:lpstr>
      <vt:lpstr>엑셀실습</vt:lpstr>
      <vt:lpstr>엑셀실습2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2015-12-01T00:18:16Z</dcterms:created>
  <dcterms:modified xsi:type="dcterms:W3CDTF">2015-12-08T01:42:30Z</dcterms:modified>
</cp:coreProperties>
</file>